
<file path=[Content_Types].xml><?xml version="1.0" encoding="utf-8"?>
<Types xmlns="http://schemas.openxmlformats.org/package/2006/content-types">
  <Override PartName="/xl/drawings/drawing2.xml" ContentType="application/vnd.openxmlformats-officedocument.drawing+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3.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Readme" sheetId="1" state="visible" r:id="rId2"/>
    <sheet name="S3" sheetId="2" state="visible" r:id="rId3"/>
    <sheet name="S4" sheetId="3" state="visible" r:id="rId4"/>
    <sheet name="Ref." sheetId="4" state="visible" r:id="rId5"/>
  </sheets>
  <definedNames>
    <definedName function="false" hidden="true" localSheetId="1" name="_xlnm._FilterDatabase" vbProcedure="false">S3!$A$1:$AV$589</definedName>
    <definedName function="false" hidden="true" localSheetId="2" name="_xlnm._FilterDatabase" vbProcedure="false">S4!$Y$2:$BO$117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<sst xmlns="http://schemas.openxmlformats.org/spreadsheetml/2006/main" count="6201" uniqueCount="482">
  <si>
    <t xml:space="preserve">Abbreviation</t>
  </si>
  <si>
    <t xml:space="preserve">Name</t>
  </si>
  <si>
    <t xml:space="preserve">Unit</t>
  </si>
  <si>
    <t xml:space="preserve">Variable type</t>
  </si>
  <si>
    <t xml:space="preserve">No.</t>
  </si>
  <si>
    <t xml:space="preserve">Number of observations</t>
  </si>
  <si>
    <t xml:space="preserve">--</t>
  </si>
  <si>
    <t xml:space="preserve">Language</t>
  </si>
  <si>
    <t xml:space="preserve">Publication language</t>
  </si>
  <si>
    <t xml:space="preserve">Country</t>
  </si>
  <si>
    <t xml:space="preserve">The country of experiment location</t>
  </si>
  <si>
    <t xml:space="preserve">SOM</t>
  </si>
  <si>
    <t xml:space="preserve">Soil organic mater</t>
  </si>
  <si>
    <t xml:space="preserve">g/kg</t>
  </si>
  <si>
    <t xml:space="preserve">Continuous</t>
  </si>
  <si>
    <t xml:space="preserve">Olsen-P</t>
  </si>
  <si>
    <t xml:space="preserve">Siol Olsen-P</t>
  </si>
  <si>
    <t xml:space="preserve">mg/kg</t>
  </si>
  <si>
    <t xml:space="preserve">Crop type</t>
  </si>
  <si>
    <t xml:space="preserve">Cotton, wheat, maize etc. </t>
  </si>
  <si>
    <t xml:space="preserve">Discrete</t>
  </si>
  <si>
    <t xml:space="preserve">Film type</t>
  </si>
  <si>
    <t xml:space="preserve">Transparent PE (polyethylene), black PE, degradable, liquid and others</t>
  </si>
  <si>
    <t xml:space="preserve">Mulching cycle</t>
  </si>
  <si>
    <t xml:space="preserve">Whole year, full growing season, half growing season and seedling stage</t>
  </si>
  <si>
    <t xml:space="preserve">Mulching method</t>
  </si>
  <si>
    <t xml:space="preserve">Flat mulching and Ridge-furrow mulching</t>
  </si>
  <si>
    <t xml:space="preserve">Mulching ratio</t>
  </si>
  <si>
    <t xml:space="preserve">The mulching area to total area in the field</t>
  </si>
  <si>
    <t xml:space="preserve">%</t>
  </si>
  <si>
    <t xml:space="preserve">Publication year</t>
  </si>
  <si>
    <t xml:space="preserve">Journal</t>
  </si>
  <si>
    <t xml:space="preserve">Title</t>
  </si>
  <si>
    <t xml:space="preserve">Longitude(°E)</t>
  </si>
  <si>
    <t xml:space="preserve">Latitude(°N)</t>
  </si>
  <si>
    <t xml:space="preserve">Altitude(m)</t>
  </si>
  <si>
    <t xml:space="preserve">Soil physical and chemical properties (before test)</t>
  </si>
  <si>
    <t xml:space="preserve">Detailed Information of experiment management</t>
  </si>
  <si>
    <r>
      <rPr>
        <sz val="11"/>
        <rFont val="Times New Roman"/>
        <family val="1"/>
        <charset val="1"/>
      </rPr>
      <t xml:space="preserve">Temperature (</t>
    </r>
    <r>
      <rPr>
        <sz val="11"/>
        <rFont val="宋体"/>
        <family val="3"/>
        <charset val="134"/>
      </rPr>
      <t xml:space="preserve">℃</t>
    </r>
    <r>
      <rPr>
        <sz val="11"/>
        <rFont val="Times New Roman"/>
        <family val="1"/>
        <charset val="1"/>
      </rPr>
      <t xml:space="preserve">)</t>
    </r>
  </si>
  <si>
    <t xml:space="preserve">Soil Water (%)</t>
  </si>
  <si>
    <t xml:space="preserve">Yield (t/ha)</t>
  </si>
  <si>
    <t xml:space="preserve">Soil type</t>
  </si>
  <si>
    <t xml:space="preserve">Soil texture</t>
  </si>
  <si>
    <t xml:space="preserve">Soil bulk density(g/cm3)</t>
  </si>
  <si>
    <t xml:space="preserve">pH</t>
  </si>
  <si>
    <t xml:space="preserve">SOM (g/kg)</t>
  </si>
  <si>
    <t xml:space="preserve">TN (g/kg)</t>
  </si>
  <si>
    <t xml:space="preserve">TP (g/kg)</t>
  </si>
  <si>
    <t xml:space="preserve">TK  (g/kg)</t>
  </si>
  <si>
    <t xml:space="preserve">AN (mg/kg)</t>
  </si>
  <si>
    <t xml:space="preserve">AP (mg/kg)</t>
  </si>
  <si>
    <t xml:space="preserve">AK (mg/kg)</t>
  </si>
  <si>
    <t xml:space="preserve">NO3-(mg/kg)</t>
  </si>
  <si>
    <t xml:space="preserve">NH4+(mg/kg)</t>
  </si>
  <si>
    <t xml:space="preserve">Test year</t>
  </si>
  <si>
    <t xml:space="preserve">Crop classification</t>
  </si>
  <si>
    <t xml:space="preserve">Film thickness(mm)</t>
  </si>
  <si>
    <r>
      <rPr>
        <sz val="11"/>
        <rFont val="Times New Roman"/>
        <family val="1"/>
        <charset val="1"/>
      </rPr>
      <t xml:space="preserve">Mulching ratio</t>
    </r>
    <r>
      <rPr>
        <sz val="11"/>
        <rFont val="Noto Sans CJK SC Regular"/>
        <family val="2"/>
        <charset val="1"/>
      </rPr>
      <t xml:space="preserve">（</t>
    </r>
    <r>
      <rPr>
        <sz val="11"/>
        <rFont val="Times New Roman"/>
        <family val="1"/>
        <charset val="1"/>
      </rPr>
      <t xml:space="preserve">%</t>
    </r>
    <r>
      <rPr>
        <sz val="11"/>
        <rFont val="Noto Sans CJK SC Regular"/>
        <family val="2"/>
        <charset val="1"/>
      </rPr>
      <t xml:space="preserve">)</t>
    </r>
  </si>
  <si>
    <t xml:space="preserve">CKmean</t>
  </si>
  <si>
    <t xml:space="preserve">CKsd</t>
  </si>
  <si>
    <t xml:space="preserve">CKn</t>
  </si>
  <si>
    <t xml:space="preserve">Tmean</t>
  </si>
  <si>
    <t xml:space="preserve">Tsd</t>
  </si>
  <si>
    <t xml:space="preserve">Tn</t>
  </si>
  <si>
    <t xml:space="preserve">Field Crop. Res.</t>
  </si>
  <si>
    <t xml:space="preserve">Reserving winter snow for the relief of spring drought by film mulching in northeast China</t>
  </si>
  <si>
    <t xml:space="preserve">English</t>
  </si>
  <si>
    <t xml:space="preserve">China</t>
  </si>
  <si>
    <t xml:space="preserve">Dark-brown earth</t>
  </si>
  <si>
    <t xml:space="preserve">Potato</t>
  </si>
  <si>
    <t xml:space="preserve">Cereal crop</t>
  </si>
  <si>
    <t xml:space="preserve">Transparent PE</t>
  </si>
  <si>
    <t xml:space="preserve">Seedling stage</t>
  </si>
  <si>
    <t xml:space="preserve">Black PE</t>
  </si>
  <si>
    <t xml:space="preserve">Leaching
Chernozem</t>
  </si>
  <si>
    <t xml:space="preserve">Ridge-furrow with plastic film mulching practice improves maize productivity and resource use efficiency under the wheat-maize double-cropping system in dry semi-humid areas</t>
  </si>
  <si>
    <t xml:space="preserve">Clay loam</t>
  </si>
  <si>
    <t xml:space="preserve">Summer maize</t>
  </si>
  <si>
    <t xml:space="preserve">Ridge-furrow mulching</t>
  </si>
  <si>
    <t xml:space="preserve">Soil Till. Res.</t>
  </si>
  <si>
    <t xml:space="preserve">Response of soil water, temperature, and maize (Zea may L.) production to different plastic film mulching patterns in semi-arid areas of northwest China</t>
  </si>
  <si>
    <t xml:space="preserve">Loessial soil</t>
  </si>
  <si>
    <t xml:space="preserve">Sandy loam</t>
  </si>
  <si>
    <t xml:space="preserve">Spring maize</t>
  </si>
  <si>
    <t xml:space="preserve">Whole year</t>
  </si>
  <si>
    <t xml:space="preserve">Flat mulching</t>
  </si>
  <si>
    <t xml:space="preserve">Full growing season</t>
  </si>
  <si>
    <t xml:space="preserve">Frontiers in Plant Science</t>
  </si>
  <si>
    <t xml:space="preserve">Plastic-film mulching for enhanced water-use efficiency and economic returns from maize fields in semiarid China</t>
  </si>
  <si>
    <t xml:space="preserve">Calcic cambisol</t>
  </si>
  <si>
    <t xml:space="preserve">Clay</t>
  </si>
  <si>
    <t xml:space="preserve">Archives of Agronomy and Soil Science</t>
  </si>
  <si>
    <t xml:space="preserve">Long-term effect of plastic film mulching and fertilization on bacterial communities in a brown soil revealed by high through-put sequencing</t>
  </si>
  <si>
    <t xml:space="preserve">Hapli-udic cambisol </t>
  </si>
  <si>
    <t xml:space="preserve">Loam</t>
  </si>
  <si>
    <t xml:space="preserve">Agr. Water Manage.</t>
  </si>
  <si>
    <t xml:space="preserve">Influence of different plastic film mulches and wetted soil percentages on potato grown under drip irrigation</t>
  </si>
  <si>
    <t xml:space="preserve">Continuous plastic-film mulching increases soil aggregation but decreases soil pH in semiarid areas of China</t>
  </si>
  <si>
    <t xml:space="preserve">Entisols</t>
  </si>
  <si>
    <t xml:space="preserve">Biodegradable film mulching improves soil temperature, moisture and seed yield of winter oilseed rape (Brassica napus L.)</t>
  </si>
  <si>
    <t xml:space="preserve">Oilseed rape</t>
  </si>
  <si>
    <t xml:space="preserve">Cash crop</t>
  </si>
  <si>
    <t xml:space="preserve">Degradable</t>
  </si>
  <si>
    <t xml:space="preserve">Biomass Bioenerg</t>
  </si>
  <si>
    <t xml:space="preserve">Accelerating early growth in miscanthus with the application of plastic mulch film</t>
  </si>
  <si>
    <t xml:space="preserve">Ireland</t>
  </si>
  <si>
    <t xml:space="preserve">Eutric cambisol</t>
  </si>
  <si>
    <t xml:space="preserve">Others</t>
  </si>
  <si>
    <t xml:space="preserve">Eutric Cambisol</t>
  </si>
  <si>
    <t xml:space="preserve">Combined application of photo-selective mulching films and beneficial microbes affects crop yield and irrigation water productivity in intensive farming systems</t>
  </si>
  <si>
    <t xml:space="preserve">Italy</t>
  </si>
  <si>
    <t xml:space="preserve">2014-2015</t>
  </si>
  <si>
    <t xml:space="preserve">Capsicum</t>
  </si>
  <si>
    <t xml:space="preserve">Lettuce</t>
  </si>
  <si>
    <t xml:space="preserve">Melon</t>
  </si>
  <si>
    <t xml:space="preserve">Cabbage</t>
  </si>
  <si>
    <t xml:space="preserve">Watermelon</t>
  </si>
  <si>
    <t xml:space="preserve">J. Plant Nutr.</t>
  </si>
  <si>
    <t xml:space="preserve">Influence of colored plastic mulch on soil temperature, growth, nutrimental status, and yield of bell pepper under shade house conditions</t>
  </si>
  <si>
    <t xml:space="preserve">Mexico</t>
  </si>
  <si>
    <t xml:space="preserve">Atmos. Environ</t>
  </si>
  <si>
    <t xml:space="preserve">Nitrous oxide emissions from soils amended by cover-crops and under plastic film mulching: Fluxes, emission factors and yield-scaled emissions</t>
  </si>
  <si>
    <t xml:space="preserve">Korea</t>
  </si>
  <si>
    <t xml:space="preserve">Silty</t>
  </si>
  <si>
    <t xml:space="preserve">Acta Agr. Scand. B-S. P.</t>
  </si>
  <si>
    <t xml:space="preserve">Photosynthesis, growth, and fruit yield of cucumber in response to oxo-degradable plastic mulches</t>
  </si>
  <si>
    <t xml:space="preserve">Cucumber</t>
  </si>
  <si>
    <t xml:space="preserve">Towards the highly effective use of precipitation by ridge-furrow with plastic film mulching instead of relying on irrigation resources in a dry semi-humid area</t>
  </si>
  <si>
    <t xml:space="preserve">Winter wheat</t>
  </si>
  <si>
    <t xml:space="preserve">Scientific Reports</t>
  </si>
  <si>
    <t xml:space="preserve">Spring maize yield, soil water use and water use efficiency under plastic film and straw mulches in the Loess Plateau</t>
  </si>
  <si>
    <t xml:space="preserve">Heilutu</t>
  </si>
  <si>
    <t xml:space="preserve">Plastic-film mulching and urea types affect soil CO2 emissions and grain yield in spring maize on the Loess Plateau, China</t>
  </si>
  <si>
    <t xml:space="preserve">Agricultural and Forest Meteorlogy</t>
  </si>
  <si>
    <t xml:space="preserve">Multi-site assessment of the effects of plastic-film mulch on the soil organic carbon balance in semiarid areas of China</t>
  </si>
  <si>
    <t xml:space="preserve">Loess</t>
  </si>
  <si>
    <t xml:space="preserve">Multi-site assessment of the effects of plastic-film mulch on dryland maize productivity in semiarid areas in China</t>
  </si>
  <si>
    <t xml:space="preserve">Ind. Crop. Prod.</t>
  </si>
  <si>
    <t xml:space="preserve">Continuous ridges with film mulching improve soil water content, root growth, seed yield and water use efficiency of winter oilseed rape</t>
  </si>
  <si>
    <t xml:space="preserve">Coupling effects of plastic film mulching and urea types on water use efficiency and grain yield of maize in the Loess Plateau, China</t>
  </si>
  <si>
    <t xml:space="preserve">Plos One</t>
  </si>
  <si>
    <t xml:space="preserve">The Effects of Plastic Film Mulching on Maize Growth and Water Use in Dry and Rainy Years in Northeast China</t>
  </si>
  <si>
    <t xml:space="preserve">Chernozem</t>
  </si>
  <si>
    <t xml:space="preserve">Black soil</t>
  </si>
  <si>
    <t xml:space="preserve">Journal of Horticultual Science &amp; Biotechnology</t>
  </si>
  <si>
    <t xml:space="preserve">Growth of edible lily (Lilium davidii var. unicolor) and bulb yield responses to potassium fertiliser and plastic film mulching</t>
  </si>
  <si>
    <t xml:space="preserve">Lily</t>
  </si>
  <si>
    <t xml:space="preserve">Effects of plastic film combined with straw mulch on grain yield and water use efficiency of winter wheat in Loess Plateau</t>
  </si>
  <si>
    <t xml:space="preserve">Effect of plastic film mulching on the grain filling and hormonal changes of maize under different irrigation conditions</t>
  </si>
  <si>
    <t xml:space="preserve">Eum-ort hrosols</t>
  </si>
  <si>
    <t xml:space="preserve">Appl. Soil Ecol</t>
  </si>
  <si>
    <t xml:space="preserve">Impact of plastic film mulching on increasing greenhouse gas emissions in temperate upland soil during maize cultivation</t>
  </si>
  <si>
    <t xml:space="preserve">South Korea</t>
  </si>
  <si>
    <t xml:space="preserve">Cultivation of potato - use of plastic mulch and row covers on soil temperature, growth, nutrient status, and yield of potato</t>
  </si>
  <si>
    <t xml:space="preserve">Sci. Hortic.-Amsterdam</t>
  </si>
  <si>
    <t xml:space="preserve">Assessing the potential for spunbond, nonwoven biodegradable fabric as mulches for tomato and bell pepper crops</t>
  </si>
  <si>
    <t xml:space="preserve">America</t>
  </si>
  <si>
    <t xml:space="preserve">Tomato</t>
  </si>
  <si>
    <t xml:space="preserve">Pepper</t>
  </si>
  <si>
    <t xml:space="preserve">Silt loam</t>
  </si>
  <si>
    <t xml:space="preserve">Soil water status and root distribution across the rooting zone in maize with plastic film mulching</t>
  </si>
  <si>
    <t xml:space="preserve">Ridge-furrow with full plastic film mulching improves water use efficiency and tuber yields of potato in a semiarid rainfed ecosystem</t>
  </si>
  <si>
    <t xml:space="preserve">How efficient is film fully-mulched ridge-furrow cropping to conserve rainfall in soil at a rainfed site?</t>
  </si>
  <si>
    <t xml:space="preserve">Soil Sci. Plant Nutr.</t>
  </si>
  <si>
    <t xml:space="preserve">Film fully-mulched ridge-furrow cropping affects soil biochemical properties and maize nutrient uptake in a rainfed semi-arid environment</t>
  </si>
  <si>
    <t xml:space="preserve">Plastic film mulch for half growing-season maximized WUE and yield of potato via moisture-temperature improvement in a semi-arid agroecosystem</t>
  </si>
  <si>
    <t xml:space="preserve">Half growing season</t>
  </si>
  <si>
    <t xml:space="preserve">Soil P availability, inorganic P fractions and yield effect in a calcareous soil with plastic-film-mulched spring wheat</t>
  </si>
  <si>
    <t xml:space="preserve">Calcic kastanozems</t>
  </si>
  <si>
    <t xml:space="preserve">Spring wheat</t>
  </si>
  <si>
    <t xml:space="preserve">Mycorrhiza</t>
  </si>
  <si>
    <t xml:space="preserve">Rapid change of AM fungal community in a rain-fed wheat field with short-term plastic film mulching practice</t>
  </si>
  <si>
    <t xml:space="preserve">Chilean Journal of Agricultural Research</t>
  </si>
  <si>
    <t xml:space="preserve">Influence of doube cropping on growth and yiled of dry beans with colored plastic mulches</t>
  </si>
  <si>
    <t xml:space="preserve">dry beans</t>
  </si>
  <si>
    <t xml:space="preserve">Agronomy for Sustainable Devlopment</t>
  </si>
  <si>
    <t xml:space="preserve">Biodegradable mulch instead of polyethylene for weed control of processing tomato production</t>
  </si>
  <si>
    <t xml:space="preserve">Spain</t>
  </si>
  <si>
    <t xml:space="preserve">Silty clay</t>
  </si>
  <si>
    <t xml:space="preserve">2006-2008</t>
  </si>
  <si>
    <t xml:space="preserve">processing tomato</t>
  </si>
  <si>
    <t xml:space="preserve">Sandy clay</t>
  </si>
  <si>
    <t xml:space="preserve">Root zone temperature, plant growth and yield of broccoli [Brassica oleracea (Plenck) var. italica] as affected by plastic film mulches</t>
  </si>
  <si>
    <t xml:space="preserve">6.2–6.5</t>
  </si>
  <si>
    <t xml:space="preserve">Broccoli</t>
  </si>
  <si>
    <t xml:space="preserve">How two ridges and the furrow mulched with plastic film affect soil water, soil temperature and yield of maize on the semiarid Loess Plateau of China</t>
  </si>
  <si>
    <t xml:space="preserve">Effects of continuous plastic film mulching on paddy soil bacterial diversity</t>
  </si>
  <si>
    <t xml:space="preserve">Fec-stagnic
anthrosols</t>
  </si>
  <si>
    <t xml:space="preserve">Rice</t>
  </si>
  <si>
    <t xml:space="preserve">J. Sustain. Agr.</t>
  </si>
  <si>
    <t xml:space="preserve">Plastic film mulch effect on spring wheat in a semiarid region</t>
  </si>
  <si>
    <t xml:space="preserve">Loss
orthic entisols</t>
  </si>
  <si>
    <t xml:space="preserve">Effect of mulching on soil and plant water status, and the growth and yield of wheat (Triticum aestivum L.) in a semi-arid environment</t>
  </si>
  <si>
    <t xml:space="preserve">India</t>
  </si>
  <si>
    <t xml:space="preserve">Effect of different biodegradable and polyethylene mulches on soil properties and production in a tomato crop</t>
  </si>
  <si>
    <t xml:space="preserve">Tillage and plastic mulch effects on soil properties and growth and yield of cocoyam (Colocasia esculenta) on an ultisol in southeastern Nigeria</t>
  </si>
  <si>
    <t xml:space="preserve">Nigeria</t>
  </si>
  <si>
    <t xml:space="preserve">Lateritic</t>
  </si>
  <si>
    <t xml:space="preserve">cocoyam</t>
  </si>
  <si>
    <t xml:space="preserve">Can. J. Plant Sci.</t>
  </si>
  <si>
    <t xml:space="preserve">Fresh market sweet corn production with clear and wavelength selective soil mulch films</t>
  </si>
  <si>
    <t xml:space="preserve">Ontario</t>
  </si>
  <si>
    <t xml:space="preserve">Influence of continuous plastic film mulching on yield, water use efficiency and soil properties of rice fields under non-flooding condition</t>
  </si>
  <si>
    <t xml:space="preserve">Fec stagnic anthrosols</t>
  </si>
  <si>
    <t xml:space="preserve">Red orthic entisols</t>
  </si>
  <si>
    <t xml:space="preserve">Effects of irrigation before sowing and plastic film mulching on yield and water uptake of spring wheat in semiarid Loess Plateau of China</t>
  </si>
  <si>
    <t xml:space="preserve">Soil Biol. Biochem.</t>
  </si>
  <si>
    <t xml:space="preserve">Dynamics of soil microbial biomass C and soil fertility in cropland mulched with plastic film in a semiarid agro-ecosystem</t>
  </si>
  <si>
    <t xml:space="preserve">Loss orthic entisols</t>
  </si>
  <si>
    <t xml:space="preserve">Water Saving irrigation</t>
  </si>
  <si>
    <t xml:space="preserve">Effects of different color film mulching on soil moisture-heat and yield of maize</t>
  </si>
  <si>
    <t xml:space="preserve">Chinese</t>
  </si>
  <si>
    <t xml:space="preserve">Chinese Agricultural Science Bulletin</t>
  </si>
  <si>
    <t xml:space="preserve">Film mulching affecting soil moisture content, soil temperature and peanut yield</t>
  </si>
  <si>
    <t xml:space="preserve">Peanut</t>
  </si>
  <si>
    <t xml:space="preserve">Transactions of the Chinese Society of Agricultural Engineering</t>
  </si>
  <si>
    <t xml:space="preserve">Effects of black plastic film mulching on soil temperature and humidity in root zone and photosynthetic characteristics of rainfed maize</t>
  </si>
  <si>
    <t xml:space="preserve">Journal of Yunnan Agricultural University ( Natural Science)</t>
  </si>
  <si>
    <t xml:space="preserve">Effects of plastic film mulching in intercropping potato on soil temperature, moisture and its yield</t>
  </si>
  <si>
    <t xml:space="preserve">Yellow soil</t>
  </si>
  <si>
    <t xml:space="preserve">Environmental Protection</t>
  </si>
  <si>
    <t xml:space="preserve">Effects of degradable plastic film on the soil and maize growth in Changchun</t>
  </si>
  <si>
    <t xml:space="preserve">Influence of biodegradable mulch on water use efficiency and growth of dryland potato</t>
  </si>
  <si>
    <t xml:space="preserve">Aeolian soils</t>
  </si>
  <si>
    <t xml:space="preserve">Soybean Science</t>
  </si>
  <si>
    <t xml:space="preserve">Effects of plastic mulching on soil moisture conservation, temperature improvement and soybean yield increase in dryland of Northwest China</t>
  </si>
  <si>
    <t xml:space="preserve">Bean</t>
  </si>
  <si>
    <t xml:space="preserve"> M. S. Dissertation, Northwest Agricultural and Forestry</t>
  </si>
  <si>
    <t xml:space="preserve">Soil hydrothermal charateristics at different film mulching degrees and research on spring maize responses to supplementary irrigation on the loess tableland</t>
  </si>
  <si>
    <t xml:space="preserve">Acta Ecologica Sinica</t>
  </si>
  <si>
    <t xml:space="preserve">Effect of using black plastic film as mulch on soil temperature and moisture and potato yield</t>
  </si>
  <si>
    <t xml:space="preserve">Loessal soil</t>
  </si>
  <si>
    <t xml:space="preserve">Effects of black film mulching on soil environment and maize growth in dry land</t>
  </si>
  <si>
    <t xml:space="preserve">D. S. Dissertation, Northwest Agricultural and Forestry University</t>
  </si>
  <si>
    <t xml:space="preserve">Effect of different environmental films mulching and cropping patterns on soil water and nitrogen utilization and summer maize growth</t>
  </si>
  <si>
    <t xml:space="preserve">Liquid</t>
  </si>
  <si>
    <t xml:space="preserve">Agricultural Research in the Arid Areas</t>
  </si>
  <si>
    <t xml:space="preserve">The effect of degradable agricultural mulch films on the growth and yield of cotton in Southern Xinjiang</t>
  </si>
  <si>
    <t xml:space="preserve">Cotton</t>
  </si>
  <si>
    <t xml:space="preserve"> M. S. Dissertation, Shihezi University</t>
  </si>
  <si>
    <t xml:space="preserve">Effects of liquid film mulching on soil evaporation, soil temperature and the crop of cotton under drip irrigation</t>
  </si>
  <si>
    <t xml:space="preserve">Effect of liquid mulch on physiological characteristics and yield of drip irrigated cotton</t>
  </si>
  <si>
    <t xml:space="preserve">Soil</t>
  </si>
  <si>
    <t xml:space="preserve">Effects of liquid film mulching on soil temperature, moisture and the growth of cotton under drip irrigation</t>
  </si>
  <si>
    <t xml:space="preserve">M. S. Dissertation, Shandong Agricultural University </t>
  </si>
  <si>
    <t xml:space="preserve">Effects of covered with different types of film mulching on yeild and quality of spring and autumn potapoes</t>
  </si>
  <si>
    <t xml:space="preserve">Lime concretion black soil</t>
  </si>
  <si>
    <t xml:space="preserve">M. S. Dissertation, Northwest Agricultural and Forestry University</t>
  </si>
  <si>
    <t xml:space="preserve">Effects of film and straw mulching on soil moisture, soil temperature and crop growth</t>
  </si>
  <si>
    <t xml:space="preserve">Effects of film mulching and straw mulching on growth yield and quality of garlic</t>
  </si>
  <si>
    <t xml:space="preserve">Cinnamon soil</t>
  </si>
  <si>
    <t xml:space="preserve">Garlic</t>
  </si>
  <si>
    <t xml:space="preserve">D. S. Dissertation, Lanzhou University</t>
  </si>
  <si>
    <t xml:space="preserve">Effect of straw returning and plastic film mulching coupling on maize yield and the balance of organic matter in the Loess Plateau</t>
  </si>
  <si>
    <t xml:space="preserve">Effects of plastic mulching on surface of no-till straw mulching on soil water and temperature</t>
  </si>
  <si>
    <t xml:space="preserve">Effect of plastic mulch on nitrogen cycling and fate of fertilizer nitrogen in field-grown maize at a semiarid site</t>
  </si>
  <si>
    <t xml:space="preserve">Chinese Journal of Eco-Agriculture</t>
  </si>
  <si>
    <t xml:space="preserve">Effects of plastic film mulching on arable layer soil temperature,moisture and yield of sweet potato</t>
  </si>
  <si>
    <t xml:space="preserve">Journal of Southern Agriculture</t>
  </si>
  <si>
    <t xml:space="preserve">Effects of different plastic films mulching on soil temperature and moisture, and growth and yield of sugarcane</t>
  </si>
  <si>
    <t xml:space="preserve">Sugarcane</t>
  </si>
  <si>
    <t xml:space="preserve">M. S. Dissertation, Lanzhou University </t>
  </si>
  <si>
    <t xml:space="preserve">Effects of plastic mulching on spring wheat yield formation and phosphorus distribution under different rainfall patterns in the semi-arid Loess Plateau</t>
  </si>
  <si>
    <t xml:space="preserve">Shandong Agricultural Sciences</t>
  </si>
  <si>
    <t xml:space="preserve">Effect of degradable plastic film mulching on soil nutrient and cotton yield</t>
  </si>
  <si>
    <t xml:space="preserve">Xinjiang Agricultural Sciences</t>
  </si>
  <si>
    <t xml:space="preserve">Effect of biodegradable mulching film on cotton</t>
  </si>
  <si>
    <t xml:space="preserve">Journal of Maize Sciences</t>
  </si>
  <si>
    <t xml:space="preserve">Effects of different films on soil water, temperature and corn growth characteristics under drip-irrigation conditions in semi-arid region</t>
  </si>
  <si>
    <t xml:space="preserve">Effects of different film mulching on soil temperature and moisture</t>
  </si>
  <si>
    <t xml:space="preserve">Inner Mongolia Agricultural Science And Technology</t>
  </si>
  <si>
    <t xml:space="preserve">Effect of degradable mulch plastic film on soil moisture, soil temperature and yield of maize in western Inner Mongolia</t>
  </si>
  <si>
    <t xml:space="preserve">Research on ecologieal effeet of Lilium davidii var.unicotor under film mulches and fertilization</t>
  </si>
  <si>
    <t xml:space="preserve">Effects of plastic-film mulching on maize yeilds and soil quality in the semi-arid Loess Plteau of China</t>
  </si>
  <si>
    <t xml:space="preserve">Effects of degradable film on soil temperature, moisture and growth of maize</t>
  </si>
  <si>
    <t xml:space="preserve"> M. S. Dissertation, Gansu Agricultural University</t>
  </si>
  <si>
    <t xml:space="preserve">Influence of plastic film mulching on soil moisture and temperature in wheat</t>
  </si>
  <si>
    <t xml:space="preserve">Journal of Anhui Agricuture Science </t>
  </si>
  <si>
    <t xml:space="preserve">Effect of plastic mulch on the yeild of  maize and soil condition</t>
  </si>
  <si>
    <t xml:space="preserve">Journal of Northwest A&amp;F University</t>
  </si>
  <si>
    <t xml:space="preserve">Influence of different mulching materials on biological the characteristics of corn</t>
  </si>
  <si>
    <t xml:space="preserve">Hybrid Rice</t>
  </si>
  <si>
    <t xml:space="preserve">Effects of polythene mulch cultivation on rice yeild and canopy properties</t>
  </si>
  <si>
    <t xml:space="preserve">Scientia Agricultura Sinica</t>
  </si>
  <si>
    <t xml:space="preserve">Study on high-yielding mechanism of liquid film mulching on cotton</t>
  </si>
  <si>
    <t xml:space="preserve">Microbial communities and nutrient cycling in the soil growth spring with plastic film mulching in semi-arid loess plateau</t>
  </si>
  <si>
    <t xml:space="preserve">Journal of Shanxi Agricultural University</t>
  </si>
  <si>
    <t xml:space="preserve">Study on temperature and yield effect of water- permeability plastic film mulching in rainfed wheat field</t>
  </si>
  <si>
    <t xml:space="preserve">Studies of ecological and yield effect of water-osmosis plastic membrane in rainfed cotton field</t>
  </si>
  <si>
    <t xml:space="preserve">Northern Horticulture</t>
  </si>
  <si>
    <t xml:space="preserve">The effect of pIastic film mulch cover on growth and development and water use efficiency of small squash in the northwest of Hebei Province</t>
  </si>
  <si>
    <t xml:space="preserve">Pumpkin</t>
  </si>
  <si>
    <t xml:space="preserve">Animal and Veterinary Sciences</t>
  </si>
  <si>
    <t xml:space="preserve">The effect of plastic-film mulching on forage maize in the plateau of northern Hebei Province</t>
  </si>
  <si>
    <t xml:space="preserve">Chestnut soil</t>
  </si>
  <si>
    <t xml:space="preserve"> M. S. Dissertation, Henan Agricultural University</t>
  </si>
  <si>
    <t xml:space="preserve">Effects of black plastic film mulching on growth and yeild in peanut</t>
  </si>
  <si>
    <t xml:space="preserve">Journal of  Desert Research</t>
  </si>
  <si>
    <t xml:space="preserve">Effects of plastic film mulching and pre-sowing irrigation on yield formation of spring wheat</t>
  </si>
  <si>
    <t xml:space="preserve">The influence of land membrane covering on garlic growth and yield</t>
  </si>
  <si>
    <t xml:space="preserve">Yellow sand soil</t>
  </si>
  <si>
    <t xml:space="preserve">Impacts and model of plastic film mulching on spring wheat in semiarid agro-ecological system</t>
  </si>
  <si>
    <t xml:space="preserve">Longitude(°)</t>
  </si>
  <si>
    <t xml:space="preserve">Latitude(°)</t>
  </si>
  <si>
    <t xml:space="preserve">Soil water infiltration rate (mm/min)</t>
  </si>
  <si>
    <t xml:space="preserve">Soil water evaporation capacity (mm)</t>
  </si>
  <si>
    <t xml:space="preserve">Olsen-P (mg/kg)</t>
  </si>
  <si>
    <t xml:space="preserve">Yield (t /ha)</t>
  </si>
  <si>
    <t xml:space="preserve">Plant height (cm)</t>
  </si>
  <si>
    <t xml:space="preserve">Root weight (g)</t>
  </si>
  <si>
    <t xml:space="preserve">TK (g/kg)</t>
  </si>
  <si>
    <t xml:space="preserve">Residual film (kg/ha)</t>
  </si>
  <si>
    <t xml:space="preserve">Residual film class(kg/ha)</t>
  </si>
  <si>
    <t xml:space="preserve">94a</t>
  </si>
  <si>
    <t xml:space="preserve">Transactions of the Chinese Society for Agricultural Machinery</t>
  </si>
  <si>
    <t xml:space="preserve">Effects of residual plastic film on infiltration and evaporation for sandy loam and sandy soil</t>
  </si>
  <si>
    <t xml:space="preserve">Sandy soil</t>
  </si>
  <si>
    <t xml:space="preserve">≤150</t>
  </si>
  <si>
    <t xml:space="preserve">150-320</t>
  </si>
  <si>
    <t xml:space="preserve">320-500</t>
  </si>
  <si>
    <t xml:space="preserve">94b</t>
  </si>
  <si>
    <t xml:space="preserve">Effect of residual plastic film on soil nutrient contents and microbial characteristics in the farmland</t>
  </si>
  <si>
    <t xml:space="preserve">Irrigation-silted Soil</t>
  </si>
  <si>
    <t xml:space="preserve">2011-2015</t>
  </si>
  <si>
    <t xml:space="preserve">Maize</t>
  </si>
  <si>
    <t xml:space="preserve">500-1000</t>
  </si>
  <si>
    <t xml:space="preserve">96a</t>
  </si>
  <si>
    <t xml:space="preserve">Journal of Agro-Environment Science</t>
  </si>
  <si>
    <t xml:space="preserve">Effects of plastic film residue on water consumption characteristics and biomass accumulation and distribution in drip irrigation of cotton</t>
  </si>
  <si>
    <t xml:space="preserve">96b</t>
  </si>
  <si>
    <t xml:space="preserve">97a</t>
  </si>
  <si>
    <t xml:space="preserve">Journal of Agricultural Resources and Environment</t>
  </si>
  <si>
    <t xml:space="preserve">Effects of agricultural plastic residual films on morphologic and physiological characteristics of root system of cotton and maize in seedling stage</t>
  </si>
  <si>
    <t xml:space="preserve">97b</t>
  </si>
  <si>
    <t xml:space="preserve">Water Air Soil Poll.</t>
  </si>
  <si>
    <t xml:space="preserve">Effects of residual mulch film on the growth and fruit quality of tomato (Lycopersicon esculentum Mill.)</t>
  </si>
  <si>
    <t xml:space="preserve">2015-2016</t>
  </si>
  <si>
    <t xml:space="preserve">&gt;1000</t>
  </si>
  <si>
    <t xml:space="preserve"> M. S. Dissertation, Chinese Academy of Sciences and Ministry of Education</t>
  </si>
  <si>
    <t xml:space="preserve">Effects of residual plastic film amount on soil water movement and growth of tomato planted in greenhouse</t>
  </si>
  <si>
    <t xml:space="preserve">Effects of plastic film residue on evapotranspiration and soil evaporation in cotton field of Xinjiang</t>
  </si>
  <si>
    <t xml:space="preserve">Effects of residual plastic film mixed in soil on water infiltration, evaporation and its uncertainty analysis</t>
  </si>
  <si>
    <t xml:space="preserve"> M. S. Dissertation, Chinese Academy of Agricultural Sciences</t>
  </si>
  <si>
    <t xml:space="preserve">Effect of plastic film residue on transportation of water and nitrate and seedling root of crops</t>
  </si>
  <si>
    <t xml:space="preserve">103a</t>
  </si>
  <si>
    <t xml:space="preserve"> M. S. Dissertation, Xinjiang Agriculrueal University</t>
  </si>
  <si>
    <t xml:space="preserve">Soil water-salt dynamic and oasis cotton response to irrigation under different levels of plastic film</t>
  </si>
  <si>
    <t xml:space="preserve">103b</t>
  </si>
  <si>
    <t xml:space="preserve">103c</t>
  </si>
  <si>
    <t xml:space="preserve">104a</t>
  </si>
  <si>
    <t xml:space="preserve">Impact of polyethylene film residues on crop yields,soil quality and soil microbial community composition</t>
  </si>
  <si>
    <t xml:space="preserve">Haplic Kastanzens</t>
  </si>
  <si>
    <t xml:space="preserve">104b</t>
  </si>
  <si>
    <t xml:space="preserve">104c</t>
  </si>
  <si>
    <t xml:space="preserve">104d</t>
  </si>
  <si>
    <t xml:space="preserve">104e</t>
  </si>
  <si>
    <t xml:space="preserve">104f</t>
  </si>
  <si>
    <t xml:space="preserve">104g</t>
  </si>
  <si>
    <t xml:space="preserve">104h</t>
  </si>
  <si>
    <t xml:space="preserve">Journal of Northern Agriculture</t>
  </si>
  <si>
    <t xml:space="preserve">Effect of different amounts of plastic residual film on one dimensional soil water infiltration</t>
  </si>
  <si>
    <t xml:space="preserve"> M. S. Dissertation, Inner Mongolia Agriculrueal University</t>
  </si>
  <si>
    <t xml:space="preserve">The influence of soil characteristics and crops on different water and fertiliers managing and residual film under salt stress</t>
  </si>
  <si>
    <t xml:space="preserve">107a</t>
  </si>
  <si>
    <t xml:space="preserve">Effects of plastic film residue on cotton yield and soil physical and chemical properties in Xinjiang</t>
  </si>
  <si>
    <t xml:space="preserve">107b</t>
  </si>
  <si>
    <t xml:space="preserve">108a</t>
  </si>
  <si>
    <t xml:space="preserve">Effects of different residual plastic film quantities in soil on drip infiltration and its uncertainty analysis</t>
  </si>
  <si>
    <t xml:space="preserve">108b</t>
  </si>
  <si>
    <t xml:space="preserve">Study on cotton plant growh and soil microbial activity as affected by plastic film contamination in soil</t>
  </si>
  <si>
    <t xml:space="preserve">Study on the characteristic of plastic film residue and its effect on maize growth in typical regions</t>
  </si>
  <si>
    <t xml:space="preserve">References</t>
  </si>
  <si>
    <t xml:space="preserve">Jia, H., Zhang, Y., Tian, S., Emon, R.M., Yang, X., Yan, H., Wu, T., Lu, W., Siddique, K.H.M., Han, T., 2017. Reserving winter snow for the relief of spring drought by film mulching in northeast China. Field Crop. Res. 209, 58-64.</t>
  </si>
  <si>
    <t xml:space="preserve">Li, C., Wang, C., Wen, X., Qin, X., Liu, Y., Han, J., Li, Y., Liao, Y., Wu, W., 2017. Ridge-furrow with plastic film mulching practice improves maize productivity and resource use efficiency under the wheat-maize double-cropping system in dry semi-humid areas. Field Crop. Res. 203, 201-211.</t>
  </si>
  <si>
    <t xml:space="preserve">Wu, Y., Huang, F., Jia, Z., Ren, X., Cai, T., 2017. Response of soil water, temperature, and maize (Zea may L.) production to different plastic film mulching patterns in semi-arid areas of northwest China. Soil Till. Res. 166, 113-121.</t>
  </si>
  <si>
    <t xml:space="preserve">Zhang, P., Wei, T., Cai, T., Ali, S., Han, Q., Ren, X., Jia, Z., 2017. Plastic-film mulching for enhanced water-use efficiency and economic returns from maize fields in semiarid China. Frontiers in Plant Science 8.</t>
  </si>
  <si>
    <t xml:space="preserve">Farmer, J., Zhang, B., Jin, X., Zhang, P., Wang, J., 2017. Long-term effect of plastic film mulching and fertilization on bacterial communities in a brown soil revealed by high through-put sequencing. Archives of Agronomy and Soil Science 63, 230-241.</t>
  </si>
  <si>
    <t xml:space="preserve">Zhang, Y., Wang, F., Shock, C.C., Yang, K., Kang, S., Qin, J., Li, S., 2017. Influence of different plastic film mulches and wetted soil percentages on potato grown under drip irrigation. Agr. Water Manage. 180, 160-171.</t>
  </si>
  <si>
    <t xml:space="preserve">Wang, L., Li, X.G., Lv, J., Fu, T., Ma, Q., Song, W., Wang, Y.P., Li, F., 2017. Continuous plastic-film mulching increases soil aggregation but decreases soil pH in semiarid areas of China. Soil Till. Res. 167, 46-53.</t>
  </si>
  <si>
    <t xml:space="preserve">Gu, X., Li, Y., Du, Y., 2017. Biodegradable film mulching improves soil temperature, moisture and seed yield of winter oilseed rape (Brassica napus L.). Soil Till. Res. 171, 42-50.</t>
  </si>
  <si>
    <t xml:space="preserve">O'Loughlin, J., Finnan, J., McDonnell, K., 2017. Accelerating early growth in miscanthus with the application of plastic mulch film. Biomass Bioenerg. 100, 52-61.</t>
  </si>
  <si>
    <t xml:space="preserve">Bonanomi, G., Chirico, G.B., Palladino, M., Gaglione, S.A., Crispo, D.G., Lazzaro, U., Sica, B., Cesarano, G., Ippolito, F., Sarker, T.C., Rippa, M., Scala, F., 2017. Combined application of photo-selective mulching films and beneficial microbes affects crop yield and irrigation water productivity in intensive farming systems. Agr. Water Manage. 184, 104-113.</t>
  </si>
  <si>
    <t xml:space="preserve">Ezequiel Canul-Tun, C., Ibarra-Jimenez, L., Valdez-Aguilar, L.A., Javier Lozano-del Rio, A., Cardenas-Flores, A., Zermeno-Gonzalez, A., Lozano-Cavazos, C.J., Valenzuela-Soto, J.H., Torres-Olivar, V., 2017. Influence of colored plastic mulch on soil temperature, growth, nutrimental status, and yield of bell pepper under shade house conditions. J. Plant Nutr. 40, 1083-1090.</t>
  </si>
  <si>
    <t xml:space="preserve">Kim, G.W., Das, S., Hwang, H.Y., Kim, P.J., 2017. Nitrous oxide emissions from soils amended by cover-crops and under plastic film mulching: Fluxes, emission factors and yield-scaled emissions. Atmos. Environ. 152, 377-388.</t>
  </si>
  <si>
    <t xml:space="preserve">Lopez-Tolentino, G., Ibarra-Jimenez, L., Mendez-Prieto, A., Lozano-del Rio, A.J., Lira-Saldivar, R.H., Valenzuela-Soto, J.H., Lozano-Cavazos, C.J., Torres-Olivar, V., 2017. Photosynthesis, growth, and fruit yield of cucumber in response to oxo-degradable plastic mulches. Acta Agr. Scand. B-S. P. 67, 77-84.</t>
  </si>
  <si>
    <t xml:space="preserve">Li, C., Wen, X., Wan, X., Liu, Y., Han, J., Liao, Y., Wu, W., 2016. Towards the highly effective use of precipitation by ridge-furrow with plastic film mulching instead of relying on irrigation resources in a dry semi-humid area. Field Crop. Res. 188, 62-73.</t>
  </si>
  <si>
    <t xml:space="preserve">Lin, W., Liu, W., Xue, Q., 2016. Spring maize yield, soil water use and water use efficiency under plastic film and straw mulches in the Loess Plateau. Scientific Reports 6.</t>
  </si>
  <si>
    <t xml:space="preserve">Liu, Q., Chen, Y., Li, W., Liu, Y., Han, J., Wen, X., Liao, Y., 2016. Plastic-film mulching and urea types affect soil CO2 emissions and grain yield in spring maize on the Loess Plateau, China. Scientific Reports 6.</t>
  </si>
  <si>
    <t xml:space="preserve">Wang, Y.P., Li, X.G., Fu, T., Wang, L., Turner, N.C., Siddique, K.H.M., Li, F., 2016. Multi-site assessment of the effects of plastic-film mulch on the soil organic carbon balance in semiarid areas of China. Agricultural and Forest Meteorlogy 228, 42-51.</t>
  </si>
  <si>
    <t xml:space="preserve">Wang, Y.P., Li, X.G., Zhu, J., Fan, C.Y., Kong, X.J., Turner, N.C., Siddique, K.H.M., Li, F., 2016. Multi-site assessment of the effects of plastic-film mulch on dryland maize productivity in semiarid areas in China. Agricultural and Forest Meteorlogy 220, 160-169.</t>
  </si>
  <si>
    <t xml:space="preserve">Gu, X., Li, Y., Du, Y., 2016. Continuous ridges with film mulching improve soil water content, root growth, seed yield and water use efficiency of winter oilseed rape. Ind. Crop. Prod. 85, 139-148.</t>
  </si>
  <si>
    <t xml:space="preserve">Liu, Q., Chen, Y., Liu, Y., Wen, X., Liao, Y., 2016. Coupling effects of plastic film mulching and urea types on water use efficiency and grain yield of maize in the Loess Plateau, China. Soil Till. Res. 157, 1-10.</t>
  </si>
  <si>
    <t xml:space="preserve">Xu, J., Li, C., Liu, H., Zhou, P., Tao, Z., Wang, P., Meng, Q., Zhao, M., 2015. The Effects of Plastic Film Mulching on Maize Growth and Water Use in Dry and Rainy Years in Northeast China. Plos One 10.</t>
  </si>
  <si>
    <t xml:space="preserve">Yang, Y.H., Zong, J.W., Huang, P., Zhao, G.Q., Liang, Y.H., 2015. Growth of edible lily (Lilium davidii var. unicolor) and bulb yield responses to potassium fertiliser and plastic film mulching. Journal of Horticultual Science &amp; Biotechnology 90, 115-120.</t>
  </si>
  <si>
    <t xml:space="preserve">Chen, Y., Liu, T., Tian, X., Wang, X., Li, M., Wang, S., Wang, Z., 2015. Effects of plastic film combined with straw mulch on grain yield and water use efficiency of winter wheat in Loess Plateau. Field Crop. Res. 172, 53-58.</t>
  </si>
  <si>
    <t xml:space="preserve">Liu, Y., Han, J., Liu, D., Gu, D., Wang, Y., Liao, Y., Wen, X., 2015. Effect of plastic film mulching on the grain filling and hormonal changes of maize under different irrigation conditions. Plos One 10.</t>
  </si>
  <si>
    <t xml:space="preserve">Cuello, J.P., Hwang, H.Y., Gutierrez, J., Kim, S.Y., Kim, P.J., 2015. Impact of plastic film mulching on increasing greenhouse gas emissions in temperate upland soil during maize cultivation. Appl. Soil Ecol. 91, 48-57.</t>
  </si>
  <si>
    <t xml:space="preserve">Ruiz-Machuca, L.M., Ibarra-Jimenez, L., Valdez-Aguilar, L.A., Robledo-Torres, V., Benavides-Mendoza, A., Cabrera-De La Fuente, M., 2015. Cultivation of potato - use of plastic mulch and row covers on soil temperature, growth, nutrient status, and yield of potato (vol 65, pg 30, 2015). Acta Agr. Scand. B-S. P. 65, I-I.</t>
  </si>
  <si>
    <t xml:space="preserve">Wortman, S.E., Kadoma, I., Crandall, M.D., 2015. Assessing the potential for spunbond, nonwoven biodegradable fabric as mulches for tomato and bell pepper crops. Sci. Hortic.-Amsterdam 193, 209-217.</t>
  </si>
  <si>
    <t xml:space="preserve">Gao, Y., Xie, Y., Jiang, H., Wu, B., Niu, J., 2014. Soil water status and root distribution across the rooting zone in maize with plastic film mulching. Field Crop. Res. 156, 40-47.</t>
  </si>
  <si>
    <t xml:space="preserve">Zhao, H., Wang, R., Ma, B., Xiong, Y., Qiang, S., Wang, C., Liu, C., Li, F., 2014. Ridge-furrow with full plastic film mulching improves water use efficiency and tuber yields of potato in a semiarid rainfed ecosystem. Field Crop. Res. 161, 137-148.</t>
  </si>
  <si>
    <t xml:space="preserve">Liu, X.E., Li, X.G., Hai, L., Wang, Y.P., Li, F.M., 2014. How efficient is film fully-mulched ridge-furrow cropping to conserve rainfall in soil at a rainfed site? Field Crop. Res. 169, 107-115.</t>
  </si>
  <si>
    <t xml:space="preserve">Wang, Y.P., Li, X.G., Hai, L., Siddique, K.H.M., Gan, Y., Li, F.M., 2014. Film fully-mulched ridge-furrow cropping affects soil biochemical properties and maize nutrient uptake in a rainfed semi-arid environment. Soil Sci. Plant Nutr. 60, 486-498.</t>
  </si>
  <si>
    <t xml:space="preserve">Zhao, H., Xiong, Y., Li, F., Wang, R., Qiang, S., Yao, T., Mo, F., 2012. Plastic film mulch for half growing-season maximized WUE and yield of potato via moisture-temperature improvement in a semi-arid agroecosystem. Agr. Water Manage. 104, 68-78.</t>
  </si>
  <si>
    <t xml:space="preserve">Hu, B., Jia, Y., Zhao, Z., Li, F., Siddique, K.H.M., 2012. Soil P availability, inorganic P fractions and yield effect in a calcareous soil with plastic-film-mulched spring wheat. Field Crop. Res. 137, 221-229.</t>
  </si>
  <si>
    <t xml:space="preserve">Liu, Y., Mao, L., He, X., Cheng, G., Ma, X., An, L., Feng, H., 2012. Rapid change of AM fungal community in a rain-fed wheat field with short-term plastic film mulching practice. Mycorrhiza 22, 31-39.</t>
  </si>
  <si>
    <t xml:space="preserve">Ibarra-Jimenez, L., Alonso Valdez-Aguilar, L., Cardenas-Flores, A., Lira-Saldivar, H., Lozano-del Rio, J., Lozano Cavazos, C., 2012. Influence of doube cropping on growth and yiled of dry beans with colored plastic mulches. Chilean Journal of Agricultural Research 72, 470-475.</t>
  </si>
  <si>
    <t xml:space="preserve">Cirujeda, A., Aibar, J., Anzalone, A., Martin-Closas, L., Meco, R., Maria Moreno, M., Pardo, A., Maria Pelacho, A., Rojo, F., Royo-Esnal, A., Luisa Suso, M., Zaragoza, C., 2012. Biodegradable mulch instead of polyethylene for weed control of processing tomato production. Agronomy for Sustainable Devlopment 32, 889-897.</t>
  </si>
  <si>
    <t xml:space="preserve">Diaz-Perez, J.C., 2009. Root zone temperature, plant growth and yield of broccoli [Brassica oleracea (Plenck) var. italica] as affected by plastic film mulches. Sci. Hortic.-Amsterdam 123, 156-163.</t>
  </si>
  <si>
    <t xml:space="preserve">Zhou, L., Li, F., Jin, S., Song, Y., 2009. How two ridges and the furrow mulched with plastic film affect soil water, soil temperature and yield of maize on the semiarid Loess Plateau of China. Field Crop. Res. 113, 41-47.</t>
  </si>
  <si>
    <t xml:space="preserve">Wu, M., Wu, L., Zhao, L., Chen, M., 2009. Effects of continuous plastic film mulching on paddy soil bacterial diversity. Acta Agr. Scand. B-S. P. 59, 286-294.</t>
  </si>
  <si>
    <t xml:space="preserve">Li, F.M., Wang, J., Xu, J.Z., 2005. Plastic film mulch effect on spring wheat in a semiarid region. J. Sustain. Agr. 25, 5-17.</t>
  </si>
  <si>
    <t xml:space="preserve">Chakraboyty, D., Nagarajan, S., Aggarwal, P., Gupta, V.K., Tomar, R.K., Garg, R.N., Sahoo, R.N., Sarkar, A., Chopra, U.K., Sarma, K.S.S., Kalra, N., 2008. Effect of mulching on soil and plant water status, and the growth and yield of wheat (Triticum aestivum L.) in a semi-arid environment. Agr. Water Manage. 95, 1323-1334.</t>
  </si>
  <si>
    <t xml:space="preserve">Moreno, M.M., Moreno, A., 2008. Effect of different biodegradable and polyethylene mulches on soil properties and production in a tomato crop. Sci. Hortic.-Amsterdam 116, 256-263.</t>
  </si>
  <si>
    <t xml:space="preserve">Anikwe, M.A.N., Mbah, C.N., Ezeaku, P.I., Onyia, V.N., 2007. Tillage and plastic mulch effects on soil properties and growth and yield of cocoyam (Colocasia esculenta) on an ultisol in southeastern Nigeria. Soil Till. Res. 93, 264-272.</t>
  </si>
  <si>
    <t xml:space="preserve">Zhang, T.Q., Tan, C.S., Warner, J., 2007. Fresh market sweet corn production with clear and wavelength selective soil mulch films. Can. J. Plant Sci. 87, 559-564.</t>
  </si>
  <si>
    <t xml:space="preserve">Li, Y., Wu, L., Zhao, L., Lu, X., Fan, Q., Zhang, F., 2007. Influence of continuous plastic film mulching on yield, water use efficiency and soil properties of rice fields under non-flooding condition. Soil Till. Res. 93, 370-378.</t>
  </si>
  <si>
    <t xml:space="preserve">Li, F.M., Wang, P., Wang, J., Xu, J.Z., 2004. Effects of irrigation before sowing and plastic film mulching on yield and water uptake of spring wheat in semiarid Loess Plateau of China. Agr. Water Manage. 67, 77-88.</t>
  </si>
  <si>
    <t xml:space="preserve">Li, F.M., Song, Q.H., Jjemba, P.K., Shi, Y.C., 2004. Dynamics of soil microbial biomass C and soil fertility in cropland mulched with plastic film in a semiarid agro-ecosystem. Soil Biol. Biochem. 36, 1893-1902.</t>
  </si>
  <si>
    <t xml:space="preserve">Zhang, Q., 2017. Effects of different color film mulching on soil moisture-heat and yield of maize (in Chinese). Water Saving irrigation, 57-61.</t>
  </si>
  <si>
    <t xml:space="preserve">Dai, L., Kang, T., Zhang, G., Ding, H., Ci, D., Yang, J., Qin, F., Zhang, Z., 2017. Film mulching affecting soil moisture content, soil temperature and peanut yield (in Chinese). Chinese Agricultural Science Bulletin 33, 72-77.</t>
  </si>
  <si>
    <t xml:space="preserve">Lu, H., Xue, J., Guo, D., Hao, Y., Chen, P., 2017. Effects of black plastic film mulching on soil temperature and humidity in root zone and photosynthetic characteristics of rainfed maize (in Chinese). Transactions of the Chinese Society of Agricultural Engineering 33, 129-135.</t>
  </si>
  <si>
    <t xml:space="preserve">Liu, H., Li, J., Gu, C., Wu, B., 2017. Effects of plastic film mulching in intercropping potato on soil temperature, moisture and its yield (in Chinese). Journal of Yunnan Agricultural University ( Natural Science) 32, 44-51.</t>
  </si>
  <si>
    <t xml:space="preserve">Tian, H., Chen, Y., Liu, F., Hao, M., Wang, P., Kan, X., Zhang, C., Song, F., Li, X., 2017. Effects of degradable plastic film on the soil and maize growth in Changchun (in Chinese). Environmental Protection, 40-43.</t>
  </si>
  <si>
    <t xml:space="preserve">Wang, J., Zhang, X., Duan, Y., 2016. Influence of biodegradable mulch on water use efficiency and growth of dryland potato. Chinese Agricultural Science Bulletin 32, 97-102.</t>
  </si>
  <si>
    <t xml:space="preserve">Chen, Q., Wang, B., Liu, L., Zhou, D., Han, T., Wu, C., 2016. Effects of plastic mulching on soil moisture conservation, temperature improvement and soybean yield increase in dryland of Northwest China. Soybean Science 35, 58-63.</t>
  </si>
  <si>
    <t xml:space="preserve">Liu, C., 2016. Soil hydrothermal charateristics at different film mulching degrees and research on spring maize responses to supplementary irrigation on the loess tableland (in Chinese). M. S. Dissertation, Northwest Agricultural and Forestry.</t>
  </si>
  <si>
    <t xml:space="preserve">Wang, H., Zhang, X., Yu, X., Ma, Y., Hou, H., 2016. Effect of using black plastic film as mulch on soil temperature and moisture and potato yield. Acta Ecologica Sinica 36, 5215-5226.</t>
  </si>
  <si>
    <t xml:space="preserve">Lu, H., Xue, J., Hao, Y., Gao, J., 2016. Effects of black film mulching on soil environment and maize growth in dry land. Acta Ecologica Sinica 36, 1997-2004.</t>
  </si>
  <si>
    <t xml:space="preserve">Zhou, C., 2016. Effect of different environmental films mulching and cropping patterns on soil water and nitrogen utilization and summer maize growth (in Chinese). D. S. Dissertation, Northwest Agricultural and Forestry University.</t>
  </si>
  <si>
    <r>
      <rPr>
        <sz val="10"/>
        <color rgb="FF000000"/>
        <rFont val="Times New Roman"/>
        <family val="1"/>
        <charset val="1"/>
      </rPr>
      <t xml:space="preserve">Zhu, Y., Wu, W., Wen, S., Wei, J., Zhan, Y., Chen, K., Yang, </t>
    </r>
    <r>
      <rPr>
        <sz val="10"/>
        <color rgb="FF000000"/>
        <rFont val="Noto Sans CJK SC Regular"/>
        <family val="2"/>
        <charset val="1"/>
      </rPr>
      <t xml:space="preserve">Ｒ</t>
    </r>
    <r>
      <rPr>
        <sz val="10"/>
        <color rgb="FF000000"/>
        <rFont val="Times New Roman"/>
        <family val="1"/>
        <charset val="1"/>
      </rPr>
      <t xml:space="preserve">., 2016. The effect of degradable agricultural mulch films on the growth and yield of cotton in Southern Xinjiang (in Chinese). Agricultural Research in the Arid Areas 34, 189-196.</t>
    </r>
  </si>
  <si>
    <t xml:space="preserve">Li, Y., 2015. Effects of liquid film mulching on soil evaporation, soil temperature and the crop of cotton under drip irrigation (in Chinese). M. S. Dissertation, Shihezi University.</t>
  </si>
  <si>
    <t xml:space="preserve">Li, Y., Wang, Z., Jinzhu, Z., 2015. Effect of liquid mulch on physiological characteristics and yield of drip irrigated cotton (in Chinese). Transactions of the Chinese Society of Agricultural Engineering 31, 105-112.</t>
  </si>
  <si>
    <t xml:space="preserve">Li, Y., Wang, Z., Zhang, J., Li, W., 2015. Effects of liquid film mulching on soil temperature, moisture and the growth of cotton under drip irrigation (in Chinese). Soil 47, 1170-1175.</t>
  </si>
  <si>
    <t xml:space="preserve">Wang, B., 2015. Effects of covered with different types of film mulching on yeild and quality of spring and autumn potapoes (in Chinese). M. S. Dissertation, Shandong Agricultural University.</t>
  </si>
  <si>
    <t xml:space="preserve">Cao, Z., 2015. Effects of film and straw mulching on soil moisture, soil temperature and crop growth (in Chinese). M. S. Dissertation, Northwest Agricultural and Forestry University.</t>
  </si>
  <si>
    <t xml:space="preserve">Xu, L., 2015. Effects of film mulching and straw mulching on growth yield and quality of garlic (in Chinese). M. S. Dissertation, Shandong Agricultural University.</t>
  </si>
  <si>
    <t xml:space="preserve">Wang, Y., 2014. Effect of straw returning and plastic film mulching coupling on maize yield and the balance of organic matter in the Loess Plateau (in Chinese). D. S. Dissertation, Lanzhou University.</t>
  </si>
  <si>
    <t xml:space="preserve">Yin, T., He, W., Yan, C., Liu, S., Liu, E., 2014. Effects of plastic mulching on surface of no-till straw mulching on soil water and temperature (in Chinese). Transactions of the Chinese Society of Agricultural Engineering 30, 78-87.</t>
  </si>
  <si>
    <t xml:space="preserve">Liu, X., 2014. Effect of plastic mulch on nitrogen cycling and fate of fertilizer nitrogen in field-grown maize at a semiarid site (in Chinese). D. S. Dissertation, Lanzhou University.</t>
  </si>
  <si>
    <t xml:space="preserve">Jiang, Y., Shi, C., Wang, Z., Wang, C., Liu, H., 2014. Effects of plastic film mulching on arable layer soil temperature,moisture and yield of sweet potato (in Chinese). Chinese Journal of Eco-Agriculture 22, 627-634.</t>
  </si>
  <si>
    <t xml:space="preserve">Xu, S., Wu, J., Huang, X., Xie, J., Luo, Y., Liang, T., Huang, J., Li, Y., 2014. Effects of different plastic films mulching on soil temperature and moisture, and growth and yield of sugarcane (in Chinese). Journal of Southern Agriculture 45, 2137-2143.</t>
  </si>
  <si>
    <t xml:space="preserve">Han, C., 2014. Effects of plastic mulching on spring wheat yield formation and phosphorus distribution under different rainfall patterns in the semi-arid Loess Plateau (in Chinese). M. S. Dissertation, Lanzhou University.</t>
  </si>
  <si>
    <t xml:space="preserve">Liu, P., Zhong, Z., Wang, L., Tian, Y., Zhou, J., Liu, T., Li, Y., 2017. Effect of degradable plastic film mulching on soil nutrient and cotton yield (in Chinese). Shandong Agricultural Sciences 46, 81-83.</t>
  </si>
  <si>
    <t xml:space="preserve">Yang, T., Wang, X., Xingwang, M., Chen, B., Sun, J., 2013. Effect of biodegradable mulching film on cotton (in Chinese). Xinjiang Agricultural Sciences 50, 1122-1127.</t>
  </si>
  <si>
    <t xml:space="preserve">Cao, Y., Wei, W., Xu, G., Wang, X., Wang, H., Liu, C., Bian, S., Liu, H., Wang, Y., 2013. Effects of different films on soil water, temperature and corn growth characteristics under drip-irrigation conditions in semi-arid region (in Chinese). Journal of Maize Sciences 21, 107-113.</t>
  </si>
  <si>
    <t xml:space="preserve">Lan, Y., Shen, L., Li, R., 2013. Effects of different film mulching on soil temperature and moisture (in Chinese). Chinese Agricultural Science Bulletin 29, 120-126.</t>
  </si>
  <si>
    <t xml:space="preserve">Yin, B., 2013. Effect of degradable mulch plastic film on soil moisture, soil temperature and yield of maize in western Inner Mongolia (in Chinese). Inner Mongolia Agricultural Science And Technology, 17-19.</t>
  </si>
  <si>
    <t xml:space="preserve">Yang, Y., 2011. Research on ecologieal effeet of Lilium davidii var.unicotor under film mulches and fertilization (in Chinese). D. S. Dissertation, Lanzhou University.</t>
  </si>
  <si>
    <t xml:space="preserve">Hai, L., 2011. Effects of plastic-film mulching on maize yeilds and soil quality in the semi-arid Loess Plteau of China (in Chinese). D. S. Dissertation, Lanzhou University.</t>
  </si>
  <si>
    <t xml:space="preserve">Shen, L., Wang, P., Zhang, L., 2011. Effects of degradable film on soil temperature, moisture and growth of maize (in Chinese). Transactions of the Chinese Society of Agricultural Engineering 27, 25-30.</t>
  </si>
  <si>
    <t xml:space="preserve">Zhang, S., 2010. Influence of plastic film mulching on soil moisture and temperature in wheat. M. S. Dissertation, Gansu Agricultural University.</t>
  </si>
  <si>
    <t xml:space="preserve">Yan, G., Yang, X., Wang, B., Xue, H., Li, X., 2010. Effect of plastic mulch on the yeild of  maize and soil condition (in Chinese). Journal of Anhui Agricuture Science 38, 6405-6406.</t>
  </si>
  <si>
    <t xml:space="preserve">Zhang, J., 2010. Influence of different mulching materials on biological the characteristics of corn (in Chinese). Journal of Northwest A&amp;F University 38, 133-140.</t>
  </si>
  <si>
    <t xml:space="preserve">Zhang, Y., Zeng, X., Qu, H., Zhang, Y., Liu, Y., Chen, K., Huang, Z., Xie, X., 2009. Effects of polythene mulch cultivation on rice yeild and canopy properties (in Chinese). Hybrid Rice 24, 63-67.</t>
  </si>
  <si>
    <t xml:space="preserve">Yang, Q., Han, J., He, D., Liu, H., 2008. Study on high-yielding mechanism of liquid film mulching on cotton (in Chinese). Scientia Agricultura Sinica 41, 2520-2527.</t>
  </si>
  <si>
    <t xml:space="preserve">Song, Q., 2006. Microbial communities and nutrient cycling in the soil growth spring with plastic film mulching in semi-arid loess plateau (in Chinese). D. S. Dissertation, Lanzhou University.</t>
  </si>
  <si>
    <t xml:space="preserve">Fan, J., Hao, J., Song, X., 2006. Study on temperature and yield effect of water- permeability plastic film mulching in rainfed wheat field (in Chinese). Journal of Shanxi Agricultural University 26, 242-244.</t>
  </si>
  <si>
    <t xml:space="preserve">Yuan, H., Hao, J., 2006. Studies of ecological and yield effect of water-osmosis plastic membrane in rainfed cotton field (in Chinese). Chinese Agricultural Science Bulletin 22, 227-442.</t>
  </si>
  <si>
    <t xml:space="preserve">Huang, W., Zhang, J., Yang, F., 2006. The effect of pIastic film mulch cover on growth and development and water use efficiency of small squash in the northwest of Hebei Province (in Chinese). Northern Horticulture, 12-13.</t>
  </si>
  <si>
    <t xml:space="preserve">Du, X., Zhang, L., Yang, F., Zuo, Q., Yang, J., Bian, X., 2005. The effect of plastic-film mulching on forage maize in the plateau of northern Hebei Province (in Chinese). Animal and Veterinary Sciences 21, 12-15.</t>
  </si>
  <si>
    <t xml:space="preserve">Hao, S., 2004. Effects of black plastic film mulching on growth and yeild in peanut (in Chinese). M. S. Dissertation, Henan Agricultural University.</t>
  </si>
  <si>
    <t xml:space="preserve">Wang, J., Fengmin, L., Jia, Y., Li, S., Song, Q., 2004. Effects of plastic film mulching and pre-sowing irrigation on yield formation of spring wheat (in Chinese). Journal of  Desert Research 24, 77-82.</t>
  </si>
  <si>
    <t xml:space="preserve">Fan, H., Yu, L., Xu, H., 2005. The influence of land membrane covering on garlic growth and yield (in Chinese). Chinese Agricultural Science Bulletin 19, 126-131.</t>
  </si>
  <si>
    <t xml:space="preserve">Ling, L., 2011. Impacts and model of plastic film mulching on spring wheat in semiarid agro-ecological system (in Chinese). M. S. Dissertation, Northwest Agricultural and Forestry University.</t>
  </si>
  <si>
    <t xml:space="preserve">Wang, Z., Li, X., Shi, H., Zhang, D., Xu, P., 2017. Effects of residual plastic film on infiltration and evaporation for sandy loam and sandy soil (in Chinese). Transactions of the Chinese Society for Agricultural Machinery 48, 198-205.</t>
  </si>
  <si>
    <t xml:space="preserve">Zhang, D., Liu, H., Ma, Z., Tang, W., Wei, T., Yang, H., Li, J., Wang, H., 2017. Effect of residual plastic film on soil nutrient contents and microbial characteristics in the farmland (in Chinese). Scientia Agricultura Sinica 50, 310-319.</t>
  </si>
  <si>
    <t xml:space="preserve">Wang, L., Lin, T., Tian, L., Yan, C., He, W., Wang, J., Tang, Q., 2017. Effects of plastic film residue on water consumption characteristics and biomass accumulation and distribution in drip irrigation of cotton (in Chinese). Journal of Agro-Environment Science 36, 547-556.</t>
  </si>
  <si>
    <t xml:space="preserve">Li, Y., He, W., Yan, C., Guo, R., Zhao, C., 2017. Effects of agricultural plastic residual films on morphologic and physiological characteristics of root system of cotton and maize in seedling stage (in Chinese). Journal of Agricultural Resources and Environment 34, 108-114.</t>
  </si>
  <si>
    <t xml:space="preserve">Zou, X., Niu, W., Liu, J., Li, Y., Liang, B., Guo, L., Guan, Y., 2017. Effects of residual mulch film on the growth and fruit quality of tomato (Lycopersicon esculentum Mill.). Water Air Soil Poll. 228.</t>
  </si>
  <si>
    <t xml:space="preserve">Zou, X., 2017. Effects of residual plastic film amount on soil water movement and growth of tomato planted in greenhouse (in Chinese). M. S. Dissertation, Chinese Academy of Sciences and Ministry of Education.</t>
  </si>
  <si>
    <t xml:space="preserve">Wang, L., Lin, T., Yan, C., Wang, J., Guo, R., Yue, L., Tang, Q., 2016. Effects of plastic film residue on evapotranspiration and soil evaporation in cotton field of Xinjiang (in Chinese). Transactions of the Chinese Society of Agricultural Engineering 32, 120-128.</t>
  </si>
  <si>
    <t xml:space="preserve">Niu, W., Zou, X., Liu, J., Zhang, M., Lü, W., Gu, J., 2016. Effects of residual plastic film mixed in soil on water infiltration, evaporation and its uncertainty analysis (in Chinese). Transactions of the Chinese Society of Agricultural Engineering 32, 110-119.</t>
  </si>
  <si>
    <t xml:space="preserve">Li, Y., 2016. Effect of plastic film residue on transportation of water and nitrate and seedling root of crops (in Chinese). M. S. Dissertation, Chinese Academy of Agricultural Sciences.</t>
  </si>
  <si>
    <t xml:space="preserve">Wang, J., 2016. Soil water-salt dynamic and oasis cotton response to irrigation under different levels of plastic film (in Chinese). M. S. Dissertation, Xinjiang Agriculrueal University.</t>
  </si>
  <si>
    <t xml:space="preserve">Song, C., 2014. Impact of polyethylene film residues on crop yields,soil quality and soil microbial community composition (in Chinese). D. S. Dissertation, Lanzhou University.</t>
  </si>
  <si>
    <t xml:space="preserve">Xu, P., Li, X., Wang, Z., Zhang, D., Sun, L., 2014. Effect of different amounts of plastic residual film on one dimensional soil water infiltration (in Chinese). Journal of Northern Agriculture 45, 40-52.</t>
  </si>
  <si>
    <t xml:space="preserve">Xin, J., 2013. The influence of soil characteristics and crops on different water and fertiliers managing and residual film under salt stress (in Chinese). M. S. Dissertation, Inner Mongolia Agriculrueal University.</t>
  </si>
  <si>
    <t xml:space="preserve">Dong, H., Liu, T., Li, Y., Liu, H., Wang, D., 2013. Effects of plastic film residue on cotton yield and soil physical and chemical properties in Xinjiang (in Chinese). Transactions of the Chinese Society of Agricultural Engineering 28, 91-99.</t>
  </si>
  <si>
    <t xml:space="preserve">Li, X., Shi, H., Lü, Y., Wang, Z., Lin, Y., Li, X., 2013. Effects of different residual plastic film quantities in soil on drip infiltration and its uncertainty analysis (in Chinese). Transactions of the Chinese Society of Agricultural Engineering 20, 84-90.</t>
  </si>
  <si>
    <t xml:space="preserve">Dong, H., 2013. Study on cotton plant growh and soil microbial activity as affected by plastic film contamination in soil (in Chinese). M. S. Dissertation, Shihezi University.</t>
  </si>
  <si>
    <t xml:space="preserve">Ma, H., 2008. Study on the characteristic of plastic film residue and its effect on maize growth in typical regions (in Chinese). M. S. Dissertation, Chinese Academy of Sciences and Ministry of Education.</t>
  </si>
</sst>
</file>

<file path=xl/styles.xml><?xml version="1.0" encoding="utf-8"?>
<styleSheet xmlns="http://schemas.openxmlformats.org/spreadsheetml/2006/main">
  <numFmts count="7">
    <numFmt numFmtId="164" formatCode="General"/>
    <numFmt numFmtId="165" formatCode="0.00_);[RED]\(0.00\)"/>
    <numFmt numFmtId="166" formatCode="0.00_ "/>
    <numFmt numFmtId="167" formatCode="0_ "/>
    <numFmt numFmtId="168" formatCode="0_);[RED]\(0\)"/>
    <numFmt numFmtId="169" formatCode="0.00E+00"/>
    <numFmt numFmtId="170" formatCode="0.000_);[RED]\(0.000\)"/>
  </numFmts>
  <fonts count="16">
    <font>
      <sz val="11"/>
      <color rgb="FF000000"/>
      <name val="Calibri"/>
      <family val="2"/>
      <charset val="1"/>
    </font>
    <font>
      <sz val="10"/>
      <name val="Arial"/>
      <family val="0"/>
    </font>
    <font>
      <sz val="10"/>
      <name val="Arial"/>
      <family val="0"/>
    </font>
    <font>
      <sz val="10"/>
      <name val="Arial"/>
      <family val="0"/>
    </font>
    <font>
      <sz val="11"/>
      <color rgb="FF000000"/>
      <name val="Times New Roman"/>
      <family val="1"/>
      <charset val="1"/>
    </font>
    <font>
      <sz val="10.5"/>
      <color rgb="FF000000"/>
      <name val="Times New Roman"/>
      <family val="1"/>
      <charset val="1"/>
    </font>
    <font>
      <sz val="11"/>
      <name val="Times New Roman"/>
      <family val="1"/>
      <charset val="1"/>
    </font>
    <font>
      <sz val="11"/>
      <color rgb="FF000000"/>
      <name val="Calibri"/>
      <family val="3"/>
      <charset val="134"/>
    </font>
    <font>
      <sz val="11"/>
      <name val="宋体"/>
      <family val="3"/>
      <charset val="134"/>
    </font>
    <font>
      <sz val="11"/>
      <name val="Noto Sans CJK SC Regular"/>
      <family val="2"/>
      <charset val="1"/>
    </font>
    <font>
      <sz val="11"/>
      <color rgb="FFFF0000"/>
      <name val="Times New Roman"/>
      <family val="1"/>
      <charset val="1"/>
    </font>
    <font>
      <sz val="11"/>
      <color rgb="FFA6A6A6"/>
      <name val="Times New Roman"/>
      <family val="1"/>
      <charset val="1"/>
    </font>
    <font>
      <sz val="10"/>
      <color rgb="FF000000"/>
      <name val="Times New Roman"/>
      <family val="1"/>
      <charset val="1"/>
    </font>
    <font>
      <b val="true"/>
      <sz val="11"/>
      <name val="Times New Roman"/>
      <family val="1"/>
      <charset val="1"/>
    </font>
    <font>
      <b val="true"/>
      <sz val="10"/>
      <color rgb="FF000000"/>
      <name val="Times New Roman"/>
      <family val="1"/>
      <charset val="1"/>
    </font>
    <font>
      <sz val="10"/>
      <color rgb="FF000000"/>
      <name val="Noto Sans CJK SC Regular"/>
      <family val="2"/>
      <charset val="1"/>
    </font>
  </fonts>
  <fills count="12">
    <fill>
      <patternFill patternType="none"/>
    </fill>
    <fill>
      <patternFill patternType="gray125"/>
    </fill>
    <fill>
      <patternFill patternType="solid">
        <fgColor rgb="FFD9D9D9"/>
        <bgColor rgb="FFDAE3F3"/>
      </patternFill>
    </fill>
    <fill>
      <patternFill patternType="solid">
        <fgColor rgb="FFDEEBF7"/>
        <bgColor rgb="FFDAE3F3"/>
      </patternFill>
    </fill>
    <fill>
      <patternFill patternType="solid">
        <fgColor rgb="FF9DC3E6"/>
        <bgColor rgb="FFA6A6A6"/>
      </patternFill>
    </fill>
    <fill>
      <patternFill patternType="solid">
        <fgColor rgb="FF2E75B6"/>
        <bgColor rgb="FF0066CC"/>
      </patternFill>
    </fill>
    <fill>
      <patternFill patternType="solid">
        <fgColor rgb="FFDAE3F3"/>
        <bgColor rgb="FFDEEBF7"/>
      </patternFill>
    </fill>
    <fill>
      <patternFill patternType="solid">
        <fgColor rgb="FFFBE5D6"/>
        <bgColor rgb="FFE2F0D9"/>
      </patternFill>
    </fill>
    <fill>
      <patternFill patternType="solid">
        <fgColor rgb="FFA84E10"/>
        <bgColor rgb="FF993366"/>
      </patternFill>
    </fill>
    <fill>
      <patternFill patternType="solid">
        <fgColor rgb="FFE2F0D9"/>
        <bgColor rgb="FFDEEBF7"/>
      </patternFill>
    </fill>
    <fill>
      <patternFill patternType="solid">
        <fgColor rgb="FFA9D18E"/>
        <bgColor rgb="FF9DC3E6"/>
      </patternFill>
    </fill>
    <fill>
      <patternFill patternType="solid">
        <fgColor rgb="FF548235"/>
        <bgColor rgb="FF339966"/>
      </patternFill>
    </fill>
  </fills>
  <borders count="10">
    <border diagonalUp="false" diagonalDown="false">
      <left/>
      <right/>
      <top/>
      <bottom/>
      <diagonal/>
    </border>
    <border diagonalUp="false" diagonalDown="false">
      <left style="medium"/>
      <right/>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justify" vertical="center" textRotation="0" wrapText="true" indent="0" shrinkToFit="false"/>
      <protection locked="true" hidden="false"/>
    </xf>
    <xf numFmtId="164" fontId="4" fillId="0" borderId="4"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false">
      <alignment horizontal="left" vertical="top" textRotation="0" wrapText="false" indent="0" shrinkToFit="false"/>
      <protection locked="true" hidden="false"/>
    </xf>
    <xf numFmtId="165" fontId="4" fillId="0" borderId="4" xfId="0" applyFont="true" applyBorder="true" applyAlignment="true" applyProtection="false">
      <alignment horizontal="left" vertical="top" textRotation="0" wrapText="false" indent="0" shrinkToFit="false"/>
      <protection locked="true" hidden="false"/>
    </xf>
    <xf numFmtId="165" fontId="4" fillId="0" borderId="0" xfId="0" applyFont="true" applyBorder="true" applyAlignment="true" applyProtection="false">
      <alignment horizontal="left" vertical="bottom" textRotation="0" wrapText="false" indent="0" shrinkToFit="false"/>
      <protection locked="true" hidden="false"/>
    </xf>
    <xf numFmtId="164" fontId="5" fillId="0" borderId="5" xfId="0" applyFont="true" applyBorder="true" applyAlignment="true" applyProtection="false">
      <alignment horizontal="justify" vertical="center" textRotation="0" wrapText="true" indent="0" shrinkToFit="false"/>
      <protection locked="true" hidden="false"/>
    </xf>
    <xf numFmtId="165" fontId="4" fillId="0" borderId="0" xfId="0" applyFont="true" applyBorder="true" applyAlignment="true" applyProtection="false">
      <alignment horizontal="left" vertical="top" textRotation="0" wrapText="false" indent="0" shrinkToFit="false"/>
      <protection locked="true" hidden="false"/>
    </xf>
    <xf numFmtId="164" fontId="4" fillId="0" borderId="4" xfId="0" applyFont="true" applyBorder="true" applyAlignment="true" applyProtection="false">
      <alignment horizontal="general"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4" fontId="4" fillId="0" borderId="7" xfId="0" applyFont="true" applyBorder="true" applyAlignment="true" applyProtection="false">
      <alignment horizontal="left" vertical="bottom" textRotation="0" wrapText="false" indent="0" shrinkToFit="false"/>
      <protection locked="true" hidden="false"/>
    </xf>
    <xf numFmtId="164" fontId="5" fillId="0" borderId="8" xfId="0" applyFont="true" applyBorder="true" applyAlignment="true" applyProtection="false">
      <alignment horizontal="justify" vertical="center" textRotation="0" wrapText="tru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6" fontId="6" fillId="0" borderId="0" xfId="0" applyFont="true" applyBorder="false" applyAlignment="true" applyProtection="false">
      <alignment horizontal="center" vertical="center" textRotation="0" wrapText="false" indent="0" shrinkToFit="false"/>
      <protection locked="true" hidden="false"/>
    </xf>
    <xf numFmtId="167" fontId="6" fillId="0" borderId="0" xfId="0" applyFont="true" applyBorder="false" applyAlignment="true" applyProtection="false">
      <alignment horizontal="center" vertical="center" textRotation="0" wrapText="false" indent="0" shrinkToFit="false"/>
      <protection locked="true" hidden="false"/>
    </xf>
    <xf numFmtId="165" fontId="4" fillId="0" borderId="0" xfId="0" applyFont="true" applyBorder="false" applyAlignment="true" applyProtection="false">
      <alignment horizontal="center" vertical="center" textRotation="0" wrapText="false" indent="0" shrinkToFit="false"/>
      <protection locked="true" hidden="false"/>
    </xf>
    <xf numFmtId="167" fontId="4" fillId="0" borderId="0" xfId="0" applyFont="true" applyBorder="false" applyAlignment="true" applyProtection="false">
      <alignment horizontal="center" vertical="center" textRotation="0" wrapText="false" indent="0" shrinkToFit="false"/>
      <protection locked="true" hidden="false"/>
    </xf>
    <xf numFmtId="168" fontId="4"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6" fontId="6" fillId="0" borderId="0" xfId="0" applyFont="true" applyBorder="true" applyAlignment="true" applyProtection="false">
      <alignment horizontal="center" vertical="center" textRotation="0" wrapText="false" indent="0" shrinkToFit="false"/>
      <protection locked="true" hidden="false"/>
    </xf>
    <xf numFmtId="165" fontId="6" fillId="0" borderId="0" xfId="0" applyFont="true" applyBorder="true" applyAlignment="true" applyProtection="false">
      <alignment horizontal="center" vertical="center" textRotation="0" wrapText="false" indent="0" shrinkToFit="false"/>
      <protection locked="true" hidden="false"/>
    </xf>
    <xf numFmtId="167" fontId="6" fillId="0"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6" fillId="4" borderId="0" xfId="0" applyFont="true" applyBorder="true" applyAlignment="true" applyProtection="false">
      <alignment horizontal="center" vertical="center" textRotation="0" wrapText="false" indent="0" shrinkToFit="false"/>
      <protection locked="true" hidden="false"/>
    </xf>
    <xf numFmtId="166" fontId="6" fillId="5" borderId="0" xfId="0" applyFont="true" applyBorder="true" applyAlignment="true" applyProtection="false">
      <alignment horizontal="center" vertical="center" textRotation="0" wrapText="false" indent="0" shrinkToFit="false"/>
      <protection locked="true" hidden="false"/>
    </xf>
    <xf numFmtId="165" fontId="6" fillId="0" borderId="0" xfId="0" applyFont="true" applyBorder="false" applyAlignment="true" applyProtection="false">
      <alignment horizontal="center" vertical="center" textRotation="0" wrapText="false" indent="0" shrinkToFit="false"/>
      <protection locked="true" hidden="false"/>
    </xf>
    <xf numFmtId="168" fontId="6"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5" fontId="10" fillId="0" borderId="0" xfId="0" applyFont="true" applyBorder="false" applyAlignment="true" applyProtection="false">
      <alignment horizontal="center" vertical="center" textRotation="0" wrapText="false" indent="0" shrinkToFit="false"/>
      <protection locked="true" hidden="false"/>
    </xf>
    <xf numFmtId="165" fontId="11" fillId="0" borderId="0" xfId="0" applyFont="true" applyBorder="false" applyAlignment="true" applyProtection="false">
      <alignment horizontal="center" vertical="center" textRotation="0" wrapText="false" indent="0" shrinkToFit="false"/>
      <protection locked="true" hidden="false"/>
    </xf>
    <xf numFmtId="166" fontId="6" fillId="0" borderId="0" xfId="0" applyFont="true" applyBorder="false" applyAlignment="true" applyProtection="false">
      <alignment horizontal="center" vertical="center" textRotation="0" wrapText="true" indent="0" shrinkToFit="false"/>
      <protection locked="true" hidden="false"/>
    </xf>
    <xf numFmtId="167" fontId="6" fillId="0" borderId="0" xfId="0" applyFont="true" applyBorder="false" applyAlignment="true" applyProtection="false">
      <alignment horizontal="center" vertical="center" textRotation="0" wrapText="true" indent="0" shrinkToFit="false"/>
      <protection locked="true" hidden="false"/>
    </xf>
    <xf numFmtId="169" fontId="6"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true" applyAlignment="true" applyProtection="false">
      <alignment horizontal="left" vertical="center" textRotation="0" wrapText="false" indent="0" shrinkToFit="false"/>
      <protection locked="true" hidden="false"/>
    </xf>
    <xf numFmtId="165" fontId="4" fillId="0" borderId="0" xfId="0" applyFont="true" applyBorder="true" applyAlignment="true" applyProtection="false">
      <alignment horizontal="center" vertical="center" textRotation="0" wrapText="false" indent="0" shrinkToFit="false"/>
      <protection locked="true" hidden="false"/>
    </xf>
    <xf numFmtId="167" fontId="4" fillId="0" borderId="0" xfId="0" applyFont="true" applyBorder="true" applyAlignment="true" applyProtection="false">
      <alignment horizontal="center" vertical="center" textRotation="0" wrapText="false" indent="0" shrinkToFit="false"/>
      <protection locked="true" hidden="false"/>
    </xf>
    <xf numFmtId="168" fontId="4" fillId="0" borderId="0"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left" vertical="center"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70" fontId="4"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5" fontId="6" fillId="0" borderId="0" xfId="0" applyFont="true" applyBorder="false" applyAlignment="true" applyProtection="false">
      <alignment horizontal="center"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6" fillId="6" borderId="0" xfId="0" applyFont="true" applyBorder="true" applyAlignment="true" applyProtection="false">
      <alignment horizontal="center" vertical="center" textRotation="0" wrapText="false" indent="0" shrinkToFit="false"/>
      <protection locked="true" hidden="false"/>
    </xf>
    <xf numFmtId="164" fontId="6" fillId="7" borderId="0" xfId="0" applyFont="true" applyBorder="true" applyAlignment="true" applyProtection="false">
      <alignment horizontal="center" vertical="center" textRotation="0" wrapText="false" indent="0" shrinkToFit="false"/>
      <protection locked="true" hidden="false"/>
    </xf>
    <xf numFmtId="164" fontId="6" fillId="8" borderId="0" xfId="0" applyFont="true" applyBorder="true" applyAlignment="true" applyProtection="false">
      <alignment horizontal="center" vertical="center" textRotation="0" wrapText="false" indent="0" shrinkToFit="false"/>
      <protection locked="true" hidden="false"/>
    </xf>
    <xf numFmtId="164" fontId="6" fillId="9" borderId="0" xfId="0" applyFont="true" applyBorder="true" applyAlignment="true" applyProtection="false">
      <alignment horizontal="center" vertical="center" textRotation="0" wrapText="false" indent="0" shrinkToFit="false"/>
      <protection locked="true" hidden="false"/>
    </xf>
    <xf numFmtId="164" fontId="6" fillId="10" borderId="0" xfId="0" applyFont="true" applyBorder="true" applyAlignment="true" applyProtection="false">
      <alignment horizontal="center" vertical="center" textRotation="0" wrapText="false" indent="0" shrinkToFit="false"/>
      <protection locked="true" hidden="false"/>
    </xf>
    <xf numFmtId="164" fontId="6" fillId="11" borderId="0" xfId="0" applyFont="true" applyBorder="true" applyAlignment="true" applyProtection="false">
      <alignment horizontal="center" vertical="center" textRotation="0" wrapText="false" indent="0" shrinkToFit="false"/>
      <protection locked="true" hidden="false"/>
    </xf>
    <xf numFmtId="165" fontId="6" fillId="0" borderId="0" xfId="0" applyFont="true" applyBorder="false" applyAlignment="true" applyProtection="false">
      <alignment horizontal="left" vertical="center" textRotation="0" wrapText="false" indent="0" shrinkToFit="false"/>
      <protection locked="true" hidden="false"/>
    </xf>
    <xf numFmtId="166" fontId="6" fillId="0" borderId="0" xfId="0" applyFont="true" applyBorder="false" applyAlignment="true" applyProtection="false">
      <alignment horizontal="left" vertical="center" textRotation="0" wrapText="false" indent="0" shrinkToFit="false"/>
      <protection locked="true" hidden="false"/>
    </xf>
    <xf numFmtId="165" fontId="10" fillId="0"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4" fontId="14" fillId="0" borderId="9" xfId="0" applyFont="true" applyBorder="true" applyAlignment="true" applyProtection="false">
      <alignment horizontal="center" vertical="bottom" textRotation="0" wrapText="true" indent="0" shrinkToFit="false"/>
      <protection locked="true" hidden="false"/>
    </xf>
    <xf numFmtId="164" fontId="12" fillId="0" borderId="9" xfId="0" applyFont="true" applyBorder="true" applyAlignment="true" applyProtection="false">
      <alignment horizontal="center" vertical="center" textRotation="0" wrapText="false" indent="0" shrinkToFit="false"/>
      <protection locked="true" hidden="false"/>
    </xf>
    <xf numFmtId="164" fontId="12" fillId="0" borderId="9"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A9D18E"/>
      <rgbColor rgb="FF808080"/>
      <rgbColor rgb="FF9999FF"/>
      <rgbColor rgb="FF993366"/>
      <rgbColor rgb="FFFBE5D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DAE3F3"/>
      <rgbColor rgb="FFE2F0D9"/>
      <rgbColor rgb="FFFFFF99"/>
      <rgbColor rgb="FF9DC3E6"/>
      <rgbColor rgb="FFFF99CC"/>
      <rgbColor rgb="FFCC99FF"/>
      <rgbColor rgb="FFFFCC99"/>
      <rgbColor rgb="FF2E75B6"/>
      <rgbColor rgb="FF33CCCC"/>
      <rgbColor rgb="FF99CC00"/>
      <rgbColor rgb="FFFFCC00"/>
      <rgbColor rgb="FFFF9900"/>
      <rgbColor rgb="FFFF6600"/>
      <rgbColor rgb="FF666699"/>
      <rgbColor rgb="FFA6A6A6"/>
      <rgbColor rgb="FF003366"/>
      <rgbColor rgb="FF339966"/>
      <rgbColor rgb="FF003300"/>
      <rgbColor rgb="FF333300"/>
      <rgbColor rgb="FFA84E1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E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5" zeroHeight="false" outlineLevelRow="0" outlineLevelCol="0"/>
  <cols>
    <col collapsed="false" customWidth="true" hidden="false" outlineLevel="0" max="1" min="1" style="0" width="8.83"/>
    <col collapsed="false" customWidth="true" hidden="false" outlineLevel="0" max="2" min="2" style="0" width="18"/>
    <col collapsed="false" customWidth="true" hidden="false" outlineLevel="0" max="3" min="3" style="0" width="51.33"/>
    <col collapsed="false" customWidth="true" hidden="false" outlineLevel="0" max="1025" min="4" style="0" width="8.83"/>
  </cols>
  <sheetData>
    <row r="1" customFormat="false" ht="16" hidden="false" customHeight="false" outlineLevel="0" collapsed="false"/>
    <row r="2" customFormat="false" ht="30" hidden="false" customHeight="false" outlineLevel="0" collapsed="false">
      <c r="B2" s="1" t="s">
        <v>0</v>
      </c>
      <c r="C2" s="2" t="s">
        <v>1</v>
      </c>
      <c r="D2" s="3" t="s">
        <v>2</v>
      </c>
      <c r="E2" s="4" t="s">
        <v>3</v>
      </c>
    </row>
    <row r="3" customFormat="false" ht="15" hidden="false" customHeight="false" outlineLevel="0" collapsed="false">
      <c r="B3" s="5" t="s">
        <v>4</v>
      </c>
      <c r="C3" s="6" t="s">
        <v>5</v>
      </c>
      <c r="D3" s="6" t="s">
        <v>6</v>
      </c>
      <c r="E3" s="7"/>
    </row>
    <row r="4" customFormat="false" ht="15" hidden="false" customHeight="false" outlineLevel="0" collapsed="false">
      <c r="B4" s="8" t="s">
        <v>7</v>
      </c>
      <c r="C4" s="6" t="s">
        <v>8</v>
      </c>
      <c r="D4" s="6" t="s">
        <v>6</v>
      </c>
      <c r="E4" s="7"/>
    </row>
    <row r="5" customFormat="false" ht="15" hidden="false" customHeight="false" outlineLevel="0" collapsed="false">
      <c r="B5" s="8" t="s">
        <v>9</v>
      </c>
      <c r="C5" s="6" t="s">
        <v>10</v>
      </c>
      <c r="D5" s="6" t="s">
        <v>6</v>
      </c>
      <c r="E5" s="7"/>
    </row>
    <row r="6" customFormat="false" ht="30" hidden="false" customHeight="false" outlineLevel="0" collapsed="false">
      <c r="B6" s="9" t="s">
        <v>11</v>
      </c>
      <c r="C6" s="6" t="s">
        <v>12</v>
      </c>
      <c r="D6" s="10" t="s">
        <v>13</v>
      </c>
      <c r="E6" s="11" t="s">
        <v>14</v>
      </c>
    </row>
    <row r="7" customFormat="false" ht="30" hidden="false" customHeight="false" outlineLevel="0" collapsed="false">
      <c r="B7" s="9" t="s">
        <v>15</v>
      </c>
      <c r="C7" s="12" t="s">
        <v>16</v>
      </c>
      <c r="D7" s="10" t="s">
        <v>17</v>
      </c>
      <c r="E7" s="11" t="s">
        <v>14</v>
      </c>
    </row>
    <row r="8" customFormat="false" ht="15" hidden="false" customHeight="false" outlineLevel="0" collapsed="false">
      <c r="B8" s="13" t="s">
        <v>18</v>
      </c>
      <c r="C8" s="6" t="s">
        <v>19</v>
      </c>
      <c r="D8" s="6" t="s">
        <v>6</v>
      </c>
      <c r="E8" s="7" t="s">
        <v>20</v>
      </c>
    </row>
    <row r="9" customFormat="false" ht="15" hidden="false" customHeight="false" outlineLevel="0" collapsed="false">
      <c r="B9" s="13" t="s">
        <v>21</v>
      </c>
      <c r="C9" s="6" t="s">
        <v>22</v>
      </c>
      <c r="D9" s="6" t="s">
        <v>6</v>
      </c>
      <c r="E9" s="7" t="s">
        <v>20</v>
      </c>
    </row>
    <row r="10" customFormat="false" ht="15" hidden="false" customHeight="false" outlineLevel="0" collapsed="false">
      <c r="B10" s="13" t="s">
        <v>23</v>
      </c>
      <c r="C10" s="6" t="s">
        <v>24</v>
      </c>
      <c r="D10" s="6" t="s">
        <v>6</v>
      </c>
      <c r="E10" s="7" t="s">
        <v>20</v>
      </c>
    </row>
    <row r="11" customFormat="false" ht="15" hidden="false" customHeight="false" outlineLevel="0" collapsed="false">
      <c r="B11" s="13" t="s">
        <v>25</v>
      </c>
      <c r="C11" s="6" t="s">
        <v>26</v>
      </c>
      <c r="D11" s="6" t="s">
        <v>6</v>
      </c>
      <c r="E11" s="7" t="s">
        <v>20</v>
      </c>
    </row>
    <row r="12" customFormat="false" ht="31" hidden="false" customHeight="false" outlineLevel="0" collapsed="false">
      <c r="B12" s="14" t="s">
        <v>27</v>
      </c>
      <c r="C12" s="15" t="s">
        <v>28</v>
      </c>
      <c r="D12" s="15" t="s">
        <v>29</v>
      </c>
      <c r="E12" s="16" t="s">
        <v>14</v>
      </c>
    </row>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58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3.8" zeroHeight="false" outlineLevelRow="0" outlineLevelCol="0"/>
  <cols>
    <col collapsed="false" customWidth="true" hidden="false" outlineLevel="0" max="1" min="1" style="17" width="5.16"/>
    <col collapsed="false" customWidth="true" hidden="false" outlineLevel="0" max="2" min="2" style="17" width="6"/>
    <col collapsed="false" customWidth="true" hidden="false" outlineLevel="0" max="3" min="3" style="17" width="9.66"/>
    <col collapsed="false" customWidth="true" hidden="false" outlineLevel="0" max="4" min="4" style="17" width="88.33"/>
    <col collapsed="false" customWidth="true" hidden="false" outlineLevel="0" max="5" min="5" style="18" width="8.33"/>
    <col collapsed="false" customWidth="true" hidden="false" outlineLevel="0" max="6" min="6" style="18" width="8.66"/>
    <col collapsed="false" customWidth="true" hidden="false" outlineLevel="0" max="7" min="7" style="19" width="8.16"/>
    <col collapsed="false" customWidth="true" hidden="false" outlineLevel="0" max="8" min="8" style="19" width="6.5"/>
    <col collapsed="false" customWidth="true" hidden="false" outlineLevel="0" max="9" min="9" style="20" width="6.16"/>
    <col collapsed="false" customWidth="true" hidden="false" outlineLevel="0" max="11" min="10" style="17" width="8"/>
    <col collapsed="false" customWidth="true" hidden="false" outlineLevel="0" max="20" min="12" style="19" width="8"/>
    <col collapsed="false" customWidth="true" hidden="false" outlineLevel="0" max="22" min="21" style="19" width="9"/>
    <col collapsed="false" customWidth="true" hidden="false" outlineLevel="0" max="23" min="23" style="18" width="6.83"/>
    <col collapsed="false" customWidth="true" hidden="false" outlineLevel="0" max="24" min="24" style="17" width="10.17"/>
    <col collapsed="false" customWidth="true" hidden="false" outlineLevel="0" max="25" min="25" style="17" width="11"/>
    <col collapsed="false" customWidth="true" hidden="false" outlineLevel="0" max="29" min="26" style="17" width="9"/>
    <col collapsed="false" customWidth="true" hidden="false" outlineLevel="0" max="30" min="30" style="18" width="9"/>
    <col collapsed="false" customWidth="true" hidden="false" outlineLevel="0" max="32" min="31" style="21" width="9"/>
    <col collapsed="false" customWidth="true" hidden="false" outlineLevel="0" max="33" min="33" style="22" width="9"/>
    <col collapsed="false" customWidth="true" hidden="false" outlineLevel="0" max="35" min="34" style="21" width="9"/>
    <col collapsed="false" customWidth="true" hidden="false" outlineLevel="0" max="36" min="36" style="23" width="9"/>
    <col collapsed="false" customWidth="true" hidden="false" outlineLevel="0" max="38" min="37" style="21" width="9"/>
    <col collapsed="false" customWidth="true" hidden="false" outlineLevel="0" max="39" min="39" style="22" width="9"/>
    <col collapsed="false" customWidth="true" hidden="false" outlineLevel="0" max="41" min="40" style="21" width="9"/>
    <col collapsed="false" customWidth="true" hidden="false" outlineLevel="0" max="42" min="42" style="22" width="9"/>
    <col collapsed="false" customWidth="true" hidden="false" outlineLevel="0" max="44" min="43" style="21" width="9"/>
    <col collapsed="false" customWidth="true" hidden="false" outlineLevel="0" max="45" min="45" style="23" width="9"/>
    <col collapsed="false" customWidth="true" hidden="false" outlineLevel="0" max="47" min="46" style="21" width="9"/>
    <col collapsed="false" customWidth="true" hidden="false" outlineLevel="0" max="48" min="48" style="23" width="9"/>
    <col collapsed="false" customWidth="true" hidden="false" outlineLevel="0" max="1006" min="49" style="24" width="9"/>
    <col collapsed="false" customWidth="true" hidden="false" outlineLevel="0" max="1025" min="1007" style="0" width="9.14"/>
  </cols>
  <sheetData>
    <row r="1" customFormat="false" ht="13.5" hidden="false" customHeight="true" outlineLevel="0" collapsed="false">
      <c r="A1" s="25" t="s">
        <v>4</v>
      </c>
      <c r="B1" s="25" t="s">
        <v>30</v>
      </c>
      <c r="C1" s="25" t="s">
        <v>31</v>
      </c>
      <c r="D1" s="25" t="s">
        <v>32</v>
      </c>
      <c r="E1" s="25" t="s">
        <v>7</v>
      </c>
      <c r="F1" s="25" t="s">
        <v>9</v>
      </c>
      <c r="G1" s="26" t="s">
        <v>33</v>
      </c>
      <c r="H1" s="27" t="s">
        <v>34</v>
      </c>
      <c r="I1" s="28" t="s">
        <v>35</v>
      </c>
      <c r="J1" s="29" t="s">
        <v>36</v>
      </c>
      <c r="K1" s="29"/>
      <c r="L1" s="29"/>
      <c r="M1" s="29"/>
      <c r="N1" s="29"/>
      <c r="O1" s="29"/>
      <c r="P1" s="29"/>
      <c r="Q1" s="29"/>
      <c r="R1" s="29"/>
      <c r="S1" s="29"/>
      <c r="T1" s="29"/>
      <c r="U1" s="29"/>
      <c r="V1" s="29"/>
      <c r="W1" s="25" t="s">
        <v>37</v>
      </c>
      <c r="X1" s="25"/>
      <c r="Y1" s="25"/>
      <c r="Z1" s="25"/>
      <c r="AA1" s="25"/>
      <c r="AB1" s="25"/>
      <c r="AC1" s="25"/>
      <c r="AD1" s="25"/>
      <c r="AE1" s="30" t="s">
        <v>38</v>
      </c>
      <c r="AF1" s="30"/>
      <c r="AG1" s="30"/>
      <c r="AH1" s="30"/>
      <c r="AI1" s="30"/>
      <c r="AJ1" s="30"/>
      <c r="AK1" s="31" t="s">
        <v>39</v>
      </c>
      <c r="AL1" s="31"/>
      <c r="AM1" s="31"/>
      <c r="AN1" s="31"/>
      <c r="AO1" s="31"/>
      <c r="AP1" s="31"/>
      <c r="AQ1" s="32" t="s">
        <v>40</v>
      </c>
      <c r="AR1" s="32"/>
      <c r="AS1" s="32"/>
      <c r="AT1" s="32"/>
      <c r="AU1" s="32"/>
      <c r="AV1" s="32"/>
    </row>
    <row r="2" customFormat="false" ht="17.9" hidden="false" customHeight="false" outlineLevel="0" collapsed="false">
      <c r="A2" s="25"/>
      <c r="B2" s="25"/>
      <c r="C2" s="25"/>
      <c r="D2" s="25"/>
      <c r="E2" s="25"/>
      <c r="F2" s="25"/>
      <c r="G2" s="26"/>
      <c r="H2" s="27"/>
      <c r="I2" s="28"/>
      <c r="J2" s="17" t="s">
        <v>41</v>
      </c>
      <c r="K2" s="17" t="s">
        <v>42</v>
      </c>
      <c r="L2" s="19" t="s">
        <v>43</v>
      </c>
      <c r="M2" s="19" t="s">
        <v>44</v>
      </c>
      <c r="N2" s="19" t="s">
        <v>45</v>
      </c>
      <c r="O2" s="19" t="s">
        <v>46</v>
      </c>
      <c r="P2" s="19" t="s">
        <v>47</v>
      </c>
      <c r="Q2" s="19" t="s">
        <v>48</v>
      </c>
      <c r="R2" s="19" t="s">
        <v>49</v>
      </c>
      <c r="S2" s="19" t="s">
        <v>50</v>
      </c>
      <c r="T2" s="19" t="s">
        <v>51</v>
      </c>
      <c r="U2" s="19" t="s">
        <v>52</v>
      </c>
      <c r="V2" s="19" t="s">
        <v>53</v>
      </c>
      <c r="W2" s="18" t="s">
        <v>54</v>
      </c>
      <c r="X2" s="17" t="s">
        <v>18</v>
      </c>
      <c r="Y2" s="17" t="s">
        <v>55</v>
      </c>
      <c r="Z2" s="17" t="s">
        <v>21</v>
      </c>
      <c r="AA2" s="17" t="s">
        <v>56</v>
      </c>
      <c r="AB2" s="17" t="s">
        <v>23</v>
      </c>
      <c r="AC2" s="17" t="s">
        <v>25</v>
      </c>
      <c r="AD2" s="18" t="s">
        <v>57</v>
      </c>
      <c r="AE2" s="33" t="s">
        <v>58</v>
      </c>
      <c r="AF2" s="33" t="s">
        <v>59</v>
      </c>
      <c r="AG2" s="20" t="s">
        <v>60</v>
      </c>
      <c r="AH2" s="33" t="s">
        <v>61</v>
      </c>
      <c r="AI2" s="33" t="s">
        <v>62</v>
      </c>
      <c r="AJ2" s="34" t="s">
        <v>63</v>
      </c>
      <c r="AK2" s="33" t="s">
        <v>58</v>
      </c>
      <c r="AL2" s="33" t="s">
        <v>59</v>
      </c>
      <c r="AM2" s="20" t="s">
        <v>60</v>
      </c>
      <c r="AN2" s="33" t="s">
        <v>61</v>
      </c>
      <c r="AO2" s="33" t="s">
        <v>62</v>
      </c>
      <c r="AP2" s="20" t="s">
        <v>63</v>
      </c>
      <c r="AQ2" s="33" t="s">
        <v>58</v>
      </c>
      <c r="AR2" s="33" t="s">
        <v>59</v>
      </c>
      <c r="AS2" s="34" t="s">
        <v>60</v>
      </c>
      <c r="AT2" s="33" t="s">
        <v>61</v>
      </c>
      <c r="AU2" s="33" t="s">
        <v>62</v>
      </c>
      <c r="AV2" s="34" t="s">
        <v>63</v>
      </c>
    </row>
    <row r="3" customFormat="false" ht="13.8" hidden="false" customHeight="false" outlineLevel="0" collapsed="false">
      <c r="A3" s="17" t="n">
        <v>1</v>
      </c>
      <c r="B3" s="17" t="n">
        <v>2017</v>
      </c>
      <c r="C3" s="17" t="s">
        <v>64</v>
      </c>
      <c r="D3" s="17" t="s">
        <v>65</v>
      </c>
      <c r="E3" s="18" t="s">
        <v>66</v>
      </c>
      <c r="F3" s="18" t="s">
        <v>67</v>
      </c>
      <c r="G3" s="19" t="n">
        <v>127.45</v>
      </c>
      <c r="H3" s="19" t="n">
        <v>50.25</v>
      </c>
      <c r="I3" s="20" t="n">
        <v>168.5</v>
      </c>
      <c r="J3" s="17" t="s">
        <v>68</v>
      </c>
      <c r="K3" s="18"/>
      <c r="W3" s="18" t="n">
        <v>2011</v>
      </c>
      <c r="X3" s="17" t="s">
        <v>69</v>
      </c>
      <c r="Y3" s="17" t="s">
        <v>70</v>
      </c>
      <c r="Z3" s="17" t="s">
        <v>71</v>
      </c>
      <c r="AB3" s="17" t="s">
        <v>72</v>
      </c>
      <c r="AD3" s="18" t="n">
        <v>100</v>
      </c>
      <c r="AE3" s="21" t="n">
        <v>9.47</v>
      </c>
      <c r="AF3" s="21" t="n">
        <v>4.82471760831657</v>
      </c>
      <c r="AG3" s="22" t="n">
        <v>3</v>
      </c>
      <c r="AH3" s="21" t="n">
        <v>16.0233333333333</v>
      </c>
      <c r="AI3" s="21" t="n">
        <v>8.09227615280974</v>
      </c>
      <c r="AJ3" s="23" t="n">
        <v>3</v>
      </c>
      <c r="AK3" s="21" t="n">
        <v>22.7305905773059</v>
      </c>
      <c r="AL3" s="21" t="n">
        <v>4.15487035309931</v>
      </c>
      <c r="AM3" s="22" t="n">
        <v>3</v>
      </c>
      <c r="AN3" s="21" t="n">
        <v>25.7000663570007</v>
      </c>
      <c r="AO3" s="21" t="n">
        <v>1.90480425937721</v>
      </c>
      <c r="AP3" s="22" t="n">
        <v>3</v>
      </c>
      <c r="AQ3" s="21" t="n">
        <v>20.1</v>
      </c>
      <c r="AR3" s="21" t="n">
        <v>2.05</v>
      </c>
      <c r="AS3" s="23" t="n">
        <v>3</v>
      </c>
      <c r="AT3" s="21" t="n">
        <v>36.7</v>
      </c>
      <c r="AU3" s="21" t="n">
        <v>6.98</v>
      </c>
      <c r="AV3" s="23" t="n">
        <v>3</v>
      </c>
    </row>
    <row r="4" customFormat="false" ht="13.8" hidden="false" customHeight="false" outlineLevel="0" collapsed="false">
      <c r="A4" s="17" t="n">
        <v>1</v>
      </c>
      <c r="B4" s="17" t="n">
        <v>2017</v>
      </c>
      <c r="C4" s="17" t="s">
        <v>64</v>
      </c>
      <c r="D4" s="17" t="s">
        <v>65</v>
      </c>
      <c r="E4" s="18" t="s">
        <v>66</v>
      </c>
      <c r="F4" s="18" t="s">
        <v>67</v>
      </c>
      <c r="G4" s="19" t="n">
        <v>127.45</v>
      </c>
      <c r="H4" s="19" t="n">
        <v>50.25</v>
      </c>
      <c r="I4" s="20" t="n">
        <v>168.5</v>
      </c>
      <c r="J4" s="17" t="s">
        <v>68</v>
      </c>
      <c r="K4" s="18"/>
      <c r="W4" s="18" t="n">
        <v>2011</v>
      </c>
      <c r="X4" s="17" t="s">
        <v>69</v>
      </c>
      <c r="Y4" s="17" t="s">
        <v>70</v>
      </c>
      <c r="Z4" s="17" t="s">
        <v>73</v>
      </c>
      <c r="AB4" s="17" t="s">
        <v>72</v>
      </c>
      <c r="AD4" s="18" t="n">
        <v>100</v>
      </c>
      <c r="AE4" s="21" t="n">
        <v>9.47</v>
      </c>
      <c r="AF4" s="21" t="n">
        <v>4.82471760831657</v>
      </c>
      <c r="AG4" s="22" t="n">
        <v>3</v>
      </c>
      <c r="AH4" s="21" t="n">
        <v>7.47666666666667</v>
      </c>
      <c r="AI4" s="21" t="n">
        <v>5.08431247400603</v>
      </c>
      <c r="AJ4" s="23" t="n">
        <v>3</v>
      </c>
      <c r="AK4" s="21" t="n">
        <v>22.7305905773059</v>
      </c>
      <c r="AL4" s="21" t="n">
        <v>4.15487035309931</v>
      </c>
      <c r="AM4" s="22" t="n">
        <v>3</v>
      </c>
      <c r="AN4" s="21" t="n">
        <v>27.1599203715992</v>
      </c>
      <c r="AO4" s="21" t="n">
        <v>2.71029968392957</v>
      </c>
      <c r="AP4" s="22" t="n">
        <v>3</v>
      </c>
      <c r="AQ4" s="21" t="n">
        <v>20.1</v>
      </c>
      <c r="AR4" s="21" t="n">
        <v>2.05</v>
      </c>
      <c r="AS4" s="23" t="n">
        <v>3</v>
      </c>
      <c r="AT4" s="21" t="n">
        <v>26.8</v>
      </c>
      <c r="AU4" s="21" t="n">
        <v>5.82</v>
      </c>
      <c r="AV4" s="23" t="n">
        <v>3</v>
      </c>
    </row>
    <row r="5" customFormat="false" ht="13.8" hidden="false" customHeight="false" outlineLevel="0" collapsed="false">
      <c r="A5" s="17" t="n">
        <v>1</v>
      </c>
      <c r="B5" s="17" t="n">
        <v>2017</v>
      </c>
      <c r="C5" s="17" t="s">
        <v>64</v>
      </c>
      <c r="D5" s="17" t="s">
        <v>65</v>
      </c>
      <c r="E5" s="18" t="s">
        <v>66</v>
      </c>
      <c r="F5" s="18" t="s">
        <v>67</v>
      </c>
      <c r="G5" s="19" t="n">
        <v>127.45</v>
      </c>
      <c r="H5" s="19" t="n">
        <v>50.25</v>
      </c>
      <c r="I5" s="20" t="n">
        <v>168.5</v>
      </c>
      <c r="J5" s="17" t="s">
        <v>68</v>
      </c>
      <c r="K5" s="18"/>
      <c r="W5" s="18" t="n">
        <v>2012</v>
      </c>
      <c r="X5" s="17" t="s">
        <v>69</v>
      </c>
      <c r="Y5" s="17" t="s">
        <v>70</v>
      </c>
      <c r="Z5" s="17" t="s">
        <v>71</v>
      </c>
      <c r="AB5" s="17" t="s">
        <v>72</v>
      </c>
      <c r="AD5" s="18" t="n">
        <v>100</v>
      </c>
      <c r="AQ5" s="21" t="n">
        <v>35.1</v>
      </c>
      <c r="AR5" s="21" t="n">
        <v>3.32</v>
      </c>
      <c r="AS5" s="23" t="n">
        <v>3</v>
      </c>
      <c r="AT5" s="21" t="n">
        <v>35.3</v>
      </c>
      <c r="AU5" s="21" t="n">
        <v>2.04</v>
      </c>
      <c r="AV5" s="23" t="n">
        <v>3</v>
      </c>
    </row>
    <row r="6" customFormat="false" ht="13.8" hidden="false" customHeight="false" outlineLevel="0" collapsed="false">
      <c r="A6" s="17" t="n">
        <v>1</v>
      </c>
      <c r="B6" s="17" t="n">
        <v>2017</v>
      </c>
      <c r="C6" s="17" t="s">
        <v>64</v>
      </c>
      <c r="D6" s="17" t="s">
        <v>65</v>
      </c>
      <c r="E6" s="18" t="s">
        <v>66</v>
      </c>
      <c r="F6" s="18" t="s">
        <v>67</v>
      </c>
      <c r="G6" s="19" t="n">
        <v>127.45</v>
      </c>
      <c r="H6" s="19" t="n">
        <v>50.25</v>
      </c>
      <c r="I6" s="20" t="n">
        <v>168.5</v>
      </c>
      <c r="J6" s="17" t="s">
        <v>68</v>
      </c>
      <c r="K6" s="18"/>
      <c r="W6" s="18" t="n">
        <v>2012</v>
      </c>
      <c r="X6" s="17" t="s">
        <v>69</v>
      </c>
      <c r="Y6" s="17" t="s">
        <v>70</v>
      </c>
      <c r="Z6" s="17" t="s">
        <v>73</v>
      </c>
      <c r="AB6" s="17" t="s">
        <v>72</v>
      </c>
      <c r="AD6" s="18" t="n">
        <v>100</v>
      </c>
      <c r="AQ6" s="21" t="n">
        <v>35.1</v>
      </c>
      <c r="AR6" s="21" t="n">
        <v>3.32</v>
      </c>
      <c r="AS6" s="23" t="n">
        <v>3</v>
      </c>
      <c r="AT6" s="21" t="n">
        <v>38.2</v>
      </c>
      <c r="AU6" s="21" t="n">
        <v>2.17</v>
      </c>
      <c r="AV6" s="23" t="n">
        <v>3</v>
      </c>
    </row>
    <row r="7" customFormat="false" ht="37.3" hidden="false" customHeight="false" outlineLevel="0" collapsed="false">
      <c r="A7" s="17" t="n">
        <v>1</v>
      </c>
      <c r="B7" s="17" t="n">
        <v>2017</v>
      </c>
      <c r="C7" s="17" t="s">
        <v>64</v>
      </c>
      <c r="D7" s="17" t="s">
        <v>65</v>
      </c>
      <c r="E7" s="18" t="s">
        <v>66</v>
      </c>
      <c r="F7" s="18" t="s">
        <v>67</v>
      </c>
      <c r="G7" s="19" t="n">
        <v>125.88</v>
      </c>
      <c r="H7" s="19" t="n">
        <v>48.05</v>
      </c>
      <c r="I7" s="20" t="n">
        <v>230</v>
      </c>
      <c r="J7" s="35" t="s">
        <v>74</v>
      </c>
      <c r="K7" s="18"/>
      <c r="W7" s="18" t="n">
        <v>2011</v>
      </c>
      <c r="X7" s="17" t="s">
        <v>69</v>
      </c>
      <c r="Y7" s="17" t="s">
        <v>70</v>
      </c>
      <c r="Z7" s="17" t="s">
        <v>71</v>
      </c>
      <c r="AB7" s="17" t="s">
        <v>72</v>
      </c>
      <c r="AD7" s="18" t="n">
        <v>100</v>
      </c>
      <c r="AQ7" s="33" t="n">
        <v>5.6</v>
      </c>
      <c r="AR7" s="33" t="n">
        <v>0.74</v>
      </c>
      <c r="AS7" s="23" t="n">
        <v>3</v>
      </c>
      <c r="AT7" s="21" t="n">
        <v>24.7</v>
      </c>
      <c r="AU7" s="21" t="n">
        <v>1.1</v>
      </c>
      <c r="AV7" s="23" t="n">
        <v>3</v>
      </c>
    </row>
    <row r="8" customFormat="false" ht="37.3" hidden="false" customHeight="false" outlineLevel="0" collapsed="false">
      <c r="A8" s="17" t="n">
        <v>1</v>
      </c>
      <c r="B8" s="17" t="n">
        <v>2017</v>
      </c>
      <c r="C8" s="17" t="s">
        <v>64</v>
      </c>
      <c r="D8" s="17" t="s">
        <v>65</v>
      </c>
      <c r="E8" s="18" t="s">
        <v>66</v>
      </c>
      <c r="F8" s="18" t="s">
        <v>67</v>
      </c>
      <c r="G8" s="19" t="n">
        <v>125.88</v>
      </c>
      <c r="H8" s="19" t="n">
        <v>48.05</v>
      </c>
      <c r="I8" s="20" t="n">
        <v>230</v>
      </c>
      <c r="J8" s="35" t="s">
        <v>74</v>
      </c>
      <c r="K8" s="18"/>
      <c r="W8" s="18" t="n">
        <v>2011</v>
      </c>
      <c r="X8" s="17" t="s">
        <v>69</v>
      </c>
      <c r="Y8" s="17" t="s">
        <v>70</v>
      </c>
      <c r="Z8" s="17" t="s">
        <v>73</v>
      </c>
      <c r="AB8" s="17" t="s">
        <v>72</v>
      </c>
      <c r="AD8" s="18" t="n">
        <v>100</v>
      </c>
      <c r="AQ8" s="33" t="n">
        <v>5.6</v>
      </c>
      <c r="AR8" s="33" t="n">
        <v>0.74</v>
      </c>
      <c r="AS8" s="23" t="n">
        <v>3</v>
      </c>
      <c r="AT8" s="21" t="n">
        <v>16.2</v>
      </c>
      <c r="AU8" s="21" t="n">
        <v>0.47</v>
      </c>
      <c r="AV8" s="23" t="n">
        <v>3</v>
      </c>
    </row>
    <row r="9" customFormat="false" ht="37.3" hidden="false" customHeight="false" outlineLevel="0" collapsed="false">
      <c r="A9" s="17" t="n">
        <v>1</v>
      </c>
      <c r="B9" s="17" t="n">
        <v>2017</v>
      </c>
      <c r="C9" s="17" t="s">
        <v>64</v>
      </c>
      <c r="D9" s="17" t="s">
        <v>65</v>
      </c>
      <c r="E9" s="18" t="s">
        <v>66</v>
      </c>
      <c r="F9" s="18" t="s">
        <v>67</v>
      </c>
      <c r="G9" s="19" t="n">
        <v>125.88</v>
      </c>
      <c r="H9" s="19" t="n">
        <v>48.05</v>
      </c>
      <c r="I9" s="20" t="n">
        <v>230</v>
      </c>
      <c r="J9" s="35" t="s">
        <v>74</v>
      </c>
      <c r="K9" s="18"/>
      <c r="W9" s="18" t="n">
        <v>2013</v>
      </c>
      <c r="X9" s="17" t="s">
        <v>69</v>
      </c>
      <c r="Y9" s="17" t="s">
        <v>70</v>
      </c>
      <c r="Z9" s="17" t="s">
        <v>71</v>
      </c>
      <c r="AB9" s="17" t="s">
        <v>72</v>
      </c>
      <c r="AD9" s="18" t="n">
        <v>100</v>
      </c>
      <c r="AQ9" s="21" t="n">
        <v>25.2</v>
      </c>
      <c r="AR9" s="21" t="n">
        <v>0.68</v>
      </c>
      <c r="AS9" s="23" t="n">
        <v>3</v>
      </c>
      <c r="AT9" s="21" t="n">
        <v>30.2</v>
      </c>
      <c r="AU9" s="21" t="n">
        <v>0.69</v>
      </c>
      <c r="AV9" s="23" t="n">
        <v>3</v>
      </c>
    </row>
    <row r="10" customFormat="false" ht="37.3" hidden="false" customHeight="false" outlineLevel="0" collapsed="false">
      <c r="A10" s="17" t="n">
        <v>1</v>
      </c>
      <c r="B10" s="17" t="n">
        <v>2017</v>
      </c>
      <c r="C10" s="17" t="s">
        <v>64</v>
      </c>
      <c r="D10" s="17" t="s">
        <v>65</v>
      </c>
      <c r="E10" s="18" t="s">
        <v>66</v>
      </c>
      <c r="F10" s="18" t="s">
        <v>67</v>
      </c>
      <c r="G10" s="19" t="n">
        <v>125.88</v>
      </c>
      <c r="H10" s="19" t="n">
        <v>48.05</v>
      </c>
      <c r="I10" s="20" t="n">
        <v>230</v>
      </c>
      <c r="J10" s="35" t="s">
        <v>74</v>
      </c>
      <c r="K10" s="18"/>
      <c r="W10" s="18" t="n">
        <v>2013</v>
      </c>
      <c r="X10" s="17" t="s">
        <v>69</v>
      </c>
      <c r="Y10" s="17" t="s">
        <v>70</v>
      </c>
      <c r="Z10" s="17" t="s">
        <v>73</v>
      </c>
      <c r="AB10" s="17" t="s">
        <v>72</v>
      </c>
      <c r="AQ10" s="21" t="n">
        <v>25.2</v>
      </c>
      <c r="AR10" s="21" t="n">
        <v>0.68</v>
      </c>
      <c r="AS10" s="23" t="n">
        <v>3</v>
      </c>
      <c r="AT10" s="21" t="n">
        <v>36.3</v>
      </c>
      <c r="AU10" s="21" t="n">
        <v>0.47</v>
      </c>
      <c r="AV10" s="23" t="n">
        <v>3</v>
      </c>
    </row>
    <row r="11" customFormat="false" ht="13.8" hidden="false" customHeight="false" outlineLevel="0" collapsed="false">
      <c r="A11" s="17" t="n">
        <v>2</v>
      </c>
      <c r="B11" s="17" t="n">
        <v>2017</v>
      </c>
      <c r="C11" s="17" t="s">
        <v>64</v>
      </c>
      <c r="D11" s="17" t="s">
        <v>75</v>
      </c>
      <c r="E11" s="18" t="s">
        <v>66</v>
      </c>
      <c r="F11" s="18" t="s">
        <v>67</v>
      </c>
      <c r="G11" s="19" t="n">
        <v>108.87</v>
      </c>
      <c r="H11" s="19" t="n">
        <v>34.6</v>
      </c>
      <c r="I11" s="20" t="n">
        <v>427.4</v>
      </c>
      <c r="J11" s="18"/>
      <c r="K11" s="17" t="s">
        <v>76</v>
      </c>
      <c r="M11" s="19" t="n">
        <v>8.55</v>
      </c>
      <c r="N11" s="19" t="n">
        <v>15.99</v>
      </c>
      <c r="O11" s="19" t="n">
        <v>1.26</v>
      </c>
      <c r="P11" s="19" t="n">
        <v>1.11</v>
      </c>
      <c r="Q11" s="19" t="n">
        <v>20.44</v>
      </c>
      <c r="S11" s="19" t="n">
        <v>29.63</v>
      </c>
      <c r="T11" s="19" t="n">
        <v>188.42</v>
      </c>
      <c r="W11" s="18" t="n">
        <v>2013</v>
      </c>
      <c r="X11" s="17" t="s">
        <v>77</v>
      </c>
      <c r="Y11" s="17" t="s">
        <v>70</v>
      </c>
      <c r="Z11" s="17" t="s">
        <v>71</v>
      </c>
      <c r="AA11" s="17" t="n">
        <v>0.008</v>
      </c>
      <c r="AC11" s="17" t="s">
        <v>78</v>
      </c>
      <c r="AD11" s="18" t="n">
        <v>50</v>
      </c>
      <c r="AK11" s="21" t="n">
        <v>17.18</v>
      </c>
      <c r="AL11" s="36" t="n">
        <f aca="false">AK11*(3.16/16.05)</f>
        <v>3.38247975077882</v>
      </c>
      <c r="AM11" s="22" t="n">
        <v>3</v>
      </c>
      <c r="AN11" s="21" t="n">
        <v>18.25</v>
      </c>
      <c r="AO11" s="36" t="n">
        <f aca="false">AN11*(3.24/19.12)</f>
        <v>3.09257322175732</v>
      </c>
      <c r="AP11" s="22" t="n">
        <v>3</v>
      </c>
    </row>
    <row r="12" customFormat="false" ht="13.8" hidden="false" customHeight="false" outlineLevel="0" collapsed="false">
      <c r="A12" s="17" t="n">
        <v>2</v>
      </c>
      <c r="B12" s="17" t="n">
        <v>2017</v>
      </c>
      <c r="C12" s="17" t="s">
        <v>64</v>
      </c>
      <c r="D12" s="17" t="s">
        <v>75</v>
      </c>
      <c r="E12" s="18" t="s">
        <v>66</v>
      </c>
      <c r="F12" s="18" t="s">
        <v>67</v>
      </c>
      <c r="G12" s="19" t="n">
        <v>108.87</v>
      </c>
      <c r="H12" s="19" t="n">
        <v>34.6</v>
      </c>
      <c r="I12" s="20" t="n">
        <v>427.4</v>
      </c>
      <c r="J12" s="18"/>
      <c r="K12" s="17" t="s">
        <v>76</v>
      </c>
      <c r="M12" s="19" t="n">
        <v>8.14</v>
      </c>
      <c r="N12" s="19" t="n">
        <v>21.28</v>
      </c>
      <c r="O12" s="19" t="n">
        <v>1</v>
      </c>
      <c r="P12" s="19" t="n">
        <v>1.01</v>
      </c>
      <c r="Q12" s="19" t="n">
        <v>17.55</v>
      </c>
      <c r="S12" s="19" t="n">
        <v>19.92</v>
      </c>
      <c r="T12" s="19" t="n">
        <v>349.82</v>
      </c>
      <c r="W12" s="18" t="n">
        <v>2014</v>
      </c>
      <c r="X12" s="17" t="s">
        <v>77</v>
      </c>
      <c r="Y12" s="17" t="s">
        <v>70</v>
      </c>
      <c r="Z12" s="17" t="s">
        <v>71</v>
      </c>
      <c r="AA12" s="17" t="n">
        <v>0.008</v>
      </c>
      <c r="AC12" s="17" t="s">
        <v>78</v>
      </c>
      <c r="AD12" s="18" t="n">
        <v>50</v>
      </c>
      <c r="AK12" s="21" t="n">
        <v>17.3609</v>
      </c>
      <c r="AL12" s="36" t="n">
        <f aca="false">AK12*(3.16/16.05)</f>
        <v>3.41809619937695</v>
      </c>
      <c r="AM12" s="22" t="n">
        <v>3</v>
      </c>
      <c r="AN12" s="21" t="n">
        <v>16.81956</v>
      </c>
      <c r="AO12" s="36" t="n">
        <f aca="false">AN12*(3.24/19.12)</f>
        <v>2.85017648535565</v>
      </c>
      <c r="AP12" s="22" t="n">
        <v>3</v>
      </c>
    </row>
    <row r="13" customFormat="false" ht="13.8" hidden="false" customHeight="false" outlineLevel="0" collapsed="false">
      <c r="A13" s="17" t="n">
        <v>3</v>
      </c>
      <c r="B13" s="17" t="n">
        <v>2017</v>
      </c>
      <c r="C13" s="17" t="s">
        <v>79</v>
      </c>
      <c r="D13" s="17" t="s">
        <v>80</v>
      </c>
      <c r="E13" s="18" t="s">
        <v>66</v>
      </c>
      <c r="F13" s="18" t="s">
        <v>67</v>
      </c>
      <c r="G13" s="19" t="n">
        <v>106.8</v>
      </c>
      <c r="H13" s="19" t="n">
        <v>35.85</v>
      </c>
      <c r="I13" s="20" t="n">
        <v>1658</v>
      </c>
      <c r="J13" s="17" t="s">
        <v>81</v>
      </c>
      <c r="K13" s="17" t="s">
        <v>82</v>
      </c>
      <c r="L13" s="19" t="n">
        <v>1.4</v>
      </c>
      <c r="N13" s="19" t="n">
        <v>12.58</v>
      </c>
      <c r="R13" s="19" t="n">
        <v>61.85</v>
      </c>
      <c r="S13" s="19" t="n">
        <v>19.34</v>
      </c>
      <c r="T13" s="19" t="n">
        <v>188.12</v>
      </c>
      <c r="W13" s="18" t="n">
        <v>2013</v>
      </c>
      <c r="X13" s="17" t="s">
        <v>83</v>
      </c>
      <c r="Y13" s="17" t="s">
        <v>70</v>
      </c>
      <c r="Z13" s="17" t="s">
        <v>71</v>
      </c>
      <c r="AA13" s="17" t="n">
        <v>0.008</v>
      </c>
      <c r="AB13" s="17" t="s">
        <v>84</v>
      </c>
      <c r="AC13" s="17" t="s">
        <v>85</v>
      </c>
      <c r="AD13" s="18" t="n">
        <v>100</v>
      </c>
      <c r="AE13" s="21" t="n">
        <v>17.7944466666667</v>
      </c>
      <c r="AF13" s="36" t="n">
        <f aca="false">AE13*(3.84/22.39)</f>
        <v>3.05183899955338</v>
      </c>
      <c r="AG13" s="22" t="n">
        <v>3</v>
      </c>
      <c r="AH13" s="21" t="n">
        <v>20.9429</v>
      </c>
      <c r="AI13" s="36" t="n">
        <f aca="false">AH13*(3.99/24.1)</f>
        <v>3.46731</v>
      </c>
      <c r="AJ13" s="23" t="n">
        <v>3</v>
      </c>
      <c r="AK13" s="21" t="n">
        <v>12.1171428571429</v>
      </c>
      <c r="AL13" s="36" t="n">
        <f aca="false">AK13*(3.16/16.05)</f>
        <v>2.38568046283935</v>
      </c>
      <c r="AM13" s="22" t="n">
        <v>3</v>
      </c>
      <c r="AN13" s="21" t="n">
        <v>13.0885714285714</v>
      </c>
      <c r="AO13" s="36" t="n">
        <f aca="false">AN13*(3.24/19.12)</f>
        <v>2.21793783622235</v>
      </c>
      <c r="AP13" s="22" t="n">
        <v>3</v>
      </c>
      <c r="AQ13" s="21" t="n">
        <v>11.18</v>
      </c>
      <c r="AR13" s="36" t="n">
        <f aca="false">AQ13*(0.46/7.46)</f>
        <v>0.689383378016086</v>
      </c>
      <c r="AS13" s="23" t="n">
        <v>3</v>
      </c>
      <c r="AT13" s="21" t="n">
        <v>15.76</v>
      </c>
      <c r="AU13" s="36" t="n">
        <f aca="false">AT13*(0.53/10)</f>
        <v>0.83528</v>
      </c>
      <c r="AV13" s="23" t="n">
        <v>3</v>
      </c>
    </row>
    <row r="14" customFormat="false" ht="13.8" hidden="false" customHeight="false" outlineLevel="0" collapsed="false">
      <c r="A14" s="17" t="n">
        <v>3</v>
      </c>
      <c r="B14" s="17" t="n">
        <v>2017</v>
      </c>
      <c r="C14" s="17" t="s">
        <v>79</v>
      </c>
      <c r="D14" s="17" t="s">
        <v>80</v>
      </c>
      <c r="E14" s="18" t="s">
        <v>66</v>
      </c>
      <c r="F14" s="18" t="s">
        <v>67</v>
      </c>
      <c r="G14" s="19" t="n">
        <v>106.8</v>
      </c>
      <c r="H14" s="19" t="n">
        <v>35.85</v>
      </c>
      <c r="I14" s="20" t="n">
        <v>1658</v>
      </c>
      <c r="J14" s="17" t="s">
        <v>81</v>
      </c>
      <c r="K14" s="17" t="s">
        <v>82</v>
      </c>
      <c r="L14" s="19" t="n">
        <v>1.4</v>
      </c>
      <c r="N14" s="19" t="n">
        <v>12.58</v>
      </c>
      <c r="R14" s="19" t="n">
        <v>61.85</v>
      </c>
      <c r="S14" s="19" t="n">
        <v>19.34</v>
      </c>
      <c r="T14" s="19" t="n">
        <v>188.12</v>
      </c>
      <c r="W14" s="18" t="n">
        <v>2013</v>
      </c>
      <c r="X14" s="17" t="s">
        <v>83</v>
      </c>
      <c r="Y14" s="17" t="s">
        <v>70</v>
      </c>
      <c r="Z14" s="17" t="s">
        <v>71</v>
      </c>
      <c r="AA14" s="17" t="n">
        <v>0.008</v>
      </c>
      <c r="AB14" s="17" t="s">
        <v>86</v>
      </c>
      <c r="AC14" s="17" t="s">
        <v>85</v>
      </c>
      <c r="AD14" s="18" t="n">
        <v>100</v>
      </c>
      <c r="AE14" s="21" t="n">
        <v>17.7944466666667</v>
      </c>
      <c r="AF14" s="36" t="n">
        <f aca="false">AE14*(3.84/22.39)</f>
        <v>3.05183899955338</v>
      </c>
      <c r="AG14" s="22" t="n">
        <v>3</v>
      </c>
      <c r="AH14" s="21" t="n">
        <v>21.3633933333333</v>
      </c>
      <c r="AI14" s="36" t="n">
        <f aca="false">AH14*(3.99/24.1)</f>
        <v>3.53692694605809</v>
      </c>
      <c r="AJ14" s="23" t="n">
        <v>3</v>
      </c>
      <c r="AK14" s="21" t="n">
        <v>12.1171428571429</v>
      </c>
      <c r="AL14" s="36" t="n">
        <f aca="false">AK14*(3.16/16.05)</f>
        <v>2.38568046283935</v>
      </c>
      <c r="AM14" s="22" t="n">
        <v>3</v>
      </c>
      <c r="AN14" s="21" t="n">
        <v>11.8062857142857</v>
      </c>
      <c r="AO14" s="36" t="n">
        <f aca="false">AN14*(3.24/19.12)</f>
        <v>2.00064674237896</v>
      </c>
      <c r="AP14" s="22" t="n">
        <v>3</v>
      </c>
      <c r="AQ14" s="21" t="n">
        <v>11.18</v>
      </c>
      <c r="AR14" s="36" t="n">
        <f aca="false">AQ14*(0.46/7.46)</f>
        <v>0.689383378016086</v>
      </c>
      <c r="AS14" s="23" t="n">
        <v>3</v>
      </c>
      <c r="AT14" s="21" t="n">
        <v>15</v>
      </c>
      <c r="AU14" s="36" t="n">
        <f aca="false">AT14*(0.53/10)</f>
        <v>0.795</v>
      </c>
      <c r="AV14" s="23" t="n">
        <v>3</v>
      </c>
    </row>
    <row r="15" customFormat="false" ht="13.8" hidden="false" customHeight="false" outlineLevel="0" collapsed="false">
      <c r="A15" s="17" t="n">
        <v>3</v>
      </c>
      <c r="B15" s="17" t="n">
        <v>2017</v>
      </c>
      <c r="C15" s="17" t="s">
        <v>79</v>
      </c>
      <c r="D15" s="17" t="s">
        <v>80</v>
      </c>
      <c r="E15" s="18" t="s">
        <v>66</v>
      </c>
      <c r="F15" s="18" t="s">
        <v>67</v>
      </c>
      <c r="G15" s="19" t="n">
        <v>106.8</v>
      </c>
      <c r="H15" s="19" t="n">
        <v>35.85</v>
      </c>
      <c r="I15" s="20" t="n">
        <v>1658</v>
      </c>
      <c r="J15" s="17" t="s">
        <v>81</v>
      </c>
      <c r="K15" s="17" t="s">
        <v>82</v>
      </c>
      <c r="L15" s="19" t="n">
        <v>1.4</v>
      </c>
      <c r="N15" s="19" t="n">
        <v>12.58</v>
      </c>
      <c r="R15" s="19" t="n">
        <v>61.85</v>
      </c>
      <c r="S15" s="19" t="n">
        <v>19.34</v>
      </c>
      <c r="T15" s="19" t="n">
        <v>188.12</v>
      </c>
      <c r="W15" s="18" t="n">
        <v>2013</v>
      </c>
      <c r="X15" s="17" t="s">
        <v>83</v>
      </c>
      <c r="Y15" s="17" t="s">
        <v>70</v>
      </c>
      <c r="Z15" s="17" t="s">
        <v>71</v>
      </c>
      <c r="AA15" s="17" t="n">
        <v>0.008</v>
      </c>
      <c r="AB15" s="17" t="s">
        <v>84</v>
      </c>
      <c r="AC15" s="17" t="s">
        <v>78</v>
      </c>
      <c r="AD15" s="18" t="n">
        <v>50</v>
      </c>
      <c r="AE15" s="21" t="n">
        <v>17.7944466666667</v>
      </c>
      <c r="AF15" s="36" t="n">
        <f aca="false">AE15*(3.84/22.39)</f>
        <v>3.05183899955338</v>
      </c>
      <c r="AG15" s="22" t="n">
        <v>3</v>
      </c>
      <c r="AH15" s="21" t="n">
        <v>19.1891333333333</v>
      </c>
      <c r="AI15" s="36" t="n">
        <f aca="false">AH15*(3.99/24.1)</f>
        <v>3.17695609958506</v>
      </c>
      <c r="AJ15" s="23" t="n">
        <v>3</v>
      </c>
      <c r="AK15" s="21" t="n">
        <v>12.1171428571429</v>
      </c>
      <c r="AL15" s="36" t="n">
        <f aca="false">AK15*(3.16/16.05)</f>
        <v>2.38568046283935</v>
      </c>
      <c r="AM15" s="22" t="n">
        <v>3</v>
      </c>
      <c r="AN15" s="21" t="n">
        <v>13.486</v>
      </c>
      <c r="AO15" s="36" t="n">
        <f aca="false">AN15*(3.24/19.12)</f>
        <v>2.28528451882845</v>
      </c>
      <c r="AP15" s="22" t="n">
        <v>3</v>
      </c>
      <c r="AQ15" s="21" t="n">
        <v>11.18</v>
      </c>
      <c r="AR15" s="36" t="n">
        <f aca="false">AQ15*(0.46/7.46)</f>
        <v>0.689383378016086</v>
      </c>
      <c r="AS15" s="23" t="n">
        <v>3</v>
      </c>
      <c r="AT15" s="21" t="n">
        <v>14.23</v>
      </c>
      <c r="AU15" s="36" t="n">
        <f aca="false">AT15*(0.53/10)</f>
        <v>0.75419</v>
      </c>
      <c r="AV15" s="23" t="n">
        <v>3</v>
      </c>
    </row>
    <row r="16" customFormat="false" ht="13.8" hidden="false" customHeight="false" outlineLevel="0" collapsed="false">
      <c r="A16" s="17" t="n">
        <v>3</v>
      </c>
      <c r="B16" s="17" t="n">
        <v>2017</v>
      </c>
      <c r="C16" s="17" t="s">
        <v>79</v>
      </c>
      <c r="D16" s="17" t="s">
        <v>80</v>
      </c>
      <c r="E16" s="18" t="s">
        <v>66</v>
      </c>
      <c r="F16" s="18" t="s">
        <v>67</v>
      </c>
      <c r="G16" s="19" t="n">
        <v>106.8</v>
      </c>
      <c r="H16" s="19" t="n">
        <v>35.85</v>
      </c>
      <c r="I16" s="20" t="n">
        <v>1658</v>
      </c>
      <c r="J16" s="17" t="s">
        <v>81</v>
      </c>
      <c r="K16" s="17" t="s">
        <v>82</v>
      </c>
      <c r="L16" s="19" t="n">
        <v>1.4</v>
      </c>
      <c r="N16" s="19" t="n">
        <v>12.58</v>
      </c>
      <c r="R16" s="19" t="n">
        <v>61.85</v>
      </c>
      <c r="S16" s="19" t="n">
        <v>19.34</v>
      </c>
      <c r="T16" s="19" t="n">
        <v>188.12</v>
      </c>
      <c r="W16" s="18" t="n">
        <v>2013</v>
      </c>
      <c r="X16" s="17" t="s">
        <v>83</v>
      </c>
      <c r="Y16" s="17" t="s">
        <v>70</v>
      </c>
      <c r="Z16" s="17" t="s">
        <v>71</v>
      </c>
      <c r="AA16" s="17" t="n">
        <v>0.008</v>
      </c>
      <c r="AB16" s="17" t="s">
        <v>86</v>
      </c>
      <c r="AC16" s="17" t="s">
        <v>78</v>
      </c>
      <c r="AD16" s="18" t="n">
        <v>50</v>
      </c>
      <c r="AE16" s="21" t="n">
        <v>17.7944466666667</v>
      </c>
      <c r="AF16" s="36" t="n">
        <f aca="false">AE16*(3.84/22.39)</f>
        <v>3.05183899955338</v>
      </c>
      <c r="AG16" s="22" t="n">
        <v>3</v>
      </c>
      <c r="AH16" s="21" t="n">
        <v>19.2297666666667</v>
      </c>
      <c r="AI16" s="36" t="n">
        <f aca="false">AH16*(3.99/24.1)</f>
        <v>3.18368336099586</v>
      </c>
      <c r="AJ16" s="23" t="n">
        <v>3</v>
      </c>
      <c r="AK16" s="21" t="n">
        <v>12.1171428571429</v>
      </c>
      <c r="AL16" s="36" t="n">
        <f aca="false">AK16*(3.16/16.05)</f>
        <v>2.38568046283935</v>
      </c>
      <c r="AM16" s="22" t="n">
        <v>3</v>
      </c>
      <c r="AN16" s="21" t="n">
        <v>12.6885714285714</v>
      </c>
      <c r="AO16" s="36" t="n">
        <f aca="false">AN16*(3.24/19.12)</f>
        <v>2.15015540944411</v>
      </c>
      <c r="AP16" s="22" t="n">
        <v>3</v>
      </c>
      <c r="AQ16" s="21" t="n">
        <v>11.18</v>
      </c>
      <c r="AR16" s="36" t="n">
        <f aca="false">AQ16*(0.46/7.46)</f>
        <v>0.689383378016086</v>
      </c>
      <c r="AS16" s="23" t="n">
        <v>3</v>
      </c>
      <c r="AT16" s="21" t="n">
        <v>13.71</v>
      </c>
      <c r="AU16" s="36" t="n">
        <f aca="false">AT16*(0.53/10)</f>
        <v>0.72663</v>
      </c>
      <c r="AV16" s="23" t="n">
        <v>3</v>
      </c>
    </row>
    <row r="17" customFormat="false" ht="13.8" hidden="false" customHeight="false" outlineLevel="0" collapsed="false">
      <c r="A17" s="17" t="n">
        <v>3</v>
      </c>
      <c r="B17" s="17" t="n">
        <v>2017</v>
      </c>
      <c r="C17" s="17" t="s">
        <v>79</v>
      </c>
      <c r="D17" s="17" t="s">
        <v>80</v>
      </c>
      <c r="E17" s="18" t="s">
        <v>66</v>
      </c>
      <c r="F17" s="18" t="s">
        <v>67</v>
      </c>
      <c r="G17" s="19" t="n">
        <v>106.8</v>
      </c>
      <c r="H17" s="19" t="n">
        <v>35.85</v>
      </c>
      <c r="I17" s="20" t="n">
        <v>1658</v>
      </c>
      <c r="J17" s="17" t="s">
        <v>81</v>
      </c>
      <c r="K17" s="17" t="s">
        <v>82</v>
      </c>
      <c r="L17" s="19" t="n">
        <v>1.4</v>
      </c>
      <c r="N17" s="19" t="n">
        <v>12.58</v>
      </c>
      <c r="R17" s="19" t="n">
        <v>61.85</v>
      </c>
      <c r="S17" s="19" t="n">
        <v>19.34</v>
      </c>
      <c r="T17" s="19" t="n">
        <v>188.12</v>
      </c>
      <c r="W17" s="18" t="n">
        <v>2014</v>
      </c>
      <c r="X17" s="17" t="s">
        <v>83</v>
      </c>
      <c r="Y17" s="17" t="s">
        <v>70</v>
      </c>
      <c r="Z17" s="17" t="s">
        <v>71</v>
      </c>
      <c r="AA17" s="17" t="n">
        <v>0.008</v>
      </c>
      <c r="AB17" s="17" t="s">
        <v>84</v>
      </c>
      <c r="AC17" s="17" t="s">
        <v>85</v>
      </c>
      <c r="AD17" s="18" t="n">
        <v>100</v>
      </c>
      <c r="AE17" s="21" t="n">
        <v>18.9139533333333</v>
      </c>
      <c r="AF17" s="36" t="n">
        <f aca="false">AE17*(3.84/22.39)</f>
        <v>3.24384014292094</v>
      </c>
      <c r="AG17" s="22" t="n">
        <v>3</v>
      </c>
      <c r="AH17" s="21" t="n">
        <v>21.755</v>
      </c>
      <c r="AI17" s="36" t="n">
        <f aca="false">AH17*(3.99/24.1)</f>
        <v>3.60176141078838</v>
      </c>
      <c r="AJ17" s="23" t="n">
        <v>3</v>
      </c>
      <c r="AK17" s="21" t="n">
        <v>12.1731428571429</v>
      </c>
      <c r="AL17" s="36" t="n">
        <f aca="false">AK17*(3.16/16.05)</f>
        <v>2.39670600801069</v>
      </c>
      <c r="AM17" s="22" t="n">
        <v>3</v>
      </c>
      <c r="AN17" s="21" t="n">
        <v>11.82</v>
      </c>
      <c r="AO17" s="36" t="n">
        <f aca="false">AN17*(3.24/19.12)</f>
        <v>2.00297071129707</v>
      </c>
      <c r="AP17" s="22" t="n">
        <v>3</v>
      </c>
      <c r="AQ17" s="21" t="n">
        <v>8.6</v>
      </c>
      <c r="AR17" s="36" t="n">
        <f aca="false">AQ17*(0.46/7.46)</f>
        <v>0.53029490616622</v>
      </c>
      <c r="AS17" s="23" t="n">
        <v>3</v>
      </c>
      <c r="AT17" s="21" t="n">
        <v>15.02</v>
      </c>
      <c r="AU17" s="36" t="n">
        <f aca="false">AT17*(0.53/10)</f>
        <v>0.79606</v>
      </c>
      <c r="AV17" s="23" t="n">
        <v>3</v>
      </c>
    </row>
    <row r="18" customFormat="false" ht="13.8" hidden="false" customHeight="false" outlineLevel="0" collapsed="false">
      <c r="A18" s="17" t="n">
        <v>3</v>
      </c>
      <c r="B18" s="17" t="n">
        <v>2017</v>
      </c>
      <c r="C18" s="17" t="s">
        <v>79</v>
      </c>
      <c r="D18" s="17" t="s">
        <v>80</v>
      </c>
      <c r="E18" s="18" t="s">
        <v>66</v>
      </c>
      <c r="F18" s="18" t="s">
        <v>67</v>
      </c>
      <c r="G18" s="19" t="n">
        <v>106.8</v>
      </c>
      <c r="H18" s="19" t="n">
        <v>35.85</v>
      </c>
      <c r="I18" s="20" t="n">
        <v>1658</v>
      </c>
      <c r="J18" s="17" t="s">
        <v>81</v>
      </c>
      <c r="K18" s="17" t="s">
        <v>82</v>
      </c>
      <c r="L18" s="19" t="n">
        <v>1.4</v>
      </c>
      <c r="N18" s="19" t="n">
        <v>12.58</v>
      </c>
      <c r="R18" s="19" t="n">
        <v>61.85</v>
      </c>
      <c r="S18" s="19" t="n">
        <v>19.34</v>
      </c>
      <c r="T18" s="19" t="n">
        <v>188.12</v>
      </c>
      <c r="W18" s="18" t="n">
        <v>2014</v>
      </c>
      <c r="X18" s="17" t="s">
        <v>83</v>
      </c>
      <c r="Y18" s="17" t="s">
        <v>70</v>
      </c>
      <c r="Z18" s="17" t="s">
        <v>71</v>
      </c>
      <c r="AA18" s="17" t="n">
        <v>0.008</v>
      </c>
      <c r="AB18" s="17" t="s">
        <v>86</v>
      </c>
      <c r="AC18" s="17" t="s">
        <v>85</v>
      </c>
      <c r="AD18" s="18" t="n">
        <v>100</v>
      </c>
      <c r="AE18" s="21" t="n">
        <v>18.9139533333333</v>
      </c>
      <c r="AF18" s="36" t="n">
        <f aca="false">AE18*(3.84/22.39)</f>
        <v>3.24384014292094</v>
      </c>
      <c r="AG18" s="22" t="n">
        <v>3</v>
      </c>
      <c r="AH18" s="21" t="n">
        <v>22.11394</v>
      </c>
      <c r="AI18" s="36" t="n">
        <f aca="false">AH18*(3.99/24.1)</f>
        <v>3.66118757676349</v>
      </c>
      <c r="AJ18" s="23" t="n">
        <v>3</v>
      </c>
      <c r="AK18" s="21" t="n">
        <v>12.1731428571429</v>
      </c>
      <c r="AL18" s="36" t="n">
        <f aca="false">AK18*(3.16/16.05)</f>
        <v>2.39670600801069</v>
      </c>
      <c r="AM18" s="22" t="n">
        <v>3</v>
      </c>
      <c r="AN18" s="21" t="n">
        <v>11.2571428571429</v>
      </c>
      <c r="AO18" s="36" t="n">
        <f aca="false">AN18*(3.24/19.12)</f>
        <v>1.90759115361627</v>
      </c>
      <c r="AP18" s="22" t="n">
        <v>3</v>
      </c>
      <c r="AQ18" s="21" t="n">
        <v>8.6</v>
      </c>
      <c r="AR18" s="36" t="n">
        <f aca="false">AQ18*(0.46/7.46)</f>
        <v>0.53029490616622</v>
      </c>
      <c r="AS18" s="23" t="n">
        <v>3</v>
      </c>
      <c r="AT18" s="21" t="n">
        <v>14.53</v>
      </c>
      <c r="AU18" s="36" t="n">
        <f aca="false">AT18*(0.53/10)</f>
        <v>0.77009</v>
      </c>
      <c r="AV18" s="23" t="n">
        <v>3</v>
      </c>
    </row>
    <row r="19" customFormat="false" ht="13.8" hidden="false" customHeight="false" outlineLevel="0" collapsed="false">
      <c r="A19" s="17" t="n">
        <v>3</v>
      </c>
      <c r="B19" s="17" t="n">
        <v>2017</v>
      </c>
      <c r="C19" s="17" t="s">
        <v>79</v>
      </c>
      <c r="D19" s="17" t="s">
        <v>80</v>
      </c>
      <c r="E19" s="18" t="s">
        <v>66</v>
      </c>
      <c r="F19" s="18" t="s">
        <v>67</v>
      </c>
      <c r="G19" s="19" t="n">
        <v>106.8</v>
      </c>
      <c r="H19" s="19" t="n">
        <v>35.85</v>
      </c>
      <c r="I19" s="20" t="n">
        <v>1658</v>
      </c>
      <c r="J19" s="17" t="s">
        <v>81</v>
      </c>
      <c r="K19" s="17" t="s">
        <v>82</v>
      </c>
      <c r="L19" s="19" t="n">
        <v>1.4</v>
      </c>
      <c r="N19" s="19" t="n">
        <v>12.58</v>
      </c>
      <c r="R19" s="19" t="n">
        <v>61.85</v>
      </c>
      <c r="S19" s="19" t="n">
        <v>19.34</v>
      </c>
      <c r="T19" s="19" t="n">
        <v>188.12</v>
      </c>
      <c r="W19" s="18" t="n">
        <v>2014</v>
      </c>
      <c r="X19" s="17" t="s">
        <v>83</v>
      </c>
      <c r="Y19" s="17" t="s">
        <v>70</v>
      </c>
      <c r="Z19" s="17" t="s">
        <v>71</v>
      </c>
      <c r="AA19" s="17" t="n">
        <v>0.008</v>
      </c>
      <c r="AB19" s="17" t="s">
        <v>84</v>
      </c>
      <c r="AC19" s="17" t="s">
        <v>78</v>
      </c>
      <c r="AD19" s="18" t="n">
        <v>50</v>
      </c>
      <c r="AE19" s="21" t="n">
        <v>18.9139533333333</v>
      </c>
      <c r="AF19" s="36" t="n">
        <f aca="false">AE19*(3.84/22.39)</f>
        <v>3.24384014292094</v>
      </c>
      <c r="AG19" s="22" t="n">
        <v>3</v>
      </c>
      <c r="AH19" s="21" t="n">
        <v>19.89844</v>
      </c>
      <c r="AI19" s="36" t="n">
        <f aca="false">AH19*(3.99/24.1)</f>
        <v>3.29438902904564</v>
      </c>
      <c r="AJ19" s="23" t="n">
        <v>3</v>
      </c>
      <c r="AK19" s="21" t="n">
        <v>12.1731428571429</v>
      </c>
      <c r="AL19" s="36" t="n">
        <f aca="false">AK19*(3.16/16.05)</f>
        <v>2.39670600801069</v>
      </c>
      <c r="AM19" s="22" t="n">
        <v>3</v>
      </c>
      <c r="AN19" s="21" t="n">
        <v>13.3571428571429</v>
      </c>
      <c r="AO19" s="36" t="n">
        <f aca="false">AN19*(3.24/19.12)</f>
        <v>2.26344889420204</v>
      </c>
      <c r="AP19" s="22" t="n">
        <v>3</v>
      </c>
      <c r="AQ19" s="21" t="n">
        <v>8.6</v>
      </c>
      <c r="AR19" s="36" t="n">
        <f aca="false">AQ19*(0.46/7.46)</f>
        <v>0.53029490616622</v>
      </c>
      <c r="AS19" s="23" t="n">
        <v>3</v>
      </c>
      <c r="AT19" s="21" t="n">
        <v>12.81</v>
      </c>
      <c r="AU19" s="36" t="n">
        <f aca="false">AT19*(0.53/10)</f>
        <v>0.67893</v>
      </c>
      <c r="AV19" s="23" t="n">
        <v>3</v>
      </c>
    </row>
    <row r="20" customFormat="false" ht="13.8" hidden="false" customHeight="false" outlineLevel="0" collapsed="false">
      <c r="A20" s="17" t="n">
        <v>3</v>
      </c>
      <c r="B20" s="17" t="n">
        <v>2017</v>
      </c>
      <c r="C20" s="17" t="s">
        <v>79</v>
      </c>
      <c r="D20" s="17" t="s">
        <v>80</v>
      </c>
      <c r="E20" s="18" t="s">
        <v>66</v>
      </c>
      <c r="F20" s="18" t="s">
        <v>67</v>
      </c>
      <c r="G20" s="19" t="n">
        <v>106.8</v>
      </c>
      <c r="H20" s="19" t="n">
        <v>35.85</v>
      </c>
      <c r="I20" s="20" t="n">
        <v>1658</v>
      </c>
      <c r="J20" s="17" t="s">
        <v>81</v>
      </c>
      <c r="K20" s="17" t="s">
        <v>82</v>
      </c>
      <c r="L20" s="19" t="n">
        <v>1.4</v>
      </c>
      <c r="N20" s="19" t="n">
        <v>12.58</v>
      </c>
      <c r="R20" s="19" t="n">
        <v>61.85</v>
      </c>
      <c r="S20" s="19" t="n">
        <v>19.34</v>
      </c>
      <c r="T20" s="19" t="n">
        <v>188.12</v>
      </c>
      <c r="W20" s="18" t="n">
        <v>2014</v>
      </c>
      <c r="X20" s="17" t="s">
        <v>83</v>
      </c>
      <c r="Y20" s="17" t="s">
        <v>70</v>
      </c>
      <c r="Z20" s="17" t="s">
        <v>71</v>
      </c>
      <c r="AA20" s="17" t="n">
        <v>0.008</v>
      </c>
      <c r="AB20" s="17" t="s">
        <v>86</v>
      </c>
      <c r="AC20" s="17" t="s">
        <v>78</v>
      </c>
      <c r="AD20" s="18" t="n">
        <v>50</v>
      </c>
      <c r="AE20" s="21" t="n">
        <v>18.9139533333333</v>
      </c>
      <c r="AF20" s="36" t="n">
        <f aca="false">AE20*(3.84/22.39)</f>
        <v>3.24384014292094</v>
      </c>
      <c r="AG20" s="22" t="n">
        <v>3</v>
      </c>
      <c r="AH20" s="21" t="n">
        <v>20.06258</v>
      </c>
      <c r="AI20" s="36" t="n">
        <f aca="false">AH20*(3.99/24.1)</f>
        <v>3.3215640746888</v>
      </c>
      <c r="AJ20" s="23" t="n">
        <v>3</v>
      </c>
      <c r="AK20" s="21" t="n">
        <v>12.1731428571429</v>
      </c>
      <c r="AL20" s="36" t="n">
        <f aca="false">AK20*(3.16/16.05)</f>
        <v>2.39670600801069</v>
      </c>
      <c r="AM20" s="22" t="n">
        <v>3</v>
      </c>
      <c r="AN20" s="21" t="n">
        <v>12.3657142857143</v>
      </c>
      <c r="AO20" s="36" t="n">
        <f aca="false">AN20*(3.24/19.12)</f>
        <v>2.09544530783025</v>
      </c>
      <c r="AP20" s="22" t="n">
        <v>3</v>
      </c>
      <c r="AQ20" s="21" t="n">
        <v>8.6</v>
      </c>
      <c r="AR20" s="36" t="n">
        <f aca="false">AQ20*(0.46/7.46)</f>
        <v>0.53029490616622</v>
      </c>
      <c r="AS20" s="23" t="n">
        <v>3</v>
      </c>
      <c r="AT20" s="21" t="n">
        <v>12.65</v>
      </c>
      <c r="AU20" s="36" t="n">
        <f aca="false">AT20*(0.53/10)</f>
        <v>0.67045</v>
      </c>
      <c r="AV20" s="23" t="n">
        <v>3</v>
      </c>
    </row>
    <row r="21" customFormat="false" ht="13.8" hidden="false" customHeight="false" outlineLevel="0" collapsed="false">
      <c r="A21" s="17" t="n">
        <v>3</v>
      </c>
      <c r="B21" s="17" t="n">
        <v>2017</v>
      </c>
      <c r="C21" s="17" t="s">
        <v>79</v>
      </c>
      <c r="D21" s="17" t="s">
        <v>80</v>
      </c>
      <c r="E21" s="18" t="s">
        <v>66</v>
      </c>
      <c r="F21" s="18" t="s">
        <v>67</v>
      </c>
      <c r="G21" s="19" t="n">
        <v>106.8</v>
      </c>
      <c r="H21" s="19" t="n">
        <v>35.85</v>
      </c>
      <c r="I21" s="20" t="n">
        <v>1658</v>
      </c>
      <c r="J21" s="17" t="s">
        <v>81</v>
      </c>
      <c r="K21" s="17" t="s">
        <v>82</v>
      </c>
      <c r="L21" s="19" t="n">
        <v>1.4</v>
      </c>
      <c r="N21" s="19" t="n">
        <v>12.58</v>
      </c>
      <c r="R21" s="19" t="n">
        <v>61.85</v>
      </c>
      <c r="S21" s="19" t="n">
        <v>19.34</v>
      </c>
      <c r="T21" s="19" t="n">
        <v>188.12</v>
      </c>
      <c r="W21" s="18" t="n">
        <v>2015</v>
      </c>
      <c r="X21" s="17" t="s">
        <v>83</v>
      </c>
      <c r="Y21" s="17" t="s">
        <v>70</v>
      </c>
      <c r="Z21" s="17" t="s">
        <v>71</v>
      </c>
      <c r="AA21" s="17" t="n">
        <v>0.008</v>
      </c>
      <c r="AB21" s="17" t="s">
        <v>84</v>
      </c>
      <c r="AC21" s="17" t="s">
        <v>85</v>
      </c>
      <c r="AD21" s="18" t="n">
        <v>100</v>
      </c>
      <c r="AE21" s="21" t="n">
        <v>18.7441933333333</v>
      </c>
      <c r="AF21" s="36" t="n">
        <f aca="false">AE21*(3.84/22.39)</f>
        <v>3.21472543099597</v>
      </c>
      <c r="AG21" s="22" t="n">
        <v>3</v>
      </c>
      <c r="AH21" s="21" t="n">
        <v>21.2868133333333</v>
      </c>
      <c r="AI21" s="36" t="n">
        <f aca="false">AH21*(3.99/24.1)</f>
        <v>3.52424834854771</v>
      </c>
      <c r="AJ21" s="23" t="n">
        <v>3</v>
      </c>
      <c r="AK21" s="21" t="n">
        <v>11.5371428571429</v>
      </c>
      <c r="AL21" s="36" t="n">
        <f aca="false">AK21*(3.16/16.05)</f>
        <v>2.2714873164219</v>
      </c>
      <c r="AM21" s="22" t="n">
        <v>3</v>
      </c>
      <c r="AN21" s="21" t="n">
        <v>11.3457142857143</v>
      </c>
      <c r="AO21" s="36" t="n">
        <f aca="false">AN21*(3.24/19.12)</f>
        <v>1.92260011954573</v>
      </c>
      <c r="AP21" s="22" t="n">
        <v>3</v>
      </c>
      <c r="AQ21" s="21" t="n">
        <v>10.15</v>
      </c>
      <c r="AR21" s="36" t="n">
        <f aca="false">AQ21*(0.46/7.46)</f>
        <v>0.625871313672922</v>
      </c>
      <c r="AS21" s="23" t="n">
        <v>3</v>
      </c>
      <c r="AT21" s="21" t="n">
        <v>14.65</v>
      </c>
      <c r="AU21" s="36" t="n">
        <f aca="false">AT21*(0.53/10)</f>
        <v>0.77645</v>
      </c>
      <c r="AV21" s="23" t="n">
        <v>3</v>
      </c>
    </row>
    <row r="22" customFormat="false" ht="13.8" hidden="false" customHeight="false" outlineLevel="0" collapsed="false">
      <c r="A22" s="17" t="n">
        <v>3</v>
      </c>
      <c r="B22" s="17" t="n">
        <v>2017</v>
      </c>
      <c r="C22" s="17" t="s">
        <v>79</v>
      </c>
      <c r="D22" s="17" t="s">
        <v>80</v>
      </c>
      <c r="E22" s="18" t="s">
        <v>66</v>
      </c>
      <c r="F22" s="18" t="s">
        <v>67</v>
      </c>
      <c r="G22" s="19" t="n">
        <v>106.8</v>
      </c>
      <c r="H22" s="19" t="n">
        <v>35.85</v>
      </c>
      <c r="I22" s="20" t="n">
        <v>1658</v>
      </c>
      <c r="J22" s="17" t="s">
        <v>81</v>
      </c>
      <c r="K22" s="17" t="s">
        <v>82</v>
      </c>
      <c r="L22" s="19" t="n">
        <v>1.4</v>
      </c>
      <c r="N22" s="19" t="n">
        <v>12.58</v>
      </c>
      <c r="R22" s="19" t="n">
        <v>61.85</v>
      </c>
      <c r="S22" s="19" t="n">
        <v>19.34</v>
      </c>
      <c r="T22" s="19" t="n">
        <v>188.12</v>
      </c>
      <c r="W22" s="18" t="n">
        <v>2015</v>
      </c>
      <c r="X22" s="17" t="s">
        <v>83</v>
      </c>
      <c r="Y22" s="17" t="s">
        <v>70</v>
      </c>
      <c r="Z22" s="17" t="s">
        <v>71</v>
      </c>
      <c r="AA22" s="17" t="n">
        <v>0.008</v>
      </c>
      <c r="AB22" s="17" t="s">
        <v>86</v>
      </c>
      <c r="AC22" s="17" t="s">
        <v>85</v>
      </c>
      <c r="AD22" s="18" t="n">
        <v>100</v>
      </c>
      <c r="AE22" s="21" t="n">
        <v>18.7441933333333</v>
      </c>
      <c r="AF22" s="36" t="n">
        <f aca="false">AE22*(3.84/22.39)</f>
        <v>3.21472543099597</v>
      </c>
      <c r="AG22" s="22" t="n">
        <v>3</v>
      </c>
      <c r="AH22" s="21" t="n">
        <v>21.6485933333333</v>
      </c>
      <c r="AI22" s="36" t="n">
        <f aca="false">AH22*(3.99/24.1)</f>
        <v>3.58414470539418</v>
      </c>
      <c r="AJ22" s="23" t="n">
        <v>3</v>
      </c>
      <c r="AK22" s="21" t="n">
        <v>11.5371428571429</v>
      </c>
      <c r="AL22" s="36" t="n">
        <f aca="false">AK22*(3.16/16.05)</f>
        <v>2.2714873164219</v>
      </c>
      <c r="AM22" s="22" t="n">
        <v>3</v>
      </c>
      <c r="AN22" s="21" t="n">
        <v>10.6688571428571</v>
      </c>
      <c r="AO22" s="36" t="n">
        <f aca="false">AN22*(3.24/19.12)</f>
        <v>1.80790257023311</v>
      </c>
      <c r="AP22" s="22" t="n">
        <v>3</v>
      </c>
      <c r="AQ22" s="21" t="n">
        <v>10.15</v>
      </c>
      <c r="AR22" s="36" t="n">
        <f aca="false">AQ22*(0.46/7.46)</f>
        <v>0.625871313672922</v>
      </c>
      <c r="AS22" s="23" t="n">
        <v>3</v>
      </c>
      <c r="AT22" s="21" t="n">
        <v>13.38</v>
      </c>
      <c r="AU22" s="36" t="n">
        <f aca="false">AT22*(0.53/10)</f>
        <v>0.70914</v>
      </c>
      <c r="AV22" s="23" t="n">
        <v>3</v>
      </c>
    </row>
    <row r="23" customFormat="false" ht="13.8" hidden="false" customHeight="false" outlineLevel="0" collapsed="false">
      <c r="A23" s="17" t="n">
        <v>3</v>
      </c>
      <c r="B23" s="17" t="n">
        <v>2017</v>
      </c>
      <c r="C23" s="17" t="s">
        <v>79</v>
      </c>
      <c r="D23" s="17" t="s">
        <v>80</v>
      </c>
      <c r="E23" s="18" t="s">
        <v>66</v>
      </c>
      <c r="F23" s="18" t="s">
        <v>67</v>
      </c>
      <c r="G23" s="19" t="n">
        <v>106.8</v>
      </c>
      <c r="H23" s="19" t="n">
        <v>35.85</v>
      </c>
      <c r="I23" s="20" t="n">
        <v>1658</v>
      </c>
      <c r="J23" s="17" t="s">
        <v>81</v>
      </c>
      <c r="K23" s="17" t="s">
        <v>82</v>
      </c>
      <c r="L23" s="19" t="n">
        <v>1.4</v>
      </c>
      <c r="N23" s="19" t="n">
        <v>12.58</v>
      </c>
      <c r="R23" s="19" t="n">
        <v>61.85</v>
      </c>
      <c r="S23" s="19" t="n">
        <v>19.34</v>
      </c>
      <c r="T23" s="19" t="n">
        <v>188.12</v>
      </c>
      <c r="W23" s="18" t="n">
        <v>2015</v>
      </c>
      <c r="X23" s="17" t="s">
        <v>83</v>
      </c>
      <c r="Y23" s="17" t="s">
        <v>70</v>
      </c>
      <c r="Z23" s="17" t="s">
        <v>71</v>
      </c>
      <c r="AA23" s="17" t="n">
        <v>0.008</v>
      </c>
      <c r="AB23" s="17" t="s">
        <v>84</v>
      </c>
      <c r="AC23" s="17" t="s">
        <v>78</v>
      </c>
      <c r="AD23" s="18" t="n">
        <v>50</v>
      </c>
      <c r="AE23" s="21" t="n">
        <v>18.7441933333333</v>
      </c>
      <c r="AF23" s="36" t="n">
        <f aca="false">AE23*(3.84/22.39)</f>
        <v>3.21472543099597</v>
      </c>
      <c r="AG23" s="22" t="n">
        <v>3</v>
      </c>
      <c r="AH23" s="21" t="n">
        <v>19.65374</v>
      </c>
      <c r="AI23" s="36" t="n">
        <f aca="false">AH23*(3.99/24.1)</f>
        <v>3.25387645643154</v>
      </c>
      <c r="AJ23" s="23" t="n">
        <v>3</v>
      </c>
      <c r="AK23" s="21" t="n">
        <v>11.5371428571429</v>
      </c>
      <c r="AL23" s="36" t="n">
        <f aca="false">AK23*(3.16/16.05)</f>
        <v>2.2714873164219</v>
      </c>
      <c r="AM23" s="22" t="n">
        <v>3</v>
      </c>
      <c r="AN23" s="21" t="n">
        <v>13.1228571428571</v>
      </c>
      <c r="AO23" s="36" t="n">
        <f aca="false">AN23*(3.24/19.12)</f>
        <v>2.22374775851763</v>
      </c>
      <c r="AP23" s="22" t="n">
        <v>3</v>
      </c>
      <c r="AQ23" s="21" t="n">
        <v>10.15</v>
      </c>
      <c r="AR23" s="36" t="n">
        <f aca="false">AQ23*(0.46/7.46)</f>
        <v>0.625871313672922</v>
      </c>
      <c r="AS23" s="23" t="n">
        <v>3</v>
      </c>
      <c r="AT23" s="21" t="n">
        <v>12.56</v>
      </c>
      <c r="AU23" s="36" t="n">
        <f aca="false">AT23*(0.53/10)</f>
        <v>0.66568</v>
      </c>
      <c r="AV23" s="23" t="n">
        <v>3</v>
      </c>
    </row>
    <row r="24" customFormat="false" ht="13.8" hidden="false" customHeight="false" outlineLevel="0" collapsed="false">
      <c r="A24" s="17" t="n">
        <v>3</v>
      </c>
      <c r="B24" s="17" t="n">
        <v>2017</v>
      </c>
      <c r="C24" s="17" t="s">
        <v>79</v>
      </c>
      <c r="D24" s="17" t="s">
        <v>80</v>
      </c>
      <c r="E24" s="18" t="s">
        <v>66</v>
      </c>
      <c r="F24" s="18" t="s">
        <v>67</v>
      </c>
      <c r="G24" s="19" t="n">
        <v>106.8</v>
      </c>
      <c r="H24" s="19" t="n">
        <v>35.85</v>
      </c>
      <c r="I24" s="20" t="n">
        <v>1658</v>
      </c>
      <c r="J24" s="17" t="s">
        <v>81</v>
      </c>
      <c r="K24" s="17" t="s">
        <v>82</v>
      </c>
      <c r="L24" s="19" t="n">
        <v>1.4</v>
      </c>
      <c r="N24" s="19" t="n">
        <v>12.58</v>
      </c>
      <c r="R24" s="19" t="n">
        <v>61.85</v>
      </c>
      <c r="S24" s="19" t="n">
        <v>19.34</v>
      </c>
      <c r="T24" s="19" t="n">
        <v>188.12</v>
      </c>
      <c r="W24" s="18" t="n">
        <v>2015</v>
      </c>
      <c r="X24" s="17" t="s">
        <v>83</v>
      </c>
      <c r="Y24" s="17" t="s">
        <v>70</v>
      </c>
      <c r="Z24" s="17" t="s">
        <v>71</v>
      </c>
      <c r="AA24" s="17" t="n">
        <v>0.008</v>
      </c>
      <c r="AB24" s="17" t="s">
        <v>86</v>
      </c>
      <c r="AC24" s="17" t="s">
        <v>78</v>
      </c>
      <c r="AD24" s="18" t="n">
        <v>50</v>
      </c>
      <c r="AE24" s="21" t="n">
        <v>18.7441933333333</v>
      </c>
      <c r="AF24" s="36" t="n">
        <f aca="false">AE24*(3.84/22.39)</f>
        <v>3.21472543099597</v>
      </c>
      <c r="AG24" s="22" t="n">
        <v>3</v>
      </c>
      <c r="AH24" s="21" t="n">
        <v>19.7364466666667</v>
      </c>
      <c r="AI24" s="36" t="n">
        <f aca="false">AH24*(3.99/24.1)</f>
        <v>3.26756938589212</v>
      </c>
      <c r="AJ24" s="23" t="n">
        <v>3</v>
      </c>
      <c r="AK24" s="21" t="n">
        <v>11.5371428571429</v>
      </c>
      <c r="AL24" s="36" t="n">
        <f aca="false">AK24*(3.16/16.05)</f>
        <v>2.2714873164219</v>
      </c>
      <c r="AM24" s="22" t="n">
        <v>3</v>
      </c>
      <c r="AN24" s="21" t="n">
        <v>12.2685714285714</v>
      </c>
      <c r="AO24" s="36" t="n">
        <f aca="false">AN24*(3.24/19.12)</f>
        <v>2.07898386132695</v>
      </c>
      <c r="AP24" s="22" t="n">
        <v>3</v>
      </c>
      <c r="AQ24" s="21" t="n">
        <v>10.15</v>
      </c>
      <c r="AR24" s="36" t="n">
        <f aca="false">AQ24*(0.46/7.46)</f>
        <v>0.625871313672922</v>
      </c>
      <c r="AS24" s="23" t="n">
        <v>3</v>
      </c>
      <c r="AT24" s="21" t="n">
        <v>11.15</v>
      </c>
      <c r="AU24" s="36" t="n">
        <f aca="false">AT24*(0.53/10)</f>
        <v>0.59095</v>
      </c>
      <c r="AV24" s="23" t="n">
        <v>3</v>
      </c>
    </row>
    <row r="25" customFormat="false" ht="13.8" hidden="false" customHeight="false" outlineLevel="0" collapsed="false">
      <c r="A25" s="17" t="n">
        <v>4</v>
      </c>
      <c r="B25" s="17" t="n">
        <v>2017</v>
      </c>
      <c r="C25" s="17" t="s">
        <v>87</v>
      </c>
      <c r="D25" s="17" t="s">
        <v>88</v>
      </c>
      <c r="E25" s="18" t="s">
        <v>66</v>
      </c>
      <c r="F25" s="18" t="s">
        <v>67</v>
      </c>
      <c r="G25" s="19" t="n">
        <v>106.75</v>
      </c>
      <c r="H25" s="19" t="n">
        <v>35.85</v>
      </c>
      <c r="I25" s="20" t="n">
        <v>1800</v>
      </c>
      <c r="J25" s="17" t="s">
        <v>89</v>
      </c>
      <c r="K25" s="17" t="s">
        <v>90</v>
      </c>
      <c r="L25" s="19" t="n">
        <v>1.33</v>
      </c>
      <c r="M25" s="19" t="n">
        <v>8.4</v>
      </c>
      <c r="N25" s="19" t="n">
        <v>8.65</v>
      </c>
      <c r="O25" s="19" t="n">
        <v>1.19</v>
      </c>
      <c r="R25" s="19" t="n">
        <v>63.6</v>
      </c>
      <c r="S25" s="19" t="n">
        <v>12.6</v>
      </c>
      <c r="T25" s="19" t="n">
        <v>161.3</v>
      </c>
      <c r="W25" s="18" t="n">
        <v>2013</v>
      </c>
      <c r="X25" s="17" t="s">
        <v>77</v>
      </c>
      <c r="Y25" s="17" t="s">
        <v>70</v>
      </c>
      <c r="Z25" s="17" t="s">
        <v>71</v>
      </c>
      <c r="AA25" s="17" t="n">
        <v>0.008</v>
      </c>
      <c r="AB25" s="17" t="s">
        <v>84</v>
      </c>
      <c r="AC25" s="17" t="s">
        <v>85</v>
      </c>
      <c r="AD25" s="18" t="n">
        <v>41.7</v>
      </c>
      <c r="AE25" s="21" t="n">
        <v>24.4746835443038</v>
      </c>
      <c r="AF25" s="21" t="n">
        <v>2.74499442475289</v>
      </c>
      <c r="AG25" s="22" t="n">
        <v>6</v>
      </c>
      <c r="AH25" s="21" t="n">
        <v>24.8544303797468</v>
      </c>
      <c r="AI25" s="21" t="n">
        <v>3.8203928303231</v>
      </c>
      <c r="AJ25" s="23" t="n">
        <v>6</v>
      </c>
      <c r="AK25" s="21" t="n">
        <v>18.1823986718388</v>
      </c>
      <c r="AL25" s="21" t="n">
        <v>2.55766564432755</v>
      </c>
      <c r="AM25" s="22" t="n">
        <v>6</v>
      </c>
      <c r="AN25" s="21" t="n">
        <v>19.1899395721052</v>
      </c>
      <c r="AO25" s="21" t="n">
        <v>2.74561892647423</v>
      </c>
      <c r="AP25" s="22" t="n">
        <v>6</v>
      </c>
      <c r="AQ25" s="21" t="n">
        <v>13.47</v>
      </c>
      <c r="AR25" s="36" t="n">
        <f aca="false">AQ25*(0.46/7.46)</f>
        <v>0.83058981233244</v>
      </c>
      <c r="AS25" s="23" t="n">
        <v>3</v>
      </c>
      <c r="AT25" s="21" t="n">
        <v>14.98</v>
      </c>
      <c r="AU25" s="36" t="n">
        <f aca="false">AT25*(0.53/10)</f>
        <v>0.79394</v>
      </c>
      <c r="AV25" s="23" t="n">
        <v>3</v>
      </c>
    </row>
    <row r="26" customFormat="false" ht="13.8" hidden="false" customHeight="false" outlineLevel="0" collapsed="false">
      <c r="A26" s="17" t="n">
        <v>4</v>
      </c>
      <c r="B26" s="17" t="n">
        <v>2017</v>
      </c>
      <c r="C26" s="17" t="s">
        <v>87</v>
      </c>
      <c r="D26" s="17" t="s">
        <v>88</v>
      </c>
      <c r="E26" s="18" t="s">
        <v>66</v>
      </c>
      <c r="F26" s="18" t="s">
        <v>67</v>
      </c>
      <c r="G26" s="19" t="n">
        <v>106.75</v>
      </c>
      <c r="H26" s="19" t="n">
        <v>35.85</v>
      </c>
      <c r="I26" s="20" t="n">
        <v>1800</v>
      </c>
      <c r="J26" s="17" t="s">
        <v>89</v>
      </c>
      <c r="K26" s="17" t="s">
        <v>90</v>
      </c>
      <c r="L26" s="19" t="n">
        <v>1.33</v>
      </c>
      <c r="M26" s="19" t="n">
        <v>8.4</v>
      </c>
      <c r="N26" s="19" t="n">
        <v>8.65</v>
      </c>
      <c r="O26" s="19" t="n">
        <v>1.19</v>
      </c>
      <c r="R26" s="19" t="n">
        <v>63.6</v>
      </c>
      <c r="S26" s="19" t="n">
        <v>12.6</v>
      </c>
      <c r="T26" s="19" t="n">
        <v>161.3</v>
      </c>
      <c r="W26" s="18" t="n">
        <v>2013</v>
      </c>
      <c r="X26" s="17" t="s">
        <v>77</v>
      </c>
      <c r="Y26" s="17" t="s">
        <v>70</v>
      </c>
      <c r="Z26" s="17" t="s">
        <v>71</v>
      </c>
      <c r="AA26" s="17" t="n">
        <v>0.008</v>
      </c>
      <c r="AB26" s="17" t="s">
        <v>84</v>
      </c>
      <c r="AC26" s="17" t="s">
        <v>78</v>
      </c>
      <c r="AD26" s="18" t="n">
        <v>83.3</v>
      </c>
      <c r="AE26" s="21" t="n">
        <v>24.4746835443038</v>
      </c>
      <c r="AF26" s="21" t="n">
        <v>2.74499442475289</v>
      </c>
      <c r="AG26" s="22" t="n">
        <v>6</v>
      </c>
      <c r="AH26" s="21" t="n">
        <v>23.9240506329114</v>
      </c>
      <c r="AI26" s="21" t="n">
        <v>2.93119298664346</v>
      </c>
      <c r="AJ26" s="23" t="n">
        <v>6</v>
      </c>
      <c r="AK26" s="21" t="n">
        <v>18.1823986718388</v>
      </c>
      <c r="AL26" s="21" t="n">
        <v>2.55766564432755</v>
      </c>
      <c r="AM26" s="22" t="n">
        <v>6</v>
      </c>
      <c r="AN26" s="21" t="n">
        <v>19.5601284773259</v>
      </c>
      <c r="AO26" s="21" t="n">
        <v>2.52865913811465</v>
      </c>
      <c r="AP26" s="22" t="n">
        <v>6</v>
      </c>
      <c r="AQ26" s="21" t="n">
        <v>13.47</v>
      </c>
      <c r="AR26" s="36" t="n">
        <f aca="false">AQ26*(0.46/7.46)</f>
        <v>0.83058981233244</v>
      </c>
      <c r="AS26" s="23" t="n">
        <v>3</v>
      </c>
      <c r="AT26" s="21" t="n">
        <v>16.2</v>
      </c>
      <c r="AU26" s="36" t="n">
        <f aca="false">AT26*(0.53/10)</f>
        <v>0.8586</v>
      </c>
      <c r="AV26" s="23" t="n">
        <v>3</v>
      </c>
    </row>
    <row r="27" customFormat="false" ht="13.8" hidden="false" customHeight="false" outlineLevel="0" collapsed="false">
      <c r="A27" s="17" t="n">
        <v>4</v>
      </c>
      <c r="B27" s="17" t="n">
        <v>2017</v>
      </c>
      <c r="C27" s="17" t="s">
        <v>87</v>
      </c>
      <c r="D27" s="17" t="s">
        <v>88</v>
      </c>
      <c r="E27" s="18" t="s">
        <v>66</v>
      </c>
      <c r="F27" s="18" t="s">
        <v>67</v>
      </c>
      <c r="G27" s="19" t="n">
        <v>106.75</v>
      </c>
      <c r="H27" s="19" t="n">
        <v>35.85</v>
      </c>
      <c r="I27" s="20" t="n">
        <v>1800</v>
      </c>
      <c r="J27" s="17" t="s">
        <v>89</v>
      </c>
      <c r="K27" s="17" t="s">
        <v>90</v>
      </c>
      <c r="L27" s="19" t="n">
        <v>1.33</v>
      </c>
      <c r="M27" s="19" t="n">
        <v>8.4</v>
      </c>
      <c r="N27" s="19" t="n">
        <v>8.65</v>
      </c>
      <c r="O27" s="19" t="n">
        <v>1.19</v>
      </c>
      <c r="R27" s="19" t="n">
        <v>63.6</v>
      </c>
      <c r="S27" s="19" t="n">
        <v>12.6</v>
      </c>
      <c r="T27" s="19" t="n">
        <v>161.3</v>
      </c>
      <c r="W27" s="18" t="n">
        <v>2013</v>
      </c>
      <c r="X27" s="17" t="s">
        <v>77</v>
      </c>
      <c r="Y27" s="17" t="s">
        <v>70</v>
      </c>
      <c r="Z27" s="17" t="s">
        <v>71</v>
      </c>
      <c r="AA27" s="17" t="n">
        <v>0.008</v>
      </c>
      <c r="AB27" s="17" t="s">
        <v>84</v>
      </c>
      <c r="AC27" s="17" t="s">
        <v>78</v>
      </c>
      <c r="AD27" s="18" t="n">
        <v>100</v>
      </c>
      <c r="AE27" s="21" t="n">
        <v>24.4746835443038</v>
      </c>
      <c r="AF27" s="21" t="n">
        <v>2.74499442475289</v>
      </c>
      <c r="AG27" s="22" t="n">
        <v>6</v>
      </c>
      <c r="AH27" s="21" t="n">
        <v>25.7848101265823</v>
      </c>
      <c r="AI27" s="21" t="n">
        <v>3.92379746018727</v>
      </c>
      <c r="AJ27" s="23" t="n">
        <v>6</v>
      </c>
      <c r="AK27" s="21" t="n">
        <v>18.1823986718388</v>
      </c>
      <c r="AL27" s="21" t="n">
        <v>2.55766564432755</v>
      </c>
      <c r="AM27" s="22" t="n">
        <v>6</v>
      </c>
      <c r="AN27" s="21" t="n">
        <v>18.9721813925636</v>
      </c>
      <c r="AO27" s="21" t="n">
        <v>2.57581326497834</v>
      </c>
      <c r="AP27" s="22" t="n">
        <v>6</v>
      </c>
      <c r="AQ27" s="21" t="n">
        <v>13.47</v>
      </c>
      <c r="AR27" s="36" t="n">
        <f aca="false">AQ27*(0.46/7.46)</f>
        <v>0.83058981233244</v>
      </c>
      <c r="AS27" s="23" t="n">
        <v>3</v>
      </c>
      <c r="AT27" s="21" t="n">
        <v>15.9</v>
      </c>
      <c r="AU27" s="36" t="n">
        <f aca="false">AT27*(0.53/10)</f>
        <v>0.8427</v>
      </c>
      <c r="AV27" s="23" t="n">
        <v>3</v>
      </c>
    </row>
    <row r="28" customFormat="false" ht="13.8" hidden="false" customHeight="false" outlineLevel="0" collapsed="false">
      <c r="A28" s="17" t="n">
        <v>4</v>
      </c>
      <c r="B28" s="17" t="n">
        <v>2017</v>
      </c>
      <c r="C28" s="17" t="s">
        <v>87</v>
      </c>
      <c r="D28" s="17" t="s">
        <v>88</v>
      </c>
      <c r="E28" s="18" t="s">
        <v>66</v>
      </c>
      <c r="F28" s="18" t="s">
        <v>67</v>
      </c>
      <c r="G28" s="19" t="n">
        <v>106.75</v>
      </c>
      <c r="H28" s="19" t="n">
        <v>35.85</v>
      </c>
      <c r="I28" s="20" t="n">
        <v>1800</v>
      </c>
      <c r="J28" s="17" t="s">
        <v>89</v>
      </c>
      <c r="K28" s="17" t="s">
        <v>90</v>
      </c>
      <c r="L28" s="19" t="n">
        <v>1.33</v>
      </c>
      <c r="M28" s="19" t="n">
        <v>8.4</v>
      </c>
      <c r="N28" s="19" t="n">
        <v>8.65</v>
      </c>
      <c r="O28" s="19" t="n">
        <v>1.19</v>
      </c>
      <c r="R28" s="19" t="n">
        <v>63.6</v>
      </c>
      <c r="S28" s="19" t="n">
        <v>12.6</v>
      </c>
      <c r="T28" s="19" t="n">
        <v>161.3</v>
      </c>
      <c r="W28" s="18" t="n">
        <v>2013</v>
      </c>
      <c r="X28" s="17" t="s">
        <v>77</v>
      </c>
      <c r="Y28" s="17" t="s">
        <v>70</v>
      </c>
      <c r="Z28" s="17" t="s">
        <v>71</v>
      </c>
      <c r="AA28" s="17" t="n">
        <v>0.008</v>
      </c>
      <c r="AB28" s="17" t="s">
        <v>84</v>
      </c>
      <c r="AC28" s="17" t="s">
        <v>78</v>
      </c>
      <c r="AD28" s="18" t="n">
        <v>50</v>
      </c>
      <c r="AE28" s="21" t="n">
        <v>24.4746835443038</v>
      </c>
      <c r="AF28" s="21" t="n">
        <v>2.74499442475289</v>
      </c>
      <c r="AG28" s="22" t="n">
        <v>6</v>
      </c>
      <c r="AH28" s="21" t="n">
        <v>23.4873417721519</v>
      </c>
      <c r="AI28" s="21" t="n">
        <v>3.26500578535485</v>
      </c>
      <c r="AJ28" s="23" t="n">
        <v>6</v>
      </c>
      <c r="AK28" s="21" t="n">
        <v>18.1823986718388</v>
      </c>
      <c r="AL28" s="21" t="n">
        <v>2.55766564432755</v>
      </c>
      <c r="AM28" s="22" t="n">
        <v>6</v>
      </c>
      <c r="AN28" s="21" t="n">
        <v>19.8867657466384</v>
      </c>
      <c r="AO28" s="21" t="n">
        <v>2.6347839881982</v>
      </c>
      <c r="AP28" s="22" t="n">
        <v>6</v>
      </c>
      <c r="AQ28" s="21" t="n">
        <v>13.47</v>
      </c>
      <c r="AR28" s="36" t="n">
        <f aca="false">AQ28*(0.46/7.46)</f>
        <v>0.83058981233244</v>
      </c>
      <c r="AS28" s="23" t="n">
        <v>3</v>
      </c>
      <c r="AT28" s="21" t="n">
        <v>12.96</v>
      </c>
      <c r="AU28" s="36" t="n">
        <f aca="false">AT28*(0.53/10)</f>
        <v>0.68688</v>
      </c>
      <c r="AV28" s="23" t="n">
        <v>3</v>
      </c>
    </row>
    <row r="29" customFormat="false" ht="13.8" hidden="false" customHeight="false" outlineLevel="0" collapsed="false">
      <c r="A29" s="17" t="n">
        <v>4</v>
      </c>
      <c r="B29" s="17" t="n">
        <v>2017</v>
      </c>
      <c r="C29" s="17" t="s">
        <v>87</v>
      </c>
      <c r="D29" s="17" t="s">
        <v>88</v>
      </c>
      <c r="E29" s="18" t="s">
        <v>66</v>
      </c>
      <c r="F29" s="18" t="s">
        <v>67</v>
      </c>
      <c r="G29" s="19" t="n">
        <v>106.75</v>
      </c>
      <c r="H29" s="19" t="n">
        <v>35.85</v>
      </c>
      <c r="I29" s="20" t="n">
        <v>1800</v>
      </c>
      <c r="J29" s="17" t="s">
        <v>89</v>
      </c>
      <c r="K29" s="17" t="s">
        <v>90</v>
      </c>
      <c r="L29" s="19" t="n">
        <v>1.33</v>
      </c>
      <c r="M29" s="19" t="n">
        <v>8.4</v>
      </c>
      <c r="N29" s="19" t="n">
        <v>8.65</v>
      </c>
      <c r="O29" s="19" t="n">
        <v>1.19</v>
      </c>
      <c r="R29" s="19" t="n">
        <v>63.6</v>
      </c>
      <c r="S29" s="19" t="n">
        <v>12.6</v>
      </c>
      <c r="T29" s="19" t="n">
        <v>161.3</v>
      </c>
      <c r="W29" s="18" t="n">
        <v>2014</v>
      </c>
      <c r="X29" s="17" t="s">
        <v>77</v>
      </c>
      <c r="Y29" s="17" t="s">
        <v>70</v>
      </c>
      <c r="Z29" s="17" t="s">
        <v>71</v>
      </c>
      <c r="AA29" s="17" t="n">
        <v>0.008</v>
      </c>
      <c r="AB29" s="17" t="s">
        <v>84</v>
      </c>
      <c r="AC29" s="17" t="s">
        <v>85</v>
      </c>
      <c r="AD29" s="18" t="n">
        <v>41.7</v>
      </c>
      <c r="AE29" s="21" t="n">
        <v>26.5822784810126</v>
      </c>
      <c r="AF29" s="21" t="n">
        <v>3.5566692072814</v>
      </c>
      <c r="AG29" s="22" t="n">
        <v>6</v>
      </c>
      <c r="AH29" s="21" t="n">
        <v>26.753164556962</v>
      </c>
      <c r="AI29" s="21" t="n">
        <v>5.25258651692379</v>
      </c>
      <c r="AJ29" s="23" t="n">
        <v>6</v>
      </c>
      <c r="AK29" s="21" t="n">
        <v>13.5210638060119</v>
      </c>
      <c r="AL29" s="21" t="n">
        <v>4.02147800704905</v>
      </c>
      <c r="AM29" s="22" t="n">
        <v>6</v>
      </c>
      <c r="AN29" s="21" t="n">
        <v>14.5081387119604</v>
      </c>
      <c r="AO29" s="21" t="n">
        <v>4.90289686149479</v>
      </c>
      <c r="AP29" s="22" t="n">
        <v>6</v>
      </c>
      <c r="AQ29" s="21" t="n">
        <v>9.59</v>
      </c>
      <c r="AR29" s="36" t="n">
        <f aca="false">AQ29*(0.46/7.46)</f>
        <v>0.591340482573727</v>
      </c>
      <c r="AS29" s="23" t="n">
        <v>3</v>
      </c>
      <c r="AT29" s="21" t="n">
        <v>11.17</v>
      </c>
      <c r="AU29" s="36" t="n">
        <f aca="false">AT29*(0.53/10)</f>
        <v>0.59201</v>
      </c>
      <c r="AV29" s="23" t="n">
        <v>3</v>
      </c>
    </row>
    <row r="30" customFormat="false" ht="13.8" hidden="false" customHeight="false" outlineLevel="0" collapsed="false">
      <c r="A30" s="17" t="n">
        <v>4</v>
      </c>
      <c r="B30" s="17" t="n">
        <v>2017</v>
      </c>
      <c r="C30" s="17" t="s">
        <v>87</v>
      </c>
      <c r="D30" s="17" t="s">
        <v>88</v>
      </c>
      <c r="E30" s="18" t="s">
        <v>66</v>
      </c>
      <c r="F30" s="18" t="s">
        <v>67</v>
      </c>
      <c r="G30" s="19" t="n">
        <v>106.75</v>
      </c>
      <c r="H30" s="19" t="n">
        <v>35.85</v>
      </c>
      <c r="I30" s="20" t="n">
        <v>1800</v>
      </c>
      <c r="J30" s="17" t="s">
        <v>89</v>
      </c>
      <c r="K30" s="17" t="s">
        <v>90</v>
      </c>
      <c r="L30" s="19" t="n">
        <v>1.33</v>
      </c>
      <c r="M30" s="19" t="n">
        <v>8.4</v>
      </c>
      <c r="N30" s="19" t="n">
        <v>8.65</v>
      </c>
      <c r="O30" s="19" t="n">
        <v>1.19</v>
      </c>
      <c r="R30" s="19" t="n">
        <v>63.6</v>
      </c>
      <c r="S30" s="19" t="n">
        <v>12.6</v>
      </c>
      <c r="T30" s="19" t="n">
        <v>161.3</v>
      </c>
      <c r="W30" s="18" t="n">
        <v>2014</v>
      </c>
      <c r="X30" s="17" t="s">
        <v>77</v>
      </c>
      <c r="Y30" s="17" t="s">
        <v>70</v>
      </c>
      <c r="Z30" s="17" t="s">
        <v>71</v>
      </c>
      <c r="AA30" s="17" t="n">
        <v>0.008</v>
      </c>
      <c r="AB30" s="17" t="s">
        <v>84</v>
      </c>
      <c r="AC30" s="17" t="s">
        <v>78</v>
      </c>
      <c r="AD30" s="18" t="n">
        <v>83.3</v>
      </c>
      <c r="AE30" s="21" t="n">
        <v>26.5822784810126</v>
      </c>
      <c r="AF30" s="21" t="n">
        <v>3.5566692072814</v>
      </c>
      <c r="AG30" s="22" t="n">
        <v>6</v>
      </c>
      <c r="AH30" s="21" t="n">
        <v>26.126582278481</v>
      </c>
      <c r="AI30" s="21" t="n">
        <v>4.42498767715319</v>
      </c>
      <c r="AJ30" s="23" t="n">
        <v>6</v>
      </c>
      <c r="AK30" s="21" t="n">
        <v>13.5210638060119</v>
      </c>
      <c r="AL30" s="21" t="n">
        <v>4.02147800704905</v>
      </c>
      <c r="AM30" s="22" t="n">
        <v>6</v>
      </c>
      <c r="AN30" s="21" t="n">
        <v>15.9671185148892</v>
      </c>
      <c r="AO30" s="21" t="n">
        <v>5.05934313848922</v>
      </c>
      <c r="AP30" s="22" t="n">
        <v>6</v>
      </c>
      <c r="AQ30" s="21" t="n">
        <v>9.59</v>
      </c>
      <c r="AR30" s="36" t="n">
        <f aca="false">AQ30*(0.46/7.46)</f>
        <v>0.591340482573727</v>
      </c>
      <c r="AS30" s="23" t="n">
        <v>3</v>
      </c>
      <c r="AT30" s="21" t="n">
        <v>13.51</v>
      </c>
      <c r="AU30" s="36" t="n">
        <f aca="false">AT30*(0.53/10)</f>
        <v>0.71603</v>
      </c>
      <c r="AV30" s="23" t="n">
        <v>3</v>
      </c>
    </row>
    <row r="31" customFormat="false" ht="13.8" hidden="false" customHeight="false" outlineLevel="0" collapsed="false">
      <c r="A31" s="17" t="n">
        <v>4</v>
      </c>
      <c r="B31" s="17" t="n">
        <v>2017</v>
      </c>
      <c r="C31" s="17" t="s">
        <v>87</v>
      </c>
      <c r="D31" s="17" t="s">
        <v>88</v>
      </c>
      <c r="E31" s="18" t="s">
        <v>66</v>
      </c>
      <c r="F31" s="18" t="s">
        <v>67</v>
      </c>
      <c r="G31" s="19" t="n">
        <v>106.75</v>
      </c>
      <c r="H31" s="19" t="n">
        <v>35.85</v>
      </c>
      <c r="I31" s="20" t="n">
        <v>1800</v>
      </c>
      <c r="J31" s="17" t="s">
        <v>89</v>
      </c>
      <c r="K31" s="17" t="s">
        <v>90</v>
      </c>
      <c r="L31" s="19" t="n">
        <v>1.33</v>
      </c>
      <c r="M31" s="19" t="n">
        <v>8.4</v>
      </c>
      <c r="N31" s="19" t="n">
        <v>8.65</v>
      </c>
      <c r="O31" s="19" t="n">
        <v>1.19</v>
      </c>
      <c r="R31" s="19" t="n">
        <v>63.6</v>
      </c>
      <c r="S31" s="19" t="n">
        <v>12.6</v>
      </c>
      <c r="T31" s="19" t="n">
        <v>161.3</v>
      </c>
      <c r="W31" s="18" t="n">
        <v>2014</v>
      </c>
      <c r="X31" s="17" t="s">
        <v>77</v>
      </c>
      <c r="Y31" s="17" t="s">
        <v>70</v>
      </c>
      <c r="Z31" s="17" t="s">
        <v>71</v>
      </c>
      <c r="AA31" s="17" t="n">
        <v>0.008</v>
      </c>
      <c r="AB31" s="17" t="s">
        <v>84</v>
      </c>
      <c r="AC31" s="17" t="s">
        <v>78</v>
      </c>
      <c r="AD31" s="18" t="n">
        <v>100</v>
      </c>
      <c r="AE31" s="21" t="n">
        <v>26.5822784810126</v>
      </c>
      <c r="AF31" s="21" t="n">
        <v>3.5566692072814</v>
      </c>
      <c r="AG31" s="22" t="n">
        <v>6</v>
      </c>
      <c r="AH31" s="21" t="n">
        <v>27.0379746835443</v>
      </c>
      <c r="AI31" s="21" t="n">
        <v>4.42967806378277</v>
      </c>
      <c r="AJ31" s="23" t="n">
        <v>6</v>
      </c>
      <c r="AK31" s="21" t="n">
        <v>13.5210638060119</v>
      </c>
      <c r="AL31" s="21" t="n">
        <v>4.02147800704905</v>
      </c>
      <c r="AM31" s="22" t="n">
        <v>6</v>
      </c>
      <c r="AN31" s="21" t="n">
        <v>15.1178616146769</v>
      </c>
      <c r="AO31" s="21" t="n">
        <v>5.26875804202536</v>
      </c>
      <c r="AP31" s="22" t="n">
        <v>6</v>
      </c>
      <c r="AQ31" s="21" t="n">
        <v>9.59</v>
      </c>
      <c r="AR31" s="36" t="n">
        <f aca="false">AQ31*(0.46/7.46)</f>
        <v>0.591340482573727</v>
      </c>
      <c r="AS31" s="23" t="n">
        <v>3</v>
      </c>
      <c r="AT31" s="21" t="n">
        <v>13.67</v>
      </c>
      <c r="AU31" s="36" t="n">
        <f aca="false">AT31*(0.53/10)</f>
        <v>0.72451</v>
      </c>
      <c r="AV31" s="23" t="n">
        <v>3</v>
      </c>
    </row>
    <row r="32" customFormat="false" ht="13.8" hidden="false" customHeight="false" outlineLevel="0" collapsed="false">
      <c r="A32" s="17" t="n">
        <v>4</v>
      </c>
      <c r="B32" s="17" t="n">
        <v>2017</v>
      </c>
      <c r="C32" s="17" t="s">
        <v>87</v>
      </c>
      <c r="D32" s="17" t="s">
        <v>88</v>
      </c>
      <c r="E32" s="18" t="s">
        <v>66</v>
      </c>
      <c r="F32" s="18" t="s">
        <v>67</v>
      </c>
      <c r="G32" s="19" t="n">
        <v>106.75</v>
      </c>
      <c r="H32" s="19" t="n">
        <v>35.85</v>
      </c>
      <c r="I32" s="20" t="n">
        <v>1800</v>
      </c>
      <c r="J32" s="17" t="s">
        <v>89</v>
      </c>
      <c r="K32" s="17" t="s">
        <v>90</v>
      </c>
      <c r="L32" s="19" t="n">
        <v>1.33</v>
      </c>
      <c r="M32" s="19" t="n">
        <v>8.4</v>
      </c>
      <c r="N32" s="19" t="n">
        <v>8.65</v>
      </c>
      <c r="O32" s="19" t="n">
        <v>1.19</v>
      </c>
      <c r="R32" s="19" t="n">
        <v>63.6</v>
      </c>
      <c r="S32" s="19" t="n">
        <v>12.6</v>
      </c>
      <c r="T32" s="19" t="n">
        <v>161.3</v>
      </c>
      <c r="W32" s="18" t="n">
        <v>2014</v>
      </c>
      <c r="X32" s="17" t="s">
        <v>77</v>
      </c>
      <c r="Y32" s="17" t="s">
        <v>70</v>
      </c>
      <c r="Z32" s="17" t="s">
        <v>71</v>
      </c>
      <c r="AA32" s="17" t="n">
        <v>0.008</v>
      </c>
      <c r="AB32" s="17" t="s">
        <v>84</v>
      </c>
      <c r="AC32" s="17" t="s">
        <v>78</v>
      </c>
      <c r="AD32" s="18" t="n">
        <v>50</v>
      </c>
      <c r="AE32" s="21" t="n">
        <v>26.5822784810126</v>
      </c>
      <c r="AF32" s="21" t="n">
        <v>3.5566692072814</v>
      </c>
      <c r="AG32" s="22" t="n">
        <v>6</v>
      </c>
      <c r="AH32" s="21" t="n">
        <v>25.120253164557</v>
      </c>
      <c r="AI32" s="21" t="n">
        <v>4.73395213707152</v>
      </c>
      <c r="AJ32" s="23" t="n">
        <v>6</v>
      </c>
      <c r="AK32" s="21" t="n">
        <v>13.5210638060119</v>
      </c>
      <c r="AL32" s="21" t="n">
        <v>4.02147800704905</v>
      </c>
      <c r="AM32" s="22" t="n">
        <v>6</v>
      </c>
      <c r="AN32" s="21" t="n">
        <v>15.5098263378518</v>
      </c>
      <c r="AO32" s="21" t="n">
        <v>4.70823197984467</v>
      </c>
      <c r="AP32" s="22" t="n">
        <v>6</v>
      </c>
      <c r="AQ32" s="21" t="n">
        <v>9.59</v>
      </c>
      <c r="AR32" s="36" t="n">
        <f aca="false">AQ32*(0.46/7.46)</f>
        <v>0.591340482573727</v>
      </c>
      <c r="AS32" s="23" t="n">
        <v>3</v>
      </c>
      <c r="AT32" s="21" t="n">
        <v>13.42</v>
      </c>
      <c r="AU32" s="36" t="n">
        <f aca="false">AT32*(0.53/10)</f>
        <v>0.71126</v>
      </c>
      <c r="AV32" s="23" t="n">
        <v>3</v>
      </c>
    </row>
    <row r="33" customFormat="false" ht="13.8" hidden="false" customHeight="false" outlineLevel="0" collapsed="false">
      <c r="A33" s="17" t="n">
        <v>5</v>
      </c>
      <c r="B33" s="17" t="n">
        <v>2017</v>
      </c>
      <c r="C33" s="17" t="s">
        <v>91</v>
      </c>
      <c r="D33" s="17" t="s">
        <v>92</v>
      </c>
      <c r="E33" s="18" t="s">
        <v>66</v>
      </c>
      <c r="F33" s="18" t="s">
        <v>67</v>
      </c>
      <c r="G33" s="19" t="n">
        <v>123.57</v>
      </c>
      <c r="H33" s="19" t="n">
        <v>41.82</v>
      </c>
      <c r="J33" s="17" t="s">
        <v>93</v>
      </c>
      <c r="K33" s="17" t="s">
        <v>94</v>
      </c>
      <c r="M33" s="19" t="n">
        <v>6.39</v>
      </c>
      <c r="N33" s="19" t="n">
        <v>15.57</v>
      </c>
      <c r="O33" s="19" t="n">
        <v>1</v>
      </c>
      <c r="P33" s="19" t="n">
        <v>0.5</v>
      </c>
      <c r="R33" s="19" t="n">
        <v>67.4</v>
      </c>
      <c r="S33" s="19" t="n">
        <v>8.4</v>
      </c>
      <c r="W33" s="18" t="n">
        <v>2015</v>
      </c>
      <c r="Z33" s="17" t="s">
        <v>71</v>
      </c>
      <c r="AI33" s="37"/>
      <c r="AK33" s="21" t="n">
        <v>15.2</v>
      </c>
      <c r="AL33" s="21" t="n">
        <v>0.35</v>
      </c>
      <c r="AM33" s="22" t="n">
        <v>3</v>
      </c>
      <c r="AN33" s="21" t="n">
        <v>18.6</v>
      </c>
      <c r="AO33" s="21" t="n">
        <v>0.17</v>
      </c>
      <c r="AP33" s="22" t="n">
        <v>3</v>
      </c>
    </row>
    <row r="34" customFormat="false" ht="13.8" hidden="false" customHeight="false" outlineLevel="0" collapsed="false">
      <c r="A34" s="17" t="n">
        <v>5</v>
      </c>
      <c r="B34" s="17" t="n">
        <v>2017</v>
      </c>
      <c r="C34" s="17" t="s">
        <v>91</v>
      </c>
      <c r="D34" s="17" t="s">
        <v>92</v>
      </c>
      <c r="E34" s="18" t="s">
        <v>66</v>
      </c>
      <c r="F34" s="18" t="s">
        <v>67</v>
      </c>
      <c r="G34" s="19" t="n">
        <v>123.57</v>
      </c>
      <c r="H34" s="19" t="n">
        <v>41.82</v>
      </c>
      <c r="J34" s="17" t="s">
        <v>93</v>
      </c>
      <c r="K34" s="17" t="s">
        <v>94</v>
      </c>
      <c r="M34" s="19" t="n">
        <v>6.39</v>
      </c>
      <c r="N34" s="19" t="n">
        <v>15.57</v>
      </c>
      <c r="O34" s="19" t="n">
        <v>1</v>
      </c>
      <c r="P34" s="19" t="n">
        <v>0.5</v>
      </c>
      <c r="R34" s="19" t="n">
        <v>67.4</v>
      </c>
      <c r="S34" s="19" t="n">
        <v>8.4</v>
      </c>
      <c r="W34" s="18" t="n">
        <v>2015</v>
      </c>
      <c r="Z34" s="17" t="s">
        <v>71</v>
      </c>
      <c r="AK34" s="21" t="n">
        <v>14.4</v>
      </c>
      <c r="AL34" s="21" t="n">
        <v>1.73</v>
      </c>
      <c r="AM34" s="22" t="n">
        <v>3</v>
      </c>
      <c r="AN34" s="21" t="n">
        <v>16.2</v>
      </c>
      <c r="AO34" s="21" t="n">
        <v>0.52</v>
      </c>
      <c r="AP34" s="22" t="n">
        <v>3</v>
      </c>
    </row>
    <row r="35" customFormat="false" ht="13.8" hidden="false" customHeight="false" outlineLevel="0" collapsed="false">
      <c r="A35" s="17" t="n">
        <v>5</v>
      </c>
      <c r="B35" s="17" t="n">
        <v>2017</v>
      </c>
      <c r="C35" s="17" t="s">
        <v>91</v>
      </c>
      <c r="D35" s="17" t="s">
        <v>92</v>
      </c>
      <c r="E35" s="18" t="s">
        <v>66</v>
      </c>
      <c r="F35" s="18" t="s">
        <v>67</v>
      </c>
      <c r="G35" s="19" t="n">
        <v>123.57</v>
      </c>
      <c r="H35" s="19" t="n">
        <v>41.82</v>
      </c>
      <c r="J35" s="17" t="s">
        <v>93</v>
      </c>
      <c r="K35" s="17" t="s">
        <v>94</v>
      </c>
      <c r="M35" s="19" t="n">
        <v>6.39</v>
      </c>
      <c r="N35" s="19" t="n">
        <v>15.57</v>
      </c>
      <c r="O35" s="19" t="n">
        <v>1</v>
      </c>
      <c r="P35" s="19" t="n">
        <v>0.5</v>
      </c>
      <c r="R35" s="19" t="n">
        <v>67.4</v>
      </c>
      <c r="S35" s="19" t="n">
        <v>8.4</v>
      </c>
      <c r="W35" s="18" t="n">
        <v>2015</v>
      </c>
      <c r="Z35" s="17" t="s">
        <v>71</v>
      </c>
      <c r="AK35" s="21" t="n">
        <v>15.5</v>
      </c>
      <c r="AL35" s="21" t="n">
        <v>2.08</v>
      </c>
      <c r="AM35" s="22" t="n">
        <v>3</v>
      </c>
      <c r="AN35" s="21" t="n">
        <v>16.4</v>
      </c>
      <c r="AO35" s="21" t="n">
        <v>0.17</v>
      </c>
      <c r="AP35" s="22" t="n">
        <v>3</v>
      </c>
    </row>
    <row r="36" customFormat="false" ht="13.8" hidden="false" customHeight="false" outlineLevel="0" collapsed="false">
      <c r="A36" s="17" t="n">
        <v>5</v>
      </c>
      <c r="B36" s="17" t="n">
        <v>2017</v>
      </c>
      <c r="C36" s="17" t="s">
        <v>91</v>
      </c>
      <c r="D36" s="17" t="s">
        <v>92</v>
      </c>
      <c r="E36" s="18" t="s">
        <v>66</v>
      </c>
      <c r="F36" s="18" t="s">
        <v>67</v>
      </c>
      <c r="G36" s="19" t="n">
        <v>123.57</v>
      </c>
      <c r="H36" s="19" t="n">
        <v>41.82</v>
      </c>
      <c r="J36" s="17" t="s">
        <v>93</v>
      </c>
      <c r="K36" s="17" t="s">
        <v>94</v>
      </c>
      <c r="M36" s="19" t="n">
        <v>6.39</v>
      </c>
      <c r="N36" s="19" t="n">
        <v>15.57</v>
      </c>
      <c r="O36" s="19" t="n">
        <v>1</v>
      </c>
      <c r="P36" s="19" t="n">
        <v>0.5</v>
      </c>
      <c r="R36" s="19" t="n">
        <v>67.4</v>
      </c>
      <c r="S36" s="19" t="n">
        <v>8.4</v>
      </c>
      <c r="W36" s="18" t="n">
        <v>2015</v>
      </c>
      <c r="Z36" s="17" t="s">
        <v>71</v>
      </c>
      <c r="AK36" s="21" t="n">
        <v>16.2</v>
      </c>
      <c r="AL36" s="21" t="n">
        <v>0.52</v>
      </c>
      <c r="AM36" s="22" t="n">
        <v>3</v>
      </c>
      <c r="AN36" s="21" t="n">
        <v>18.1</v>
      </c>
      <c r="AO36" s="21" t="n">
        <v>0.17</v>
      </c>
      <c r="AP36" s="22" t="n">
        <v>3</v>
      </c>
    </row>
    <row r="37" customFormat="false" ht="13.8" hidden="false" customHeight="false" outlineLevel="0" collapsed="false">
      <c r="A37" s="17" t="n">
        <v>6</v>
      </c>
      <c r="B37" s="17" t="n">
        <v>2017</v>
      </c>
      <c r="C37" s="17" t="s">
        <v>95</v>
      </c>
      <c r="D37" s="17" t="s">
        <v>96</v>
      </c>
      <c r="E37" s="18" t="s">
        <v>66</v>
      </c>
      <c r="F37" s="18" t="s">
        <v>67</v>
      </c>
      <c r="G37" s="38" t="n">
        <v>102.83</v>
      </c>
      <c r="H37" s="19" t="n">
        <v>37.87</v>
      </c>
      <c r="I37" s="20" t="n">
        <v>1581</v>
      </c>
      <c r="K37" s="17" t="s">
        <v>82</v>
      </c>
      <c r="L37" s="19" t="n">
        <v>1.53</v>
      </c>
      <c r="W37" s="18" t="n">
        <v>2014</v>
      </c>
      <c r="X37" s="17" t="s">
        <v>69</v>
      </c>
      <c r="Y37" s="17" t="s">
        <v>70</v>
      </c>
      <c r="Z37" s="17" t="s">
        <v>73</v>
      </c>
      <c r="AA37" s="17" t="n">
        <v>0.008</v>
      </c>
      <c r="AQ37" s="21" t="n">
        <v>51.2</v>
      </c>
      <c r="AR37" s="36" t="n">
        <f aca="false">AQ37*(0.46/7.46)</f>
        <v>3.15710455764075</v>
      </c>
      <c r="AS37" s="23" t="n">
        <v>3</v>
      </c>
      <c r="AT37" s="21" t="n">
        <v>62.4</v>
      </c>
      <c r="AU37" s="36" t="n">
        <f aca="false">AT37*(0.53/10)</f>
        <v>3.3072</v>
      </c>
      <c r="AV37" s="23" t="n">
        <v>3</v>
      </c>
    </row>
    <row r="38" customFormat="false" ht="13.8" hidden="false" customHeight="false" outlineLevel="0" collapsed="false">
      <c r="A38" s="17" t="n">
        <v>6</v>
      </c>
      <c r="B38" s="17" t="n">
        <v>2017</v>
      </c>
      <c r="C38" s="17" t="s">
        <v>95</v>
      </c>
      <c r="D38" s="17" t="s">
        <v>96</v>
      </c>
      <c r="E38" s="18" t="s">
        <v>66</v>
      </c>
      <c r="F38" s="18" t="s">
        <v>67</v>
      </c>
      <c r="G38" s="38" t="n">
        <v>102.83</v>
      </c>
      <c r="H38" s="19" t="n">
        <v>37.87</v>
      </c>
      <c r="I38" s="20" t="n">
        <v>1581</v>
      </c>
      <c r="K38" s="17" t="s">
        <v>82</v>
      </c>
      <c r="L38" s="19" t="n">
        <v>1.53</v>
      </c>
      <c r="W38" s="18" t="n">
        <v>2014</v>
      </c>
      <c r="X38" s="17" t="s">
        <v>69</v>
      </c>
      <c r="Y38" s="17" t="s">
        <v>70</v>
      </c>
      <c r="Z38" s="17" t="s">
        <v>71</v>
      </c>
      <c r="AA38" s="17" t="n">
        <v>0.008</v>
      </c>
      <c r="AQ38" s="21" t="n">
        <v>51.2</v>
      </c>
      <c r="AR38" s="36" t="n">
        <f aca="false">AQ38*(0.46/7.46)</f>
        <v>3.15710455764075</v>
      </c>
      <c r="AS38" s="23" t="n">
        <v>3</v>
      </c>
      <c r="AT38" s="21" t="n">
        <v>63</v>
      </c>
      <c r="AU38" s="36" t="n">
        <f aca="false">AT38*(0.53/10)</f>
        <v>3.339</v>
      </c>
      <c r="AV38" s="23" t="n">
        <v>3</v>
      </c>
    </row>
    <row r="39" customFormat="false" ht="13.8" hidden="false" customHeight="false" outlineLevel="0" collapsed="false">
      <c r="A39" s="17" t="n">
        <v>6</v>
      </c>
      <c r="B39" s="17" t="n">
        <v>2017</v>
      </c>
      <c r="C39" s="17" t="s">
        <v>95</v>
      </c>
      <c r="D39" s="17" t="s">
        <v>96</v>
      </c>
      <c r="E39" s="18" t="s">
        <v>66</v>
      </c>
      <c r="F39" s="18" t="s">
        <v>67</v>
      </c>
      <c r="G39" s="38" t="n">
        <v>102.83</v>
      </c>
      <c r="H39" s="19" t="n">
        <v>37.87</v>
      </c>
      <c r="I39" s="20" t="n">
        <v>1581</v>
      </c>
      <c r="K39" s="17" t="s">
        <v>82</v>
      </c>
      <c r="L39" s="19" t="n">
        <v>1.53</v>
      </c>
      <c r="W39" s="18" t="n">
        <v>2014</v>
      </c>
      <c r="X39" s="17" t="s">
        <v>69</v>
      </c>
      <c r="Y39" s="17" t="s">
        <v>70</v>
      </c>
      <c r="Z39" s="17" t="s">
        <v>73</v>
      </c>
      <c r="AA39" s="17" t="n">
        <v>0.008</v>
      </c>
      <c r="AQ39" s="21" t="n">
        <v>62.2</v>
      </c>
      <c r="AR39" s="36" t="n">
        <f aca="false">AQ39*(0.46/7.46)</f>
        <v>3.83538873994638</v>
      </c>
      <c r="AS39" s="23" t="n">
        <v>3</v>
      </c>
      <c r="AT39" s="21" t="n">
        <v>82.7</v>
      </c>
      <c r="AU39" s="36" t="n">
        <f aca="false">AT39*(0.53/10)</f>
        <v>4.3831</v>
      </c>
      <c r="AV39" s="23" t="n">
        <v>3</v>
      </c>
    </row>
    <row r="40" customFormat="false" ht="13.8" hidden="false" customHeight="false" outlineLevel="0" collapsed="false">
      <c r="A40" s="17" t="n">
        <v>6</v>
      </c>
      <c r="B40" s="17" t="n">
        <v>2017</v>
      </c>
      <c r="C40" s="17" t="s">
        <v>95</v>
      </c>
      <c r="D40" s="17" t="s">
        <v>96</v>
      </c>
      <c r="E40" s="18" t="s">
        <v>66</v>
      </c>
      <c r="F40" s="18" t="s">
        <v>67</v>
      </c>
      <c r="G40" s="38" t="n">
        <v>102.83</v>
      </c>
      <c r="H40" s="19" t="n">
        <v>37.87</v>
      </c>
      <c r="I40" s="20" t="n">
        <v>1581</v>
      </c>
      <c r="K40" s="17" t="s">
        <v>82</v>
      </c>
      <c r="L40" s="19" t="n">
        <v>1.53</v>
      </c>
      <c r="W40" s="18" t="n">
        <v>2014</v>
      </c>
      <c r="X40" s="17" t="s">
        <v>69</v>
      </c>
      <c r="Y40" s="17" t="s">
        <v>70</v>
      </c>
      <c r="Z40" s="17" t="s">
        <v>71</v>
      </c>
      <c r="AA40" s="17" t="n">
        <v>0.008</v>
      </c>
      <c r="AQ40" s="21" t="n">
        <v>62.2</v>
      </c>
      <c r="AR40" s="36" t="n">
        <f aca="false">AQ40*(0.46/7.46)</f>
        <v>3.83538873994638</v>
      </c>
      <c r="AS40" s="23" t="n">
        <v>3</v>
      </c>
      <c r="AT40" s="21" t="n">
        <v>82</v>
      </c>
      <c r="AU40" s="36" t="n">
        <f aca="false">AT40*(0.53/10)</f>
        <v>4.346</v>
      </c>
      <c r="AV40" s="23" t="n">
        <v>3</v>
      </c>
    </row>
    <row r="41" customFormat="false" ht="13.8" hidden="false" customHeight="false" outlineLevel="0" collapsed="false">
      <c r="A41" s="17" t="n">
        <v>7</v>
      </c>
      <c r="B41" s="17" t="n">
        <v>2017</v>
      </c>
      <c r="C41" s="17" t="s">
        <v>79</v>
      </c>
      <c r="D41" s="17" t="s">
        <v>97</v>
      </c>
      <c r="E41" s="18" t="s">
        <v>66</v>
      </c>
      <c r="F41" s="18" t="s">
        <v>67</v>
      </c>
      <c r="G41" s="38" t="n">
        <v>105.07</v>
      </c>
      <c r="H41" s="19" t="n">
        <v>35.53</v>
      </c>
      <c r="I41" s="20" t="n">
        <v>1810</v>
      </c>
      <c r="J41" s="17" t="s">
        <v>98</v>
      </c>
      <c r="K41" s="17" t="s">
        <v>82</v>
      </c>
      <c r="L41" s="19" t="n">
        <v>1</v>
      </c>
      <c r="M41" s="19" t="n">
        <v>8.1</v>
      </c>
      <c r="N41" s="19" t="n">
        <v>16.0332</v>
      </c>
      <c r="O41" s="19" t="n">
        <v>1.03</v>
      </c>
      <c r="R41" s="19" t="n">
        <v>82</v>
      </c>
      <c r="S41" s="19" t="n">
        <v>56</v>
      </c>
      <c r="W41" s="18" t="n">
        <v>2013</v>
      </c>
      <c r="X41" s="17" t="s">
        <v>77</v>
      </c>
      <c r="Y41" s="17" t="s">
        <v>70</v>
      </c>
      <c r="Z41" s="17" t="s">
        <v>71</v>
      </c>
      <c r="AA41" s="17" t="n">
        <v>0.008</v>
      </c>
      <c r="AB41" s="17" t="s">
        <v>84</v>
      </c>
      <c r="AC41" s="17" t="s">
        <v>78</v>
      </c>
      <c r="AD41" s="18" t="n">
        <v>100</v>
      </c>
      <c r="AQ41" s="21" t="n">
        <v>4.67</v>
      </c>
      <c r="AR41" s="36" t="n">
        <f aca="false">AQ41*(0.46/7.46)</f>
        <v>0.287962466487936</v>
      </c>
      <c r="AS41" s="23" t="n">
        <v>3</v>
      </c>
      <c r="AT41" s="21" t="n">
        <v>9.73</v>
      </c>
      <c r="AU41" s="36" t="n">
        <f aca="false">AT41*(0.53/10)</f>
        <v>0.51569</v>
      </c>
      <c r="AV41" s="23" t="n">
        <v>3</v>
      </c>
    </row>
    <row r="42" customFormat="false" ht="13.8" hidden="false" customHeight="false" outlineLevel="0" collapsed="false">
      <c r="A42" s="17" t="n">
        <v>7</v>
      </c>
      <c r="B42" s="17" t="n">
        <v>2017</v>
      </c>
      <c r="C42" s="17" t="s">
        <v>79</v>
      </c>
      <c r="D42" s="17" t="s">
        <v>97</v>
      </c>
      <c r="E42" s="18" t="s">
        <v>66</v>
      </c>
      <c r="F42" s="18" t="s">
        <v>67</v>
      </c>
      <c r="G42" s="38" t="n">
        <v>105.07</v>
      </c>
      <c r="H42" s="19" t="n">
        <v>35.53</v>
      </c>
      <c r="I42" s="20" t="n">
        <v>1810</v>
      </c>
      <c r="J42" s="17" t="s">
        <v>98</v>
      </c>
      <c r="K42" s="17" t="s">
        <v>82</v>
      </c>
      <c r="L42" s="19" t="n">
        <v>1</v>
      </c>
      <c r="M42" s="19" t="n">
        <v>8.1</v>
      </c>
      <c r="N42" s="19" t="n">
        <v>16.0332</v>
      </c>
      <c r="O42" s="19" t="n">
        <v>1.03</v>
      </c>
      <c r="R42" s="19" t="n">
        <v>82</v>
      </c>
      <c r="S42" s="19" t="n">
        <v>56</v>
      </c>
      <c r="W42" s="18" t="n">
        <v>2015</v>
      </c>
      <c r="X42" s="17" t="s">
        <v>77</v>
      </c>
      <c r="Y42" s="17" t="s">
        <v>70</v>
      </c>
      <c r="Z42" s="17" t="s">
        <v>71</v>
      </c>
      <c r="AA42" s="17" t="n">
        <v>0.008</v>
      </c>
      <c r="AB42" s="17" t="s">
        <v>84</v>
      </c>
      <c r="AC42" s="17" t="s">
        <v>78</v>
      </c>
      <c r="AD42" s="18" t="n">
        <v>100</v>
      </c>
    </row>
    <row r="43" customFormat="false" ht="13.8" hidden="false" customHeight="false" outlineLevel="0" collapsed="false">
      <c r="A43" s="17" t="n">
        <v>7</v>
      </c>
      <c r="B43" s="17" t="n">
        <v>2017</v>
      </c>
      <c r="C43" s="17" t="s">
        <v>79</v>
      </c>
      <c r="D43" s="17" t="s">
        <v>97</v>
      </c>
      <c r="E43" s="18" t="s">
        <v>66</v>
      </c>
      <c r="F43" s="18" t="s">
        <v>67</v>
      </c>
      <c r="G43" s="38" t="n">
        <v>104.08</v>
      </c>
      <c r="H43" s="19" t="n">
        <v>35.9</v>
      </c>
      <c r="I43" s="20" t="n">
        <v>2013</v>
      </c>
      <c r="J43" s="17" t="s">
        <v>98</v>
      </c>
      <c r="K43" s="17" t="s">
        <v>82</v>
      </c>
      <c r="L43" s="19" t="n">
        <v>1.08</v>
      </c>
      <c r="M43" s="19" t="n">
        <v>8</v>
      </c>
      <c r="N43" s="19" t="n">
        <v>20.688</v>
      </c>
      <c r="O43" s="19" t="n">
        <v>1.24</v>
      </c>
      <c r="R43" s="19" t="n">
        <v>84</v>
      </c>
      <c r="S43" s="19" t="n">
        <v>36</v>
      </c>
      <c r="W43" s="18" t="n">
        <v>2013</v>
      </c>
      <c r="X43" s="17" t="s">
        <v>77</v>
      </c>
      <c r="Y43" s="17" t="s">
        <v>70</v>
      </c>
      <c r="Z43" s="17" t="s">
        <v>71</v>
      </c>
      <c r="AA43" s="17" t="n">
        <v>0.008</v>
      </c>
      <c r="AB43" s="17" t="s">
        <v>84</v>
      </c>
      <c r="AC43" s="17" t="s">
        <v>78</v>
      </c>
      <c r="AD43" s="18" t="n">
        <v>100</v>
      </c>
      <c r="AQ43" s="21" t="n">
        <v>4.38</v>
      </c>
      <c r="AR43" s="36" t="n">
        <f aca="false">AQ43*(0.46/7.46)</f>
        <v>0.270080428954424</v>
      </c>
      <c r="AS43" s="23" t="n">
        <v>3</v>
      </c>
      <c r="AT43" s="21" t="n">
        <v>8.72</v>
      </c>
      <c r="AU43" s="36" t="n">
        <f aca="false">AT43*(0.53/10)</f>
        <v>0.46216</v>
      </c>
      <c r="AV43" s="23" t="n">
        <v>3</v>
      </c>
    </row>
    <row r="44" customFormat="false" ht="13.8" hidden="false" customHeight="false" outlineLevel="0" collapsed="false">
      <c r="A44" s="17" t="n">
        <v>7</v>
      </c>
      <c r="B44" s="17" t="n">
        <v>2017</v>
      </c>
      <c r="C44" s="17" t="s">
        <v>79</v>
      </c>
      <c r="D44" s="17" t="s">
        <v>97</v>
      </c>
      <c r="E44" s="18" t="s">
        <v>66</v>
      </c>
      <c r="F44" s="18" t="s">
        <v>67</v>
      </c>
      <c r="G44" s="38" t="n">
        <v>104.08</v>
      </c>
      <c r="H44" s="19" t="n">
        <v>35.9</v>
      </c>
      <c r="I44" s="20" t="n">
        <v>2013</v>
      </c>
      <c r="J44" s="17" t="s">
        <v>98</v>
      </c>
      <c r="K44" s="17" t="s">
        <v>82</v>
      </c>
      <c r="L44" s="19" t="n">
        <v>1.08</v>
      </c>
      <c r="M44" s="19" t="n">
        <v>8</v>
      </c>
      <c r="N44" s="19" t="n">
        <v>20.688</v>
      </c>
      <c r="O44" s="19" t="n">
        <v>1.24</v>
      </c>
      <c r="R44" s="19" t="n">
        <v>84</v>
      </c>
      <c r="S44" s="19" t="n">
        <v>36</v>
      </c>
      <c r="W44" s="18" t="n">
        <v>2015</v>
      </c>
      <c r="X44" s="17" t="s">
        <v>77</v>
      </c>
      <c r="Y44" s="17" t="s">
        <v>70</v>
      </c>
      <c r="Z44" s="17" t="s">
        <v>71</v>
      </c>
      <c r="AA44" s="17" t="n">
        <v>0.008</v>
      </c>
      <c r="AB44" s="17" t="s">
        <v>84</v>
      </c>
      <c r="AC44" s="17" t="s">
        <v>78</v>
      </c>
      <c r="AD44" s="18" t="n">
        <v>100</v>
      </c>
    </row>
    <row r="45" customFormat="false" ht="13.8" hidden="false" customHeight="false" outlineLevel="0" collapsed="false">
      <c r="A45" s="17" t="n">
        <v>8</v>
      </c>
      <c r="B45" s="17" t="n">
        <v>2017</v>
      </c>
      <c r="C45" s="17" t="s">
        <v>79</v>
      </c>
      <c r="D45" s="17" t="s">
        <v>99</v>
      </c>
      <c r="E45" s="18" t="s">
        <v>66</v>
      </c>
      <c r="F45" s="18" t="s">
        <v>67</v>
      </c>
      <c r="G45" s="38" t="n">
        <v>108.4</v>
      </c>
      <c r="H45" s="19" t="n">
        <v>34.3</v>
      </c>
      <c r="I45" s="39" t="n">
        <v>521</v>
      </c>
      <c r="K45" s="17" t="s">
        <v>94</v>
      </c>
      <c r="L45" s="19" t="n">
        <v>1.4</v>
      </c>
      <c r="M45" s="19" t="n">
        <v>8.13</v>
      </c>
      <c r="N45" s="19" t="n">
        <v>22.86024</v>
      </c>
      <c r="O45" s="19" t="n">
        <v>0.96</v>
      </c>
      <c r="S45" s="19" t="n">
        <v>24.07</v>
      </c>
      <c r="T45" s="19" t="n">
        <v>135.73</v>
      </c>
      <c r="U45" s="19" t="n">
        <v>73.01</v>
      </c>
      <c r="W45" s="18" t="n">
        <v>2012</v>
      </c>
      <c r="X45" s="17" t="s">
        <v>100</v>
      </c>
      <c r="Y45" s="17" t="s">
        <v>101</v>
      </c>
      <c r="Z45" s="17" t="s">
        <v>71</v>
      </c>
      <c r="AA45" s="17" t="n">
        <v>0.008</v>
      </c>
      <c r="AC45" s="17" t="s">
        <v>78</v>
      </c>
      <c r="AD45" s="18" t="n">
        <v>60</v>
      </c>
      <c r="AE45" s="21" t="n">
        <v>9.47777084428096</v>
      </c>
      <c r="AF45" s="21" t="n">
        <v>8.17595944968512</v>
      </c>
      <c r="AG45" s="22" t="n">
        <v>16</v>
      </c>
      <c r="AH45" s="21" t="n">
        <v>12.2844047410521</v>
      </c>
      <c r="AI45" s="21" t="n">
        <v>9.0925141186188</v>
      </c>
      <c r="AJ45" s="23" t="n">
        <v>16</v>
      </c>
      <c r="AK45" s="21" t="n">
        <v>11.5787079162875</v>
      </c>
      <c r="AL45" s="21" t="n">
        <v>3.04612414486852</v>
      </c>
      <c r="AM45" s="22" t="n">
        <v>9</v>
      </c>
      <c r="AN45" s="21" t="n">
        <v>14.5106662622586</v>
      </c>
      <c r="AO45" s="21" t="n">
        <v>2.08160685767429</v>
      </c>
      <c r="AP45" s="22" t="n">
        <v>9</v>
      </c>
      <c r="AQ45" s="21" t="n">
        <v>3.104</v>
      </c>
      <c r="AR45" s="21" t="n">
        <v>0.263</v>
      </c>
      <c r="AS45" s="23" t="n">
        <v>3</v>
      </c>
      <c r="AT45" s="21" t="n">
        <v>4.553</v>
      </c>
      <c r="AU45" s="21" t="n">
        <v>0.581</v>
      </c>
      <c r="AV45" s="23" t="n">
        <v>3</v>
      </c>
    </row>
    <row r="46" customFormat="false" ht="13.8" hidden="false" customHeight="false" outlineLevel="0" collapsed="false">
      <c r="A46" s="17" t="n">
        <v>8</v>
      </c>
      <c r="B46" s="17" t="n">
        <v>2017</v>
      </c>
      <c r="C46" s="17" t="s">
        <v>79</v>
      </c>
      <c r="D46" s="17" t="s">
        <v>99</v>
      </c>
      <c r="E46" s="18" t="s">
        <v>66</v>
      </c>
      <c r="F46" s="18" t="s">
        <v>67</v>
      </c>
      <c r="G46" s="38" t="n">
        <v>108.4</v>
      </c>
      <c r="H46" s="19" t="n">
        <v>34.3</v>
      </c>
      <c r="I46" s="39" t="n">
        <v>521</v>
      </c>
      <c r="K46" s="17" t="s">
        <v>94</v>
      </c>
      <c r="L46" s="19" t="n">
        <v>1.4</v>
      </c>
      <c r="M46" s="19" t="n">
        <v>8.13</v>
      </c>
      <c r="N46" s="19" t="n">
        <v>22.86024</v>
      </c>
      <c r="O46" s="19" t="n">
        <v>0.96</v>
      </c>
      <c r="S46" s="19" t="n">
        <v>24.07</v>
      </c>
      <c r="T46" s="19" t="n">
        <v>135.73</v>
      </c>
      <c r="U46" s="19" t="n">
        <v>73.01</v>
      </c>
      <c r="W46" s="18" t="n">
        <v>2012</v>
      </c>
      <c r="X46" s="17" t="s">
        <v>100</v>
      </c>
      <c r="Y46" s="17" t="s">
        <v>101</v>
      </c>
      <c r="Z46" s="17" t="s">
        <v>102</v>
      </c>
      <c r="AA46" s="17" t="n">
        <v>0.008</v>
      </c>
      <c r="AC46" s="17" t="s">
        <v>78</v>
      </c>
      <c r="AD46" s="18" t="n">
        <v>60</v>
      </c>
      <c r="AE46" s="21" t="n">
        <v>9.47777084428096</v>
      </c>
      <c r="AF46" s="21" t="n">
        <v>8.17595944968512</v>
      </c>
      <c r="AG46" s="22" t="n">
        <v>16</v>
      </c>
      <c r="AH46" s="21" t="n">
        <v>11.0705319086822</v>
      </c>
      <c r="AI46" s="21" t="n">
        <v>8.45132773684293</v>
      </c>
      <c r="AJ46" s="23" t="n">
        <v>16</v>
      </c>
      <c r="AK46" s="21" t="n">
        <v>11.5787079162875</v>
      </c>
      <c r="AL46" s="21" t="n">
        <v>3.04612414486852</v>
      </c>
      <c r="AM46" s="22" t="n">
        <v>9</v>
      </c>
      <c r="AN46" s="21" t="n">
        <v>13.5249216459408</v>
      </c>
      <c r="AO46" s="21" t="n">
        <v>2.5714020257527</v>
      </c>
      <c r="AP46" s="22" t="n">
        <v>9</v>
      </c>
      <c r="AQ46" s="21" t="n">
        <v>3.104</v>
      </c>
      <c r="AR46" s="21" t="n">
        <v>0.263</v>
      </c>
      <c r="AS46" s="23" t="n">
        <v>3</v>
      </c>
      <c r="AT46" s="21" t="n">
        <v>4.285</v>
      </c>
      <c r="AU46" s="21" t="n">
        <v>0.464</v>
      </c>
      <c r="AV46" s="23" t="n">
        <v>3</v>
      </c>
    </row>
    <row r="47" customFormat="false" ht="13.8" hidden="false" customHeight="false" outlineLevel="0" collapsed="false">
      <c r="A47" s="17" t="n">
        <v>8</v>
      </c>
      <c r="B47" s="17" t="n">
        <v>2017</v>
      </c>
      <c r="C47" s="17" t="s">
        <v>79</v>
      </c>
      <c r="D47" s="17" t="s">
        <v>99</v>
      </c>
      <c r="E47" s="18" t="s">
        <v>66</v>
      </c>
      <c r="F47" s="18" t="s">
        <v>67</v>
      </c>
      <c r="G47" s="38" t="n">
        <v>108.4</v>
      </c>
      <c r="H47" s="19" t="n">
        <v>34.3</v>
      </c>
      <c r="I47" s="39" t="n">
        <v>521</v>
      </c>
      <c r="K47" s="17" t="s">
        <v>94</v>
      </c>
      <c r="L47" s="19" t="n">
        <v>1.4</v>
      </c>
      <c r="M47" s="19" t="n">
        <v>8.13</v>
      </c>
      <c r="N47" s="19" t="n">
        <v>22.86024</v>
      </c>
      <c r="O47" s="19" t="n">
        <v>0.96</v>
      </c>
      <c r="S47" s="19" t="n">
        <v>24.07</v>
      </c>
      <c r="T47" s="19" t="n">
        <v>135.73</v>
      </c>
      <c r="U47" s="19" t="n">
        <v>73.01</v>
      </c>
      <c r="W47" s="18" t="n">
        <v>2013</v>
      </c>
      <c r="X47" s="17" t="s">
        <v>100</v>
      </c>
      <c r="Y47" s="17" t="s">
        <v>101</v>
      </c>
      <c r="Z47" s="17" t="s">
        <v>71</v>
      </c>
      <c r="AA47" s="17" t="n">
        <v>0.008</v>
      </c>
      <c r="AC47" s="17" t="s">
        <v>78</v>
      </c>
      <c r="AD47" s="18" t="n">
        <v>60</v>
      </c>
      <c r="AE47" s="21" t="n">
        <v>9.1239161849711</v>
      </c>
      <c r="AF47" s="21" t="n">
        <v>7.83802893169987</v>
      </c>
      <c r="AG47" s="22" t="n">
        <v>16</v>
      </c>
      <c r="AH47" s="21" t="n">
        <v>12.0195086705202</v>
      </c>
      <c r="AI47" s="21" t="n">
        <v>8.603659194835</v>
      </c>
      <c r="AJ47" s="23" t="n">
        <v>16</v>
      </c>
      <c r="AK47" s="21" t="n">
        <v>12.2611464968153</v>
      </c>
      <c r="AL47" s="21" t="n">
        <v>1.72962992786005</v>
      </c>
      <c r="AM47" s="22" t="n">
        <v>9</v>
      </c>
      <c r="AN47" s="21" t="n">
        <v>14.82661004954</v>
      </c>
      <c r="AO47" s="21" t="n">
        <v>1.92360734446813</v>
      </c>
      <c r="AP47" s="22" t="n">
        <v>9</v>
      </c>
      <c r="AQ47" s="21" t="n">
        <v>3.76</v>
      </c>
      <c r="AR47" s="21" t="n">
        <v>0.431</v>
      </c>
      <c r="AS47" s="23" t="n">
        <v>3</v>
      </c>
      <c r="AT47" s="21" t="n">
        <v>5.472</v>
      </c>
      <c r="AU47" s="21" t="n">
        <v>0.569</v>
      </c>
      <c r="AV47" s="23" t="n">
        <v>3</v>
      </c>
    </row>
    <row r="48" customFormat="false" ht="13.8" hidden="false" customHeight="false" outlineLevel="0" collapsed="false">
      <c r="A48" s="17" t="n">
        <v>8</v>
      </c>
      <c r="B48" s="17" t="n">
        <v>2017</v>
      </c>
      <c r="C48" s="17" t="s">
        <v>79</v>
      </c>
      <c r="D48" s="17" t="s">
        <v>99</v>
      </c>
      <c r="E48" s="18" t="s">
        <v>66</v>
      </c>
      <c r="F48" s="18" t="s">
        <v>67</v>
      </c>
      <c r="G48" s="38" t="n">
        <v>108.4</v>
      </c>
      <c r="H48" s="19" t="n">
        <v>34.3</v>
      </c>
      <c r="I48" s="39" t="n">
        <v>521</v>
      </c>
      <c r="K48" s="17" t="s">
        <v>94</v>
      </c>
      <c r="L48" s="19" t="n">
        <v>1.4</v>
      </c>
      <c r="M48" s="19" t="n">
        <v>8.13</v>
      </c>
      <c r="N48" s="19" t="n">
        <v>22.86024</v>
      </c>
      <c r="O48" s="19" t="n">
        <v>0.96</v>
      </c>
      <c r="S48" s="19" t="n">
        <v>24.07</v>
      </c>
      <c r="T48" s="19" t="n">
        <v>135.73</v>
      </c>
      <c r="U48" s="19" t="n">
        <v>73.01</v>
      </c>
      <c r="W48" s="18" t="n">
        <v>2013</v>
      </c>
      <c r="X48" s="17" t="s">
        <v>100</v>
      </c>
      <c r="Y48" s="17" t="s">
        <v>101</v>
      </c>
      <c r="Z48" s="17" t="s">
        <v>102</v>
      </c>
      <c r="AA48" s="17" t="n">
        <v>0.008</v>
      </c>
      <c r="AC48" s="17" t="s">
        <v>78</v>
      </c>
      <c r="AD48" s="18" t="n">
        <v>60</v>
      </c>
      <c r="AE48" s="21" t="n">
        <v>9.1239161849711</v>
      </c>
      <c r="AF48" s="21" t="n">
        <v>7.83802893169987</v>
      </c>
      <c r="AG48" s="22" t="n">
        <v>16</v>
      </c>
      <c r="AH48" s="21" t="n">
        <v>10.9826589595376</v>
      </c>
      <c r="AI48" s="21" t="n">
        <v>8.3271374830697</v>
      </c>
      <c r="AJ48" s="23" t="n">
        <v>16</v>
      </c>
      <c r="AK48" s="21" t="n">
        <v>12.2611464968153</v>
      </c>
      <c r="AL48" s="21" t="n">
        <v>1.72962992786005</v>
      </c>
      <c r="AM48" s="22" t="n">
        <v>9</v>
      </c>
      <c r="AN48" s="21" t="n">
        <v>14.0051562026084</v>
      </c>
      <c r="AO48" s="21" t="n">
        <v>1.55432783993591</v>
      </c>
      <c r="AP48" s="22" t="n">
        <v>9</v>
      </c>
      <c r="AQ48" s="21" t="n">
        <v>3.76</v>
      </c>
      <c r="AR48" s="21" t="n">
        <v>0.431</v>
      </c>
      <c r="AS48" s="23" t="n">
        <v>3</v>
      </c>
      <c r="AT48" s="21" t="n">
        <v>5.12</v>
      </c>
      <c r="AU48" s="21" t="n">
        <v>0.523</v>
      </c>
      <c r="AV48" s="23" t="n">
        <v>3</v>
      </c>
    </row>
    <row r="49" customFormat="false" ht="13.8" hidden="false" customHeight="false" outlineLevel="0" collapsed="false">
      <c r="A49" s="17" t="n">
        <v>8</v>
      </c>
      <c r="B49" s="17" t="n">
        <v>2017</v>
      </c>
      <c r="C49" s="17" t="s">
        <v>79</v>
      </c>
      <c r="D49" s="17" t="s">
        <v>99</v>
      </c>
      <c r="E49" s="18" t="s">
        <v>66</v>
      </c>
      <c r="F49" s="18" t="s">
        <v>67</v>
      </c>
      <c r="G49" s="38" t="n">
        <v>108.4</v>
      </c>
      <c r="H49" s="19" t="n">
        <v>34.3</v>
      </c>
      <c r="I49" s="39" t="n">
        <v>521</v>
      </c>
      <c r="K49" s="17" t="s">
        <v>94</v>
      </c>
      <c r="L49" s="19" t="n">
        <v>1.4</v>
      </c>
      <c r="M49" s="19" t="n">
        <v>8.13</v>
      </c>
      <c r="N49" s="19" t="n">
        <v>22.86024</v>
      </c>
      <c r="O49" s="19" t="n">
        <v>0.96</v>
      </c>
      <c r="S49" s="19" t="n">
        <v>24.07</v>
      </c>
      <c r="T49" s="19" t="n">
        <v>135.73</v>
      </c>
      <c r="U49" s="19" t="n">
        <v>73.01</v>
      </c>
      <c r="W49" s="18" t="n">
        <v>2014</v>
      </c>
      <c r="X49" s="17" t="s">
        <v>100</v>
      </c>
      <c r="Y49" s="17" t="s">
        <v>101</v>
      </c>
      <c r="Z49" s="17" t="s">
        <v>71</v>
      </c>
      <c r="AA49" s="17" t="n">
        <v>0.008</v>
      </c>
      <c r="AC49" s="17" t="s">
        <v>78</v>
      </c>
      <c r="AD49" s="18" t="n">
        <v>60</v>
      </c>
      <c r="AE49" s="21" t="n">
        <v>9.75933908045977</v>
      </c>
      <c r="AF49" s="21" t="n">
        <v>7.62526138851836</v>
      </c>
      <c r="AG49" s="22" t="n">
        <v>16</v>
      </c>
      <c r="AH49" s="21" t="n">
        <v>12.5628591954023</v>
      </c>
      <c r="AI49" s="21" t="n">
        <v>8.48577843141355</v>
      </c>
      <c r="AJ49" s="23" t="n">
        <v>16</v>
      </c>
      <c r="AK49" s="21" t="n">
        <v>14.3969264988373</v>
      </c>
      <c r="AL49" s="21" t="n">
        <v>3.30471160450899</v>
      </c>
      <c r="AM49" s="22" t="n">
        <v>9</v>
      </c>
      <c r="AN49" s="21" t="n">
        <v>17.8091194014761</v>
      </c>
      <c r="AO49" s="21" t="n">
        <v>1.93004161149693</v>
      </c>
      <c r="AP49" s="22" t="n">
        <v>9</v>
      </c>
      <c r="AQ49" s="21" t="n">
        <v>3.605</v>
      </c>
      <c r="AR49" s="21" t="n">
        <v>0.437</v>
      </c>
      <c r="AS49" s="23" t="n">
        <v>3</v>
      </c>
      <c r="AT49" s="21" t="n">
        <v>5.351</v>
      </c>
      <c r="AU49" s="21" t="n">
        <v>0.493</v>
      </c>
      <c r="AV49" s="23" t="n">
        <v>3</v>
      </c>
    </row>
    <row r="50" customFormat="false" ht="13.8" hidden="false" customHeight="false" outlineLevel="0" collapsed="false">
      <c r="A50" s="17" t="n">
        <v>8</v>
      </c>
      <c r="B50" s="17" t="n">
        <v>2017</v>
      </c>
      <c r="C50" s="17" t="s">
        <v>79</v>
      </c>
      <c r="D50" s="17" t="s">
        <v>99</v>
      </c>
      <c r="E50" s="18" t="s">
        <v>66</v>
      </c>
      <c r="F50" s="18" t="s">
        <v>67</v>
      </c>
      <c r="G50" s="38" t="n">
        <v>108.4</v>
      </c>
      <c r="H50" s="19" t="n">
        <v>34.3</v>
      </c>
      <c r="I50" s="39" t="n">
        <v>521</v>
      </c>
      <c r="K50" s="17" t="s">
        <v>94</v>
      </c>
      <c r="L50" s="19" t="n">
        <v>1.4</v>
      </c>
      <c r="M50" s="19" t="n">
        <v>8.13</v>
      </c>
      <c r="N50" s="19" t="n">
        <v>22.86024</v>
      </c>
      <c r="O50" s="19" t="n">
        <v>0.96</v>
      </c>
      <c r="S50" s="19" t="n">
        <v>24.07</v>
      </c>
      <c r="T50" s="19" t="n">
        <v>135.73</v>
      </c>
      <c r="U50" s="19" t="n">
        <v>73.01</v>
      </c>
      <c r="W50" s="18" t="n">
        <v>2014</v>
      </c>
      <c r="X50" s="17" t="s">
        <v>100</v>
      </c>
      <c r="Y50" s="17" t="s">
        <v>101</v>
      </c>
      <c r="Z50" s="17" t="s">
        <v>102</v>
      </c>
      <c r="AA50" s="17" t="n">
        <v>0.008</v>
      </c>
      <c r="AC50" s="17" t="s">
        <v>78</v>
      </c>
      <c r="AD50" s="18" t="n">
        <v>60</v>
      </c>
      <c r="AE50" s="21" t="n">
        <v>9.75933908045977</v>
      </c>
      <c r="AF50" s="21" t="n">
        <v>7.62526138851836</v>
      </c>
      <c r="AG50" s="22" t="n">
        <v>16</v>
      </c>
      <c r="AH50" s="21" t="n">
        <v>11.5948275862069</v>
      </c>
      <c r="AI50" s="21" t="n">
        <v>8.07575905737924</v>
      </c>
      <c r="AJ50" s="23" t="n">
        <v>16</v>
      </c>
      <c r="AK50" s="21" t="n">
        <v>14.3969264988373</v>
      </c>
      <c r="AL50" s="21" t="n">
        <v>3.30471160450899</v>
      </c>
      <c r="AM50" s="22" t="n">
        <v>9</v>
      </c>
      <c r="AN50" s="21" t="n">
        <v>16.4821554948944</v>
      </c>
      <c r="AO50" s="21" t="n">
        <v>2.46151640433617</v>
      </c>
      <c r="AP50" s="22" t="n">
        <v>9</v>
      </c>
      <c r="AQ50" s="21" t="n">
        <v>3.605</v>
      </c>
      <c r="AR50" s="21" t="n">
        <v>0.437</v>
      </c>
      <c r="AS50" s="23" t="n">
        <v>3</v>
      </c>
      <c r="AT50" s="21" t="n">
        <v>5.084</v>
      </c>
      <c r="AU50" s="21" t="n">
        <v>0.586</v>
      </c>
      <c r="AV50" s="23" t="n">
        <v>3</v>
      </c>
    </row>
    <row r="51" customFormat="false" ht="13.8" hidden="false" customHeight="false" outlineLevel="0" collapsed="false">
      <c r="A51" s="17" t="n">
        <v>9</v>
      </c>
      <c r="B51" s="17" t="n">
        <v>2017</v>
      </c>
      <c r="C51" s="17" t="s">
        <v>103</v>
      </c>
      <c r="D51" s="17" t="s">
        <v>104</v>
      </c>
      <c r="E51" s="18" t="s">
        <v>66</v>
      </c>
      <c r="F51" s="18" t="s">
        <v>105</v>
      </c>
      <c r="G51" s="19" t="n">
        <v>-6.9</v>
      </c>
      <c r="H51" s="19" t="n">
        <v>52.86</v>
      </c>
      <c r="I51" s="20" t="n">
        <v>55.8</v>
      </c>
      <c r="J51" s="17" t="s">
        <v>106</v>
      </c>
      <c r="W51" s="18" t="n">
        <v>2015</v>
      </c>
      <c r="X51" s="17" t="s">
        <v>69</v>
      </c>
      <c r="Y51" s="17" t="s">
        <v>70</v>
      </c>
      <c r="Z51" s="17" t="s">
        <v>73</v>
      </c>
      <c r="AA51" s="17" t="n">
        <v>0.01</v>
      </c>
      <c r="AE51" s="21" t="n">
        <v>16.2050456253355</v>
      </c>
      <c r="AF51" s="21" t="n">
        <v>1.59634121130893</v>
      </c>
      <c r="AG51" s="22" t="n">
        <v>23</v>
      </c>
      <c r="AH51" s="21" t="n">
        <v>17.5791733762748</v>
      </c>
      <c r="AI51" s="21" t="n">
        <v>1.70657183490334</v>
      </c>
      <c r="AJ51" s="23" t="n">
        <v>23</v>
      </c>
      <c r="AQ51" s="21" t="n">
        <v>12.222</v>
      </c>
      <c r="AR51" s="36" t="n">
        <f aca="false">AQ51*(0.46/7.46)</f>
        <v>0.753635388739946</v>
      </c>
      <c r="AS51" s="23" t="n">
        <v>4</v>
      </c>
      <c r="AT51" s="21" t="n">
        <v>10.833</v>
      </c>
      <c r="AU51" s="36" t="n">
        <f aca="false">AT51*(0.53/10)</f>
        <v>0.574149</v>
      </c>
      <c r="AV51" s="23" t="n">
        <v>4</v>
      </c>
    </row>
    <row r="52" customFormat="false" ht="13.8" hidden="false" customHeight="false" outlineLevel="0" collapsed="false">
      <c r="A52" s="17" t="n">
        <v>9</v>
      </c>
      <c r="B52" s="17" t="n">
        <v>2017</v>
      </c>
      <c r="C52" s="17" t="s">
        <v>103</v>
      </c>
      <c r="D52" s="17" t="s">
        <v>104</v>
      </c>
      <c r="E52" s="18" t="s">
        <v>66</v>
      </c>
      <c r="F52" s="18" t="s">
        <v>105</v>
      </c>
      <c r="G52" s="19" t="n">
        <v>-6.9</v>
      </c>
      <c r="H52" s="19" t="n">
        <v>52.86</v>
      </c>
      <c r="I52" s="20" t="n">
        <v>55.8</v>
      </c>
      <c r="J52" s="17" t="s">
        <v>106</v>
      </c>
      <c r="W52" s="18" t="n">
        <v>2015</v>
      </c>
      <c r="X52" s="17" t="s">
        <v>69</v>
      </c>
      <c r="Y52" s="17" t="s">
        <v>70</v>
      </c>
      <c r="Z52" s="17" t="s">
        <v>107</v>
      </c>
      <c r="AA52" s="17" t="n">
        <v>0.01</v>
      </c>
      <c r="AE52" s="21" t="n">
        <v>16.2050456253355</v>
      </c>
      <c r="AF52" s="21" t="n">
        <v>1.59634121130893</v>
      </c>
      <c r="AG52" s="22" t="n">
        <v>23</v>
      </c>
      <c r="AH52" s="21" t="n">
        <v>17.3344068706387</v>
      </c>
      <c r="AI52" s="21" t="n">
        <v>1.53620368307008</v>
      </c>
      <c r="AJ52" s="23" t="n">
        <v>23</v>
      </c>
      <c r="AQ52" s="21" t="n">
        <v>12.222</v>
      </c>
      <c r="AR52" s="36" t="n">
        <f aca="false">AQ52*(0.46/7.46)</f>
        <v>0.753635388739946</v>
      </c>
      <c r="AS52" s="23" t="n">
        <v>4</v>
      </c>
      <c r="AT52" s="21" t="n">
        <v>13.833</v>
      </c>
      <c r="AU52" s="36" t="n">
        <f aca="false">AT52*(0.53/10)</f>
        <v>0.733149</v>
      </c>
      <c r="AV52" s="23" t="n">
        <v>4</v>
      </c>
    </row>
    <row r="53" customFormat="false" ht="13.8" hidden="false" customHeight="false" outlineLevel="0" collapsed="false">
      <c r="A53" s="17" t="n">
        <v>9</v>
      </c>
      <c r="B53" s="17" t="n">
        <v>2017</v>
      </c>
      <c r="C53" s="17" t="s">
        <v>103</v>
      </c>
      <c r="D53" s="17" t="s">
        <v>104</v>
      </c>
      <c r="E53" s="18" t="s">
        <v>66</v>
      </c>
      <c r="F53" s="18" t="s">
        <v>105</v>
      </c>
      <c r="G53" s="19" t="n">
        <v>-6.9</v>
      </c>
      <c r="H53" s="19" t="n">
        <v>52.86</v>
      </c>
      <c r="I53" s="20" t="n">
        <v>55.8</v>
      </c>
      <c r="J53" s="17" t="s">
        <v>106</v>
      </c>
      <c r="W53" s="18" t="n">
        <v>2015</v>
      </c>
      <c r="X53" s="17" t="s">
        <v>69</v>
      </c>
      <c r="Y53" s="17" t="s">
        <v>70</v>
      </c>
      <c r="Z53" s="17" t="s">
        <v>107</v>
      </c>
      <c r="AA53" s="17" t="n">
        <v>0.01</v>
      </c>
      <c r="AE53" s="21" t="n">
        <v>16.2050456253355</v>
      </c>
      <c r="AF53" s="21" t="n">
        <v>1.59634121130893</v>
      </c>
      <c r="AG53" s="22" t="n">
        <v>23</v>
      </c>
      <c r="AH53" s="21" t="n">
        <v>17.3215244229737</v>
      </c>
      <c r="AI53" s="21" t="n">
        <v>1.63927475218937</v>
      </c>
      <c r="AJ53" s="23" t="n">
        <v>23</v>
      </c>
      <c r="AQ53" s="21" t="n">
        <v>12.222</v>
      </c>
      <c r="AR53" s="36" t="n">
        <f aca="false">AQ53*(0.46/7.46)</f>
        <v>0.753635388739946</v>
      </c>
      <c r="AS53" s="23" t="n">
        <v>4</v>
      </c>
      <c r="AT53" s="21" t="n">
        <v>14.333</v>
      </c>
      <c r="AU53" s="36" t="n">
        <f aca="false">AT53*(0.53/10)</f>
        <v>0.759649</v>
      </c>
      <c r="AV53" s="23" t="n">
        <v>4</v>
      </c>
    </row>
    <row r="54" customFormat="false" ht="13.8" hidden="false" customHeight="false" outlineLevel="0" collapsed="false">
      <c r="A54" s="17" t="n">
        <v>9</v>
      </c>
      <c r="B54" s="17" t="n">
        <v>2017</v>
      </c>
      <c r="C54" s="17" t="s">
        <v>103</v>
      </c>
      <c r="D54" s="17" t="s">
        <v>104</v>
      </c>
      <c r="E54" s="18" t="s">
        <v>66</v>
      </c>
      <c r="F54" s="18" t="s">
        <v>105</v>
      </c>
      <c r="G54" s="19" t="n">
        <v>-6.9</v>
      </c>
      <c r="H54" s="19" t="n">
        <v>52.86</v>
      </c>
      <c r="I54" s="20" t="n">
        <v>55.8</v>
      </c>
      <c r="J54" s="17" t="s">
        <v>106</v>
      </c>
      <c r="W54" s="18" t="n">
        <v>2016</v>
      </c>
      <c r="X54" s="17" t="s">
        <v>69</v>
      </c>
      <c r="Y54" s="17" t="s">
        <v>70</v>
      </c>
      <c r="Z54" s="17" t="s">
        <v>73</v>
      </c>
      <c r="AA54" s="17" t="n">
        <v>0.01</v>
      </c>
      <c r="AE54" s="21" t="n">
        <v>15.7136797454931</v>
      </c>
      <c r="AF54" s="21" t="n">
        <v>1.92011259358281</v>
      </c>
      <c r="AG54" s="22" t="n">
        <v>23</v>
      </c>
      <c r="AH54" s="21" t="n">
        <v>17.8260869565217</v>
      </c>
      <c r="AI54" s="21" t="n">
        <v>1.42808999862553</v>
      </c>
      <c r="AJ54" s="23" t="n">
        <v>23</v>
      </c>
    </row>
    <row r="55" customFormat="false" ht="13.8" hidden="false" customHeight="false" outlineLevel="0" collapsed="false">
      <c r="A55" s="17" t="n">
        <v>9</v>
      </c>
      <c r="B55" s="17" t="n">
        <v>2017</v>
      </c>
      <c r="C55" s="17" t="s">
        <v>103</v>
      </c>
      <c r="D55" s="17" t="s">
        <v>104</v>
      </c>
      <c r="E55" s="18" t="s">
        <v>66</v>
      </c>
      <c r="F55" s="18" t="s">
        <v>105</v>
      </c>
      <c r="G55" s="19" t="n">
        <v>-6.9</v>
      </c>
      <c r="H55" s="19" t="n">
        <v>52.86</v>
      </c>
      <c r="I55" s="20" t="n">
        <v>55.8</v>
      </c>
      <c r="J55" s="17" t="s">
        <v>106</v>
      </c>
      <c r="W55" s="18" t="n">
        <v>2016</v>
      </c>
      <c r="X55" s="17" t="s">
        <v>69</v>
      </c>
      <c r="Y55" s="17" t="s">
        <v>70</v>
      </c>
      <c r="Z55" s="17" t="s">
        <v>107</v>
      </c>
      <c r="AA55" s="17" t="n">
        <v>0.01</v>
      </c>
      <c r="AE55" s="21" t="n">
        <v>15.7136797454931</v>
      </c>
      <c r="AF55" s="21" t="n">
        <v>1.92011259358281</v>
      </c>
      <c r="AG55" s="22" t="n">
        <v>23</v>
      </c>
      <c r="AH55" s="21" t="n">
        <v>18.8865323435843</v>
      </c>
      <c r="AI55" s="21" t="n">
        <v>2.60157460021817</v>
      </c>
      <c r="AJ55" s="23" t="n">
        <v>23</v>
      </c>
    </row>
    <row r="56" customFormat="false" ht="13.8" hidden="false" customHeight="false" outlineLevel="0" collapsed="false">
      <c r="A56" s="17" t="n">
        <v>9</v>
      </c>
      <c r="B56" s="17" t="n">
        <v>2017</v>
      </c>
      <c r="C56" s="17" t="s">
        <v>103</v>
      </c>
      <c r="D56" s="17" t="s">
        <v>104</v>
      </c>
      <c r="E56" s="18" t="s">
        <v>66</v>
      </c>
      <c r="F56" s="18" t="s">
        <v>105</v>
      </c>
      <c r="G56" s="19" t="n">
        <v>-6.9</v>
      </c>
      <c r="H56" s="19" t="n">
        <v>52.86</v>
      </c>
      <c r="I56" s="20" t="n">
        <v>55.8</v>
      </c>
      <c r="J56" s="17" t="s">
        <v>108</v>
      </c>
      <c r="W56" s="18" t="n">
        <v>2016</v>
      </c>
      <c r="X56" s="17" t="s">
        <v>69</v>
      </c>
      <c r="Y56" s="17" t="s">
        <v>70</v>
      </c>
      <c r="Z56" s="17" t="s">
        <v>107</v>
      </c>
      <c r="AA56" s="17" t="n">
        <v>0.01</v>
      </c>
      <c r="AE56" s="21" t="n">
        <v>15.7136797454931</v>
      </c>
      <c r="AF56" s="21" t="n">
        <v>1.92011259358281</v>
      </c>
      <c r="AG56" s="22" t="n">
        <v>23</v>
      </c>
      <c r="AH56" s="21" t="n">
        <v>18.4496288441145</v>
      </c>
      <c r="AI56" s="21" t="n">
        <v>2.0264305440676</v>
      </c>
      <c r="AJ56" s="23" t="n">
        <v>23</v>
      </c>
    </row>
    <row r="57" customFormat="false" ht="13.8" hidden="false" customHeight="false" outlineLevel="0" collapsed="false">
      <c r="A57" s="17" t="n">
        <v>9</v>
      </c>
      <c r="B57" s="17" t="n">
        <v>2017</v>
      </c>
      <c r="C57" s="17" t="s">
        <v>103</v>
      </c>
      <c r="D57" s="17" t="s">
        <v>104</v>
      </c>
      <c r="E57" s="18" t="s">
        <v>66</v>
      </c>
      <c r="F57" s="18" t="s">
        <v>105</v>
      </c>
      <c r="G57" s="19" t="n">
        <v>-6.9</v>
      </c>
      <c r="H57" s="19" t="n">
        <v>52.86</v>
      </c>
      <c r="I57" s="20" t="n">
        <v>55.8</v>
      </c>
      <c r="J57" s="17" t="s">
        <v>108</v>
      </c>
      <c r="W57" s="18" t="n">
        <v>2016</v>
      </c>
      <c r="X57" s="17" t="s">
        <v>69</v>
      </c>
      <c r="Y57" s="17" t="s">
        <v>70</v>
      </c>
      <c r="Z57" s="17" t="s">
        <v>107</v>
      </c>
      <c r="AA57" s="17" t="n">
        <v>0.01</v>
      </c>
      <c r="AE57" s="21" t="n">
        <v>15.7136797454931</v>
      </c>
      <c r="AF57" s="21" t="n">
        <v>1.92011259358281</v>
      </c>
      <c r="AG57" s="22" t="n">
        <v>23</v>
      </c>
      <c r="AH57" s="21" t="n">
        <v>19.2428419936373</v>
      </c>
      <c r="AI57" s="21" t="n">
        <v>2.63401779949231</v>
      </c>
      <c r="AJ57" s="23" t="n">
        <v>23</v>
      </c>
    </row>
    <row r="58" customFormat="false" ht="13.8" hidden="false" customHeight="false" outlineLevel="0" collapsed="false">
      <c r="A58" s="17" t="n">
        <v>10</v>
      </c>
      <c r="B58" s="17" t="n">
        <v>2017</v>
      </c>
      <c r="C58" s="17" t="s">
        <v>95</v>
      </c>
      <c r="D58" s="17" t="s">
        <v>109</v>
      </c>
      <c r="E58" s="18" t="s">
        <v>66</v>
      </c>
      <c r="F58" s="18" t="s">
        <v>110</v>
      </c>
      <c r="G58" s="19" t="n">
        <v>15</v>
      </c>
      <c r="H58" s="19" t="n">
        <v>40.57</v>
      </c>
      <c r="I58" s="20" t="n">
        <v>41</v>
      </c>
      <c r="L58" s="19" t="n">
        <v>1.46</v>
      </c>
      <c r="M58" s="19" t="n">
        <v>8.07</v>
      </c>
      <c r="N58" s="19" t="n">
        <v>17.67</v>
      </c>
      <c r="O58" s="19" t="n">
        <v>3.1</v>
      </c>
      <c r="U58" s="19" t="n">
        <v>54.32</v>
      </c>
      <c r="V58" s="19" t="n">
        <v>5.42</v>
      </c>
      <c r="W58" s="18" t="s">
        <v>111</v>
      </c>
      <c r="X58" s="17" t="s">
        <v>112</v>
      </c>
      <c r="Y58" s="17" t="s">
        <v>101</v>
      </c>
      <c r="Z58" s="17" t="s">
        <v>73</v>
      </c>
      <c r="AA58" s="17" t="n">
        <v>0.03</v>
      </c>
      <c r="AE58" s="21" t="n">
        <v>22.1</v>
      </c>
      <c r="AF58" s="36" t="n">
        <f aca="false">AE58*(3.84/22.39)</f>
        <v>3.79026351049576</v>
      </c>
      <c r="AG58" s="22" t="n">
        <v>3</v>
      </c>
      <c r="AH58" s="21" t="n">
        <v>24.8</v>
      </c>
      <c r="AI58" s="36" t="n">
        <f aca="false">AH58*(3.99/24.1)</f>
        <v>4.10589211618257</v>
      </c>
      <c r="AJ58" s="23" t="n">
        <v>3</v>
      </c>
    </row>
    <row r="59" customFormat="false" ht="13.8" hidden="false" customHeight="false" outlineLevel="0" collapsed="false">
      <c r="A59" s="17" t="n">
        <v>10</v>
      </c>
      <c r="B59" s="17" t="n">
        <v>2017</v>
      </c>
      <c r="C59" s="17" t="s">
        <v>95</v>
      </c>
      <c r="D59" s="17" t="s">
        <v>109</v>
      </c>
      <c r="E59" s="18" t="s">
        <v>66</v>
      </c>
      <c r="F59" s="18" t="s">
        <v>110</v>
      </c>
      <c r="G59" s="19" t="n">
        <v>15</v>
      </c>
      <c r="H59" s="19" t="n">
        <v>40.57</v>
      </c>
      <c r="I59" s="20" t="n">
        <v>41</v>
      </c>
      <c r="L59" s="19" t="n">
        <v>1.46</v>
      </c>
      <c r="M59" s="19" t="n">
        <v>8.07</v>
      </c>
      <c r="N59" s="19" t="n">
        <v>17.67</v>
      </c>
      <c r="O59" s="19" t="n">
        <v>3.1</v>
      </c>
      <c r="U59" s="19" t="n">
        <v>54.32</v>
      </c>
      <c r="V59" s="19" t="n">
        <v>5.42</v>
      </c>
      <c r="W59" s="18" t="s">
        <v>111</v>
      </c>
      <c r="X59" s="17" t="s">
        <v>112</v>
      </c>
      <c r="Y59" s="17" t="s">
        <v>101</v>
      </c>
      <c r="Z59" s="17" t="s">
        <v>73</v>
      </c>
      <c r="AA59" s="17" t="n">
        <v>0.03</v>
      </c>
      <c r="AE59" s="21" t="n">
        <v>22.7</v>
      </c>
      <c r="AF59" s="36" t="n">
        <f aca="false">AE59*(3.84/22.39)</f>
        <v>3.89316659222867</v>
      </c>
      <c r="AG59" s="22" t="n">
        <v>3</v>
      </c>
      <c r="AH59" s="21" t="n">
        <v>25</v>
      </c>
      <c r="AI59" s="36" t="n">
        <f aca="false">AH59*(3.99/24.1)</f>
        <v>4.13900414937759</v>
      </c>
      <c r="AJ59" s="23" t="n">
        <v>3</v>
      </c>
    </row>
    <row r="60" customFormat="false" ht="13.8" hidden="false" customHeight="false" outlineLevel="0" collapsed="false">
      <c r="A60" s="17" t="n">
        <v>10</v>
      </c>
      <c r="B60" s="17" t="n">
        <v>2017</v>
      </c>
      <c r="C60" s="17" t="s">
        <v>95</v>
      </c>
      <c r="D60" s="17" t="s">
        <v>109</v>
      </c>
      <c r="E60" s="18" t="s">
        <v>66</v>
      </c>
      <c r="F60" s="18" t="s">
        <v>110</v>
      </c>
      <c r="G60" s="19" t="n">
        <v>15</v>
      </c>
      <c r="H60" s="19" t="n">
        <v>40.57</v>
      </c>
      <c r="I60" s="20" t="n">
        <v>41</v>
      </c>
      <c r="L60" s="19" t="n">
        <v>1.46</v>
      </c>
      <c r="M60" s="19" t="n">
        <v>8.07</v>
      </c>
      <c r="N60" s="19" t="n">
        <v>17.67</v>
      </c>
      <c r="O60" s="19" t="n">
        <v>3.1</v>
      </c>
      <c r="U60" s="19" t="n">
        <v>54.32</v>
      </c>
      <c r="V60" s="19" t="n">
        <v>5.42</v>
      </c>
      <c r="W60" s="18" t="s">
        <v>111</v>
      </c>
      <c r="X60" s="17" t="s">
        <v>69</v>
      </c>
      <c r="Y60" s="17" t="s">
        <v>70</v>
      </c>
      <c r="Z60" s="17" t="s">
        <v>73</v>
      </c>
      <c r="AA60" s="17" t="n">
        <v>0.03</v>
      </c>
      <c r="AE60" s="21" t="n">
        <v>21.1</v>
      </c>
      <c r="AF60" s="36" t="n">
        <f aca="false">AE60*(3.84/22.39)</f>
        <v>3.61875837427423</v>
      </c>
      <c r="AG60" s="22" t="n">
        <v>3</v>
      </c>
      <c r="AH60" s="21" t="n">
        <v>25.2</v>
      </c>
      <c r="AI60" s="36" t="n">
        <f aca="false">AH60*(3.99/24.1)</f>
        <v>4.17211618257261</v>
      </c>
      <c r="AJ60" s="23" t="n">
        <v>3</v>
      </c>
    </row>
    <row r="61" customFormat="false" ht="13.8" hidden="false" customHeight="false" outlineLevel="0" collapsed="false">
      <c r="A61" s="17" t="n">
        <v>10</v>
      </c>
      <c r="B61" s="17" t="n">
        <v>2017</v>
      </c>
      <c r="C61" s="17" t="s">
        <v>95</v>
      </c>
      <c r="D61" s="17" t="s">
        <v>109</v>
      </c>
      <c r="E61" s="18" t="s">
        <v>66</v>
      </c>
      <c r="F61" s="18" t="s">
        <v>110</v>
      </c>
      <c r="G61" s="19" t="n">
        <v>15</v>
      </c>
      <c r="H61" s="19" t="n">
        <v>40.57</v>
      </c>
      <c r="I61" s="20" t="n">
        <v>41</v>
      </c>
      <c r="L61" s="19" t="n">
        <v>1.46</v>
      </c>
      <c r="M61" s="19" t="n">
        <v>8.07</v>
      </c>
      <c r="N61" s="19" t="n">
        <v>17.67</v>
      </c>
      <c r="O61" s="19" t="n">
        <v>3.1</v>
      </c>
      <c r="U61" s="19" t="n">
        <v>54.32</v>
      </c>
      <c r="V61" s="19" t="n">
        <v>5.42</v>
      </c>
      <c r="W61" s="18" t="s">
        <v>111</v>
      </c>
      <c r="X61" s="17" t="s">
        <v>69</v>
      </c>
      <c r="Y61" s="17" t="s">
        <v>70</v>
      </c>
      <c r="Z61" s="17" t="s">
        <v>73</v>
      </c>
      <c r="AA61" s="17" t="n">
        <v>0.03</v>
      </c>
      <c r="AE61" s="21" t="n">
        <v>22.1</v>
      </c>
      <c r="AF61" s="36" t="n">
        <f aca="false">AE61*(3.84/22.39)</f>
        <v>3.79026351049576</v>
      </c>
      <c r="AG61" s="22" t="n">
        <v>3</v>
      </c>
      <c r="AH61" s="21" t="n">
        <v>24.2</v>
      </c>
      <c r="AI61" s="36" t="n">
        <f aca="false">AH61*(3.99/24.1)</f>
        <v>4.00655601659751</v>
      </c>
      <c r="AJ61" s="23" t="n">
        <v>3</v>
      </c>
    </row>
    <row r="62" customFormat="false" ht="13.8" hidden="false" customHeight="false" outlineLevel="0" collapsed="false">
      <c r="A62" s="17" t="n">
        <v>10</v>
      </c>
      <c r="B62" s="17" t="n">
        <v>2017</v>
      </c>
      <c r="C62" s="17" t="s">
        <v>95</v>
      </c>
      <c r="D62" s="17" t="s">
        <v>109</v>
      </c>
      <c r="E62" s="18" t="s">
        <v>66</v>
      </c>
      <c r="F62" s="18" t="s">
        <v>110</v>
      </c>
      <c r="G62" s="19" t="n">
        <v>14.31</v>
      </c>
      <c r="H62" s="19" t="n">
        <v>41</v>
      </c>
      <c r="I62" s="20" t="n">
        <v>24</v>
      </c>
      <c r="L62" s="19" t="n">
        <v>1.19</v>
      </c>
      <c r="M62" s="19" t="n">
        <v>7.72</v>
      </c>
      <c r="N62" s="19" t="n">
        <v>22.65</v>
      </c>
      <c r="O62" s="19" t="n">
        <v>1.91</v>
      </c>
      <c r="U62" s="19" t="n">
        <v>45.69</v>
      </c>
      <c r="V62" s="19" t="n">
        <v>3.43</v>
      </c>
      <c r="W62" s="18" t="s">
        <v>111</v>
      </c>
      <c r="X62" s="17" t="s">
        <v>69</v>
      </c>
      <c r="Y62" s="17" t="s">
        <v>70</v>
      </c>
      <c r="Z62" s="17" t="s">
        <v>73</v>
      </c>
      <c r="AA62" s="17" t="n">
        <v>0.03</v>
      </c>
      <c r="AE62" s="21" t="n">
        <v>22.4</v>
      </c>
      <c r="AF62" s="36" t="n">
        <f aca="false">AE62*(3.84/22.39)</f>
        <v>3.84171505136222</v>
      </c>
      <c r="AG62" s="22" t="n">
        <v>3</v>
      </c>
      <c r="AH62" s="21" t="n">
        <v>24.2</v>
      </c>
      <c r="AI62" s="36" t="n">
        <f aca="false">AH62*(3.99/24.1)</f>
        <v>4.00655601659751</v>
      </c>
      <c r="AJ62" s="23" t="n">
        <v>3</v>
      </c>
    </row>
    <row r="63" customFormat="false" ht="13.8" hidden="false" customHeight="false" outlineLevel="0" collapsed="false">
      <c r="A63" s="17" t="n">
        <v>10</v>
      </c>
      <c r="B63" s="17" t="n">
        <v>2017</v>
      </c>
      <c r="C63" s="17" t="s">
        <v>95</v>
      </c>
      <c r="D63" s="17" t="s">
        <v>109</v>
      </c>
      <c r="E63" s="18" t="s">
        <v>66</v>
      </c>
      <c r="F63" s="18" t="s">
        <v>110</v>
      </c>
      <c r="G63" s="19" t="n">
        <v>14.31</v>
      </c>
      <c r="H63" s="19" t="n">
        <v>41</v>
      </c>
      <c r="I63" s="20" t="n">
        <v>24</v>
      </c>
      <c r="L63" s="19" t="n">
        <v>1.19</v>
      </c>
      <c r="M63" s="19" t="n">
        <v>7.72</v>
      </c>
      <c r="N63" s="19" t="n">
        <v>22.65</v>
      </c>
      <c r="O63" s="19" t="n">
        <v>1.91</v>
      </c>
      <c r="U63" s="19" t="n">
        <v>45.69</v>
      </c>
      <c r="V63" s="19" t="n">
        <v>3.43</v>
      </c>
      <c r="W63" s="18" t="s">
        <v>111</v>
      </c>
      <c r="X63" s="17" t="s">
        <v>69</v>
      </c>
      <c r="Y63" s="17" t="s">
        <v>70</v>
      </c>
      <c r="Z63" s="17" t="s">
        <v>73</v>
      </c>
      <c r="AA63" s="17" t="n">
        <v>0.03</v>
      </c>
      <c r="AE63" s="21" t="n">
        <v>22.4</v>
      </c>
      <c r="AF63" s="36" t="n">
        <f aca="false">AE63*(3.84/22.39)</f>
        <v>3.84171505136222</v>
      </c>
      <c r="AG63" s="22" t="n">
        <v>3</v>
      </c>
      <c r="AH63" s="21" t="n">
        <v>24.3</v>
      </c>
      <c r="AI63" s="36" t="n">
        <f aca="false">AH63*(3.99/24.1)</f>
        <v>4.02311203319502</v>
      </c>
      <c r="AJ63" s="23" t="n">
        <v>3</v>
      </c>
    </row>
    <row r="64" customFormat="false" ht="13.8" hidden="false" customHeight="false" outlineLevel="0" collapsed="false">
      <c r="A64" s="17" t="n">
        <v>10</v>
      </c>
      <c r="B64" s="17" t="n">
        <v>2017</v>
      </c>
      <c r="C64" s="17" t="s">
        <v>95</v>
      </c>
      <c r="D64" s="17" t="s">
        <v>109</v>
      </c>
      <c r="E64" s="18" t="s">
        <v>66</v>
      </c>
      <c r="F64" s="18" t="s">
        <v>110</v>
      </c>
      <c r="G64" s="19" t="n">
        <v>14.31</v>
      </c>
      <c r="H64" s="19" t="n">
        <v>41</v>
      </c>
      <c r="I64" s="20" t="n">
        <v>24</v>
      </c>
      <c r="L64" s="19" t="n">
        <v>1.19</v>
      </c>
      <c r="M64" s="19" t="n">
        <v>7.72</v>
      </c>
      <c r="N64" s="19" t="n">
        <v>22.65</v>
      </c>
      <c r="O64" s="19" t="n">
        <v>1.91</v>
      </c>
      <c r="U64" s="19" t="n">
        <v>45.69</v>
      </c>
      <c r="V64" s="19" t="n">
        <v>3.43</v>
      </c>
      <c r="W64" s="18" t="s">
        <v>111</v>
      </c>
      <c r="X64" s="17" t="s">
        <v>113</v>
      </c>
      <c r="Y64" s="17" t="s">
        <v>101</v>
      </c>
      <c r="Z64" s="17" t="s">
        <v>73</v>
      </c>
      <c r="AA64" s="17" t="n">
        <v>0.03</v>
      </c>
      <c r="AE64" s="21" t="n">
        <v>12.1</v>
      </c>
      <c r="AF64" s="36" t="n">
        <f aca="false">AE64*(3.84/22.39)</f>
        <v>2.07521214828048</v>
      </c>
      <c r="AG64" s="22" t="n">
        <v>3</v>
      </c>
      <c r="AH64" s="21" t="n">
        <v>13.4</v>
      </c>
      <c r="AI64" s="36" t="n">
        <f aca="false">AH64*(3.99/24.1)</f>
        <v>2.21850622406639</v>
      </c>
      <c r="AJ64" s="23" t="n">
        <v>3</v>
      </c>
    </row>
    <row r="65" customFormat="false" ht="13.8" hidden="false" customHeight="false" outlineLevel="0" collapsed="false">
      <c r="A65" s="17" t="n">
        <v>10</v>
      </c>
      <c r="B65" s="17" t="n">
        <v>2017</v>
      </c>
      <c r="C65" s="17" t="s">
        <v>95</v>
      </c>
      <c r="D65" s="17" t="s">
        <v>109</v>
      </c>
      <c r="E65" s="18" t="s">
        <v>66</v>
      </c>
      <c r="F65" s="18" t="s">
        <v>110</v>
      </c>
      <c r="G65" s="19" t="n">
        <v>14.31</v>
      </c>
      <c r="H65" s="19" t="n">
        <v>41</v>
      </c>
      <c r="I65" s="20" t="n">
        <v>24</v>
      </c>
      <c r="L65" s="19" t="n">
        <v>1.19</v>
      </c>
      <c r="M65" s="19" t="n">
        <v>7.72</v>
      </c>
      <c r="N65" s="19" t="n">
        <v>22.65</v>
      </c>
      <c r="O65" s="19" t="n">
        <v>1.91</v>
      </c>
      <c r="U65" s="19" t="n">
        <v>45.69</v>
      </c>
      <c r="V65" s="19" t="n">
        <v>3.43</v>
      </c>
      <c r="W65" s="18" t="s">
        <v>111</v>
      </c>
      <c r="X65" s="17" t="s">
        <v>113</v>
      </c>
      <c r="Y65" s="17" t="s">
        <v>101</v>
      </c>
      <c r="Z65" s="17" t="s">
        <v>73</v>
      </c>
      <c r="AA65" s="17" t="n">
        <v>0.03</v>
      </c>
      <c r="AE65" s="21" t="n">
        <v>12</v>
      </c>
      <c r="AF65" s="36" t="n">
        <f aca="false">AE65*(3.84/22.39)</f>
        <v>2.05806163465833</v>
      </c>
      <c r="AG65" s="22" t="n">
        <v>3</v>
      </c>
      <c r="AH65" s="21" t="n">
        <v>13.3</v>
      </c>
      <c r="AI65" s="36" t="n">
        <f aca="false">AH65*(3.99/24.1)</f>
        <v>2.20195020746888</v>
      </c>
      <c r="AJ65" s="23" t="n">
        <v>3</v>
      </c>
    </row>
    <row r="66" customFormat="false" ht="13.8" hidden="false" customHeight="false" outlineLevel="0" collapsed="false">
      <c r="A66" s="17" t="n">
        <v>10</v>
      </c>
      <c r="B66" s="17" t="n">
        <v>2017</v>
      </c>
      <c r="C66" s="17" t="s">
        <v>95</v>
      </c>
      <c r="D66" s="17" t="s">
        <v>109</v>
      </c>
      <c r="E66" s="18" t="s">
        <v>66</v>
      </c>
      <c r="F66" s="18" t="s">
        <v>110</v>
      </c>
      <c r="G66" s="19" t="n">
        <v>14.31</v>
      </c>
      <c r="H66" s="19" t="n">
        <v>41</v>
      </c>
      <c r="I66" s="20" t="n">
        <v>24</v>
      </c>
      <c r="L66" s="19" t="n">
        <v>1.19</v>
      </c>
      <c r="M66" s="19" t="n">
        <v>7.72</v>
      </c>
      <c r="N66" s="19" t="n">
        <v>22.65</v>
      </c>
      <c r="O66" s="19" t="n">
        <v>1.91</v>
      </c>
      <c r="U66" s="19" t="n">
        <v>45.69</v>
      </c>
      <c r="V66" s="19" t="n">
        <v>3.43</v>
      </c>
      <c r="W66" s="18" t="s">
        <v>111</v>
      </c>
      <c r="X66" s="17" t="s">
        <v>114</v>
      </c>
      <c r="Y66" s="17" t="s">
        <v>101</v>
      </c>
      <c r="Z66" s="17" t="s">
        <v>73</v>
      </c>
      <c r="AA66" s="17" t="n">
        <v>0.03</v>
      </c>
      <c r="AE66" s="21" t="n">
        <v>21.9</v>
      </c>
      <c r="AF66" s="36" t="n">
        <f aca="false">AE66*(3.84/22.39)</f>
        <v>3.75596248325145</v>
      </c>
      <c r="AG66" s="22" t="n">
        <v>3</v>
      </c>
      <c r="AH66" s="21" t="n">
        <v>24.3</v>
      </c>
      <c r="AI66" s="36" t="n">
        <f aca="false">AH66*(3.99/24.1)</f>
        <v>4.02311203319502</v>
      </c>
      <c r="AJ66" s="23" t="n">
        <v>3</v>
      </c>
    </row>
    <row r="67" customFormat="false" ht="13.8" hidden="false" customHeight="false" outlineLevel="0" collapsed="false">
      <c r="A67" s="17" t="n">
        <v>10</v>
      </c>
      <c r="B67" s="17" t="n">
        <v>2017</v>
      </c>
      <c r="C67" s="17" t="s">
        <v>95</v>
      </c>
      <c r="D67" s="17" t="s">
        <v>109</v>
      </c>
      <c r="E67" s="18" t="s">
        <v>66</v>
      </c>
      <c r="F67" s="18" t="s">
        <v>110</v>
      </c>
      <c r="G67" s="19" t="n">
        <v>14.31</v>
      </c>
      <c r="H67" s="19" t="n">
        <v>41</v>
      </c>
      <c r="I67" s="20" t="n">
        <v>24</v>
      </c>
      <c r="L67" s="19" t="n">
        <v>1.19</v>
      </c>
      <c r="M67" s="19" t="n">
        <v>7.72</v>
      </c>
      <c r="N67" s="19" t="n">
        <v>22.65</v>
      </c>
      <c r="O67" s="19" t="n">
        <v>1.91</v>
      </c>
      <c r="U67" s="19" t="n">
        <v>45.69</v>
      </c>
      <c r="V67" s="19" t="n">
        <v>3.43</v>
      </c>
      <c r="W67" s="18" t="s">
        <v>111</v>
      </c>
      <c r="X67" s="17" t="s">
        <v>114</v>
      </c>
      <c r="Y67" s="17" t="s">
        <v>101</v>
      </c>
      <c r="Z67" s="17" t="s">
        <v>73</v>
      </c>
      <c r="AA67" s="17" t="n">
        <v>0.03</v>
      </c>
      <c r="AE67" s="21" t="n">
        <v>22.1</v>
      </c>
      <c r="AF67" s="36" t="n">
        <f aca="false">AE67*(3.84/22.39)</f>
        <v>3.79026351049576</v>
      </c>
      <c r="AG67" s="22" t="n">
        <v>3</v>
      </c>
      <c r="AH67" s="21" t="n">
        <v>24</v>
      </c>
      <c r="AI67" s="36" t="n">
        <f aca="false">AH67*(3.99/24.1)</f>
        <v>3.97344398340249</v>
      </c>
      <c r="AJ67" s="23" t="n">
        <v>3</v>
      </c>
    </row>
    <row r="68" customFormat="false" ht="13.8" hidden="false" customHeight="false" outlineLevel="0" collapsed="false">
      <c r="A68" s="17" t="n">
        <v>10</v>
      </c>
      <c r="B68" s="17" t="n">
        <v>2017</v>
      </c>
      <c r="C68" s="17" t="s">
        <v>95</v>
      </c>
      <c r="D68" s="17" t="s">
        <v>109</v>
      </c>
      <c r="E68" s="18" t="s">
        <v>66</v>
      </c>
      <c r="F68" s="18" t="s">
        <v>110</v>
      </c>
      <c r="G68" s="19" t="n">
        <v>15</v>
      </c>
      <c r="H68" s="19" t="n">
        <v>43.43</v>
      </c>
      <c r="I68" s="20" t="n">
        <v>11</v>
      </c>
      <c r="L68" s="19" t="n">
        <v>1.32</v>
      </c>
      <c r="M68" s="19" t="n">
        <v>8.21</v>
      </c>
      <c r="N68" s="19" t="n">
        <v>24.19</v>
      </c>
      <c r="O68" s="19" t="n">
        <v>3.32</v>
      </c>
      <c r="U68" s="19" t="n">
        <v>56.78</v>
      </c>
      <c r="V68" s="19" t="n">
        <v>6.45</v>
      </c>
      <c r="W68" s="18" t="s">
        <v>111</v>
      </c>
      <c r="X68" s="17" t="s">
        <v>115</v>
      </c>
      <c r="Y68" s="17" t="s">
        <v>101</v>
      </c>
      <c r="Z68" s="17" t="s">
        <v>73</v>
      </c>
      <c r="AA68" s="17" t="n">
        <v>0.03</v>
      </c>
      <c r="AE68" s="21" t="n">
        <v>14.1</v>
      </c>
      <c r="AF68" s="36" t="n">
        <f aca="false">AE68*(3.84/22.39)</f>
        <v>2.41822242072354</v>
      </c>
      <c r="AG68" s="22" t="n">
        <v>3</v>
      </c>
      <c r="AH68" s="21" t="n">
        <v>15.1</v>
      </c>
      <c r="AI68" s="36" t="n">
        <f aca="false">AH68*(3.99/24.1)</f>
        <v>2.49995850622407</v>
      </c>
      <c r="AJ68" s="23" t="n">
        <v>3</v>
      </c>
    </row>
    <row r="69" customFormat="false" ht="13.8" hidden="false" customHeight="false" outlineLevel="0" collapsed="false">
      <c r="A69" s="17" t="n">
        <v>10</v>
      </c>
      <c r="B69" s="17" t="n">
        <v>2017</v>
      </c>
      <c r="C69" s="17" t="s">
        <v>95</v>
      </c>
      <c r="D69" s="17" t="s">
        <v>109</v>
      </c>
      <c r="E69" s="18" t="s">
        <v>66</v>
      </c>
      <c r="F69" s="18" t="s">
        <v>110</v>
      </c>
      <c r="G69" s="19" t="n">
        <v>15</v>
      </c>
      <c r="H69" s="19" t="n">
        <v>43.43</v>
      </c>
      <c r="I69" s="20" t="n">
        <v>11</v>
      </c>
      <c r="L69" s="19" t="n">
        <v>1.32</v>
      </c>
      <c r="M69" s="19" t="n">
        <v>8.21</v>
      </c>
      <c r="N69" s="19" t="n">
        <v>24.19</v>
      </c>
      <c r="O69" s="19" t="n">
        <v>3.32</v>
      </c>
      <c r="U69" s="19" t="n">
        <v>56.78</v>
      </c>
      <c r="V69" s="19" t="n">
        <v>6.45</v>
      </c>
      <c r="W69" s="18" t="s">
        <v>111</v>
      </c>
      <c r="X69" s="17" t="s">
        <v>115</v>
      </c>
      <c r="Y69" s="17" t="s">
        <v>101</v>
      </c>
      <c r="Z69" s="17" t="s">
        <v>73</v>
      </c>
      <c r="AA69" s="17" t="n">
        <v>0.03</v>
      </c>
      <c r="AE69" s="21" t="n">
        <v>14.5</v>
      </c>
      <c r="AF69" s="36" t="n">
        <f aca="false">AE69*(3.84/22.39)</f>
        <v>2.48682447521215</v>
      </c>
      <c r="AG69" s="22" t="n">
        <v>3</v>
      </c>
      <c r="AH69" s="21" t="n">
        <v>15.1</v>
      </c>
      <c r="AI69" s="36" t="n">
        <f aca="false">AH69*(3.99/24.1)</f>
        <v>2.49995850622407</v>
      </c>
      <c r="AJ69" s="23" t="n">
        <v>3</v>
      </c>
    </row>
    <row r="70" customFormat="false" ht="13.8" hidden="false" customHeight="false" outlineLevel="0" collapsed="false">
      <c r="A70" s="17" t="n">
        <v>10</v>
      </c>
      <c r="B70" s="17" t="n">
        <v>2017</v>
      </c>
      <c r="C70" s="17" t="s">
        <v>95</v>
      </c>
      <c r="D70" s="17" t="s">
        <v>109</v>
      </c>
      <c r="E70" s="18" t="s">
        <v>66</v>
      </c>
      <c r="F70" s="18" t="s">
        <v>110</v>
      </c>
      <c r="G70" s="19" t="n">
        <v>15</v>
      </c>
      <c r="H70" s="19" t="n">
        <v>43.43</v>
      </c>
      <c r="I70" s="20" t="n">
        <v>11</v>
      </c>
      <c r="L70" s="19" t="n">
        <v>1.32</v>
      </c>
      <c r="M70" s="19" t="n">
        <v>8.21</v>
      </c>
      <c r="N70" s="19" t="n">
        <v>24.19</v>
      </c>
      <c r="O70" s="19" t="n">
        <v>3.32</v>
      </c>
      <c r="U70" s="19" t="n">
        <v>56.78</v>
      </c>
      <c r="V70" s="19" t="n">
        <v>6.45</v>
      </c>
      <c r="W70" s="18" t="s">
        <v>111</v>
      </c>
      <c r="X70" s="17" t="s">
        <v>115</v>
      </c>
      <c r="Y70" s="17" t="s">
        <v>101</v>
      </c>
      <c r="Z70" s="17" t="s">
        <v>73</v>
      </c>
      <c r="AA70" s="17" t="n">
        <v>0.03</v>
      </c>
      <c r="AE70" s="21" t="n">
        <v>18.3</v>
      </c>
      <c r="AF70" s="36" t="n">
        <f aca="false">AE70*(3.84/22.39)</f>
        <v>3.13854399285395</v>
      </c>
      <c r="AG70" s="22" t="n">
        <v>3</v>
      </c>
      <c r="AH70" s="21" t="n">
        <v>18.8</v>
      </c>
      <c r="AI70" s="36" t="n">
        <f aca="false">AH70*(3.99/24.1)</f>
        <v>3.11253112033195</v>
      </c>
      <c r="AJ70" s="23" t="n">
        <v>3</v>
      </c>
    </row>
    <row r="71" customFormat="false" ht="13.8" hidden="false" customHeight="false" outlineLevel="0" collapsed="false">
      <c r="A71" s="17" t="n">
        <v>10</v>
      </c>
      <c r="B71" s="17" t="n">
        <v>2017</v>
      </c>
      <c r="C71" s="17" t="s">
        <v>95</v>
      </c>
      <c r="D71" s="17" t="s">
        <v>109</v>
      </c>
      <c r="E71" s="18" t="s">
        <v>66</v>
      </c>
      <c r="F71" s="18" t="s">
        <v>110</v>
      </c>
      <c r="G71" s="19" t="n">
        <v>15</v>
      </c>
      <c r="H71" s="19" t="n">
        <v>43.43</v>
      </c>
      <c r="I71" s="20" t="n">
        <v>11</v>
      </c>
      <c r="L71" s="19" t="n">
        <v>1.32</v>
      </c>
      <c r="M71" s="19" t="n">
        <v>8.21</v>
      </c>
      <c r="N71" s="19" t="n">
        <v>24.19</v>
      </c>
      <c r="O71" s="19" t="n">
        <v>3.32</v>
      </c>
      <c r="U71" s="19" t="n">
        <v>56.78</v>
      </c>
      <c r="V71" s="19" t="n">
        <v>6.45</v>
      </c>
      <c r="W71" s="18" t="s">
        <v>111</v>
      </c>
      <c r="X71" s="17" t="s">
        <v>115</v>
      </c>
      <c r="Y71" s="17" t="s">
        <v>101</v>
      </c>
      <c r="Z71" s="17" t="s">
        <v>73</v>
      </c>
      <c r="AA71" s="17" t="n">
        <v>0.03</v>
      </c>
      <c r="AE71" s="21" t="n">
        <v>18.6</v>
      </c>
      <c r="AF71" s="36" t="n">
        <f aca="false">AE71*(3.84/22.39)</f>
        <v>3.18999553372041</v>
      </c>
      <c r="AG71" s="22" t="n">
        <v>3</v>
      </c>
      <c r="AH71" s="21" t="n">
        <v>19.2</v>
      </c>
      <c r="AI71" s="36" t="n">
        <f aca="false">AH71*(3.99/24.1)</f>
        <v>3.17875518672199</v>
      </c>
      <c r="AJ71" s="23" t="n">
        <v>3</v>
      </c>
    </row>
    <row r="72" customFormat="false" ht="13.8" hidden="false" customHeight="false" outlineLevel="0" collapsed="false">
      <c r="A72" s="17" t="n">
        <v>10</v>
      </c>
      <c r="B72" s="17" t="n">
        <v>2017</v>
      </c>
      <c r="C72" s="17" t="s">
        <v>95</v>
      </c>
      <c r="D72" s="17" t="s">
        <v>109</v>
      </c>
      <c r="E72" s="18" t="s">
        <v>66</v>
      </c>
      <c r="F72" s="18" t="s">
        <v>110</v>
      </c>
      <c r="G72" s="19" t="n">
        <v>15</v>
      </c>
      <c r="H72" s="19" t="n">
        <v>43.43</v>
      </c>
      <c r="I72" s="20" t="n">
        <v>11</v>
      </c>
      <c r="L72" s="19" t="n">
        <v>1.32</v>
      </c>
      <c r="M72" s="19" t="n">
        <v>8.21</v>
      </c>
      <c r="N72" s="19" t="n">
        <v>24.19</v>
      </c>
      <c r="O72" s="19" t="n">
        <v>3.32</v>
      </c>
      <c r="U72" s="19" t="n">
        <v>56.78</v>
      </c>
      <c r="V72" s="19" t="n">
        <v>6.45</v>
      </c>
      <c r="W72" s="18" t="s">
        <v>111</v>
      </c>
      <c r="X72" s="17" t="s">
        <v>116</v>
      </c>
      <c r="Y72" s="17" t="s">
        <v>101</v>
      </c>
      <c r="Z72" s="17" t="s">
        <v>73</v>
      </c>
      <c r="AA72" s="17" t="n">
        <v>0.03</v>
      </c>
      <c r="AE72" s="21" t="n">
        <v>27.9</v>
      </c>
      <c r="AF72" s="36" t="n">
        <f aca="false">AE72*(3.84/22.39)</f>
        <v>4.78499330058062</v>
      </c>
      <c r="AG72" s="22" t="n">
        <v>3</v>
      </c>
      <c r="AH72" s="21" t="n">
        <v>32.1</v>
      </c>
      <c r="AI72" s="36" t="n">
        <f aca="false">AH72*(3.99/24.1)</f>
        <v>5.31448132780083</v>
      </c>
      <c r="AJ72" s="23" t="n">
        <v>3</v>
      </c>
    </row>
    <row r="73" customFormat="false" ht="13.8" hidden="false" customHeight="false" outlineLevel="0" collapsed="false">
      <c r="A73" s="17" t="n">
        <v>10</v>
      </c>
      <c r="B73" s="17" t="n">
        <v>2017</v>
      </c>
      <c r="C73" s="17" t="s">
        <v>95</v>
      </c>
      <c r="D73" s="17" t="s">
        <v>109</v>
      </c>
      <c r="E73" s="18" t="s">
        <v>66</v>
      </c>
      <c r="F73" s="18" t="s">
        <v>110</v>
      </c>
      <c r="G73" s="19" t="n">
        <v>15</v>
      </c>
      <c r="H73" s="19" t="n">
        <v>43.43</v>
      </c>
      <c r="I73" s="20" t="n">
        <v>11</v>
      </c>
      <c r="L73" s="19" t="n">
        <v>1.32</v>
      </c>
      <c r="M73" s="19" t="n">
        <v>8.21</v>
      </c>
      <c r="N73" s="19" t="n">
        <v>24.19</v>
      </c>
      <c r="O73" s="19" t="n">
        <v>3.32</v>
      </c>
      <c r="U73" s="19" t="n">
        <v>56.78</v>
      </c>
      <c r="V73" s="19" t="n">
        <v>6.45</v>
      </c>
      <c r="W73" s="18" t="s">
        <v>111</v>
      </c>
      <c r="X73" s="17" t="s">
        <v>116</v>
      </c>
      <c r="Y73" s="17" t="s">
        <v>101</v>
      </c>
      <c r="Z73" s="17" t="s">
        <v>73</v>
      </c>
      <c r="AA73" s="17" t="n">
        <v>0.03</v>
      </c>
      <c r="AE73" s="21" t="n">
        <v>28.4</v>
      </c>
      <c r="AF73" s="36" t="n">
        <f aca="false">AE73*(3.84/22.39)</f>
        <v>4.87074586869138</v>
      </c>
      <c r="AG73" s="22" t="n">
        <v>3</v>
      </c>
      <c r="AH73" s="21" t="n">
        <v>33.4</v>
      </c>
      <c r="AI73" s="36" t="n">
        <f aca="false">AH73*(3.99/24.1)</f>
        <v>5.52970954356846</v>
      </c>
      <c r="AJ73" s="23" t="n">
        <v>3</v>
      </c>
    </row>
    <row r="74" customFormat="false" ht="15.75" hidden="false" customHeight="true" outlineLevel="0" collapsed="false">
      <c r="A74" s="17" t="n">
        <v>11</v>
      </c>
      <c r="B74" s="17" t="n">
        <v>2017</v>
      </c>
      <c r="C74" s="17" t="s">
        <v>117</v>
      </c>
      <c r="D74" s="17" t="s">
        <v>118</v>
      </c>
      <c r="E74" s="18" t="s">
        <v>66</v>
      </c>
      <c r="F74" s="18" t="s">
        <v>119</v>
      </c>
      <c r="G74" s="19" t="n">
        <v>-101.03</v>
      </c>
      <c r="H74" s="19" t="n">
        <v>25.45</v>
      </c>
      <c r="I74" s="20" t="n">
        <v>1520</v>
      </c>
      <c r="K74" s="17" t="s">
        <v>90</v>
      </c>
      <c r="W74" s="18" t="n">
        <v>2012</v>
      </c>
      <c r="X74" s="17" t="s">
        <v>112</v>
      </c>
      <c r="Y74" s="17" t="s">
        <v>101</v>
      </c>
      <c r="Z74" s="17" t="s">
        <v>73</v>
      </c>
      <c r="AA74" s="17" t="n">
        <v>0.03</v>
      </c>
      <c r="AD74" s="18" t="n">
        <v>50</v>
      </c>
      <c r="AE74" s="21" t="n">
        <v>22.9227405247814</v>
      </c>
      <c r="AF74" s="21" t="n">
        <v>0.585227497555276</v>
      </c>
      <c r="AG74" s="22" t="n">
        <v>7</v>
      </c>
      <c r="AH74" s="21" t="n">
        <v>26.7419825072886</v>
      </c>
      <c r="AI74" s="21" t="n">
        <v>1.16472211985063</v>
      </c>
      <c r="AJ74" s="23" t="n">
        <v>7</v>
      </c>
      <c r="AQ74" s="21" t="n">
        <v>87</v>
      </c>
      <c r="AR74" s="36" t="n">
        <f aca="false">AQ74*(0.46/7.46)</f>
        <v>5.36461126005362</v>
      </c>
      <c r="AS74" s="23" t="n">
        <v>3</v>
      </c>
      <c r="AT74" s="21" t="n">
        <v>107.8</v>
      </c>
      <c r="AU74" s="36" t="n">
        <f aca="false">AT74*(0.53/10)</f>
        <v>5.7134</v>
      </c>
      <c r="AV74" s="23" t="n">
        <v>3</v>
      </c>
    </row>
    <row r="75" customFormat="false" ht="13.8" hidden="false" customHeight="false" outlineLevel="0" collapsed="false">
      <c r="A75" s="17" t="n">
        <v>11</v>
      </c>
      <c r="B75" s="17" t="n">
        <v>2017</v>
      </c>
      <c r="C75" s="17" t="s">
        <v>117</v>
      </c>
      <c r="D75" s="17" t="s">
        <v>118</v>
      </c>
      <c r="E75" s="18" t="s">
        <v>66</v>
      </c>
      <c r="F75" s="18" t="s">
        <v>119</v>
      </c>
      <c r="G75" s="19" t="n">
        <v>-101.03</v>
      </c>
      <c r="H75" s="19" t="n">
        <v>25.45</v>
      </c>
      <c r="I75" s="20" t="n">
        <v>1520</v>
      </c>
      <c r="K75" s="17" t="s">
        <v>90</v>
      </c>
      <c r="W75" s="18" t="n">
        <v>2012</v>
      </c>
      <c r="X75" s="17" t="s">
        <v>112</v>
      </c>
      <c r="Y75" s="17" t="s">
        <v>101</v>
      </c>
      <c r="Z75" s="17" t="s">
        <v>71</v>
      </c>
      <c r="AA75" s="17" t="n">
        <v>0.03</v>
      </c>
      <c r="AD75" s="18" t="n">
        <v>50</v>
      </c>
      <c r="AE75" s="21" t="n">
        <v>22.9227405247814</v>
      </c>
      <c r="AF75" s="21" t="n">
        <v>0.585227497555276</v>
      </c>
      <c r="AG75" s="22" t="n">
        <v>7</v>
      </c>
      <c r="AH75" s="21" t="n">
        <v>26.4067055393586</v>
      </c>
      <c r="AI75" s="21" t="n">
        <v>1.09182765225146</v>
      </c>
      <c r="AJ75" s="23" t="n">
        <v>7</v>
      </c>
      <c r="AQ75" s="21" t="n">
        <v>87</v>
      </c>
      <c r="AR75" s="36" t="n">
        <f aca="false">AQ75*(0.46/7.46)</f>
        <v>5.36461126005362</v>
      </c>
      <c r="AS75" s="23" t="n">
        <v>3</v>
      </c>
      <c r="AT75" s="21" t="n">
        <v>90.2</v>
      </c>
      <c r="AU75" s="36" t="n">
        <f aca="false">AT75*(0.53/10)</f>
        <v>4.7806</v>
      </c>
      <c r="AV75" s="23" t="n">
        <v>3</v>
      </c>
    </row>
    <row r="76" customFormat="false" ht="13.8" hidden="false" customHeight="false" outlineLevel="0" collapsed="false">
      <c r="A76" s="17" t="n">
        <v>11</v>
      </c>
      <c r="B76" s="17" t="n">
        <v>2017</v>
      </c>
      <c r="C76" s="17" t="s">
        <v>117</v>
      </c>
      <c r="D76" s="17" t="s">
        <v>118</v>
      </c>
      <c r="E76" s="18" t="s">
        <v>66</v>
      </c>
      <c r="F76" s="18" t="s">
        <v>119</v>
      </c>
      <c r="G76" s="19" t="n">
        <v>-101.03</v>
      </c>
      <c r="H76" s="19" t="n">
        <v>25.45</v>
      </c>
      <c r="I76" s="20" t="n">
        <v>1520</v>
      </c>
      <c r="K76" s="17" t="s">
        <v>90</v>
      </c>
      <c r="W76" s="18" t="n">
        <v>2012</v>
      </c>
      <c r="X76" s="17" t="s">
        <v>112</v>
      </c>
      <c r="Y76" s="17" t="s">
        <v>101</v>
      </c>
      <c r="Z76" s="17" t="s">
        <v>107</v>
      </c>
      <c r="AA76" s="17" t="n">
        <v>0.03</v>
      </c>
      <c r="AD76" s="18" t="n">
        <v>50</v>
      </c>
      <c r="AE76" s="21" t="n">
        <v>22.9227405247814</v>
      </c>
      <c r="AF76" s="21" t="n">
        <v>0.585227497555276</v>
      </c>
      <c r="AG76" s="22" t="n">
        <v>7</v>
      </c>
      <c r="AH76" s="21" t="n">
        <v>26.3411078717201</v>
      </c>
      <c r="AI76" s="21" t="n">
        <v>0.952554475376364</v>
      </c>
      <c r="AJ76" s="23" t="n">
        <v>7</v>
      </c>
      <c r="AQ76" s="21" t="n">
        <v>87</v>
      </c>
      <c r="AR76" s="36" t="n">
        <f aca="false">AQ76*(0.46/7.46)</f>
        <v>5.36461126005362</v>
      </c>
      <c r="AS76" s="23" t="n">
        <v>3</v>
      </c>
      <c r="AT76" s="21" t="n">
        <v>103.9</v>
      </c>
      <c r="AU76" s="36" t="n">
        <f aca="false">AT76*(0.53/10)</f>
        <v>5.5067</v>
      </c>
      <c r="AV76" s="23" t="n">
        <v>3</v>
      </c>
    </row>
    <row r="77" customFormat="false" ht="13.8" hidden="false" customHeight="false" outlineLevel="0" collapsed="false">
      <c r="A77" s="17" t="n">
        <v>11</v>
      </c>
      <c r="B77" s="17" t="n">
        <v>2017</v>
      </c>
      <c r="C77" s="17" t="s">
        <v>117</v>
      </c>
      <c r="D77" s="17" t="s">
        <v>118</v>
      </c>
      <c r="E77" s="18" t="s">
        <v>66</v>
      </c>
      <c r="F77" s="18" t="s">
        <v>119</v>
      </c>
      <c r="G77" s="19" t="n">
        <v>-101.03</v>
      </c>
      <c r="H77" s="19" t="n">
        <v>25.45</v>
      </c>
      <c r="I77" s="20" t="n">
        <v>1520</v>
      </c>
      <c r="K77" s="17" t="s">
        <v>90</v>
      </c>
      <c r="W77" s="18" t="n">
        <v>2012</v>
      </c>
      <c r="X77" s="17" t="s">
        <v>112</v>
      </c>
      <c r="Y77" s="17" t="s">
        <v>101</v>
      </c>
      <c r="Z77" s="17" t="s">
        <v>107</v>
      </c>
      <c r="AA77" s="17" t="n">
        <v>0.03</v>
      </c>
      <c r="AD77" s="18" t="n">
        <v>50</v>
      </c>
      <c r="AE77" s="21" t="n">
        <v>22.9227405247814</v>
      </c>
      <c r="AF77" s="21" t="n">
        <v>0.585227497555276</v>
      </c>
      <c r="AG77" s="22" t="n">
        <v>7</v>
      </c>
      <c r="AH77" s="21" t="n">
        <v>26.0932944606414</v>
      </c>
      <c r="AI77" s="21" t="n">
        <v>0.956709585503874</v>
      </c>
      <c r="AJ77" s="23" t="n">
        <v>7</v>
      </c>
      <c r="AQ77" s="21" t="n">
        <v>87</v>
      </c>
      <c r="AR77" s="36" t="n">
        <f aca="false">AQ77*(0.46/7.46)</f>
        <v>5.36461126005362</v>
      </c>
      <c r="AS77" s="23" t="n">
        <v>3</v>
      </c>
      <c r="AT77" s="21" t="n">
        <v>102.4</v>
      </c>
      <c r="AU77" s="36" t="n">
        <f aca="false">AT77*(0.53/10)</f>
        <v>5.4272</v>
      </c>
      <c r="AV77" s="23" t="n">
        <v>3</v>
      </c>
    </row>
    <row r="78" customFormat="false" ht="13.8" hidden="false" customHeight="false" outlineLevel="0" collapsed="false">
      <c r="A78" s="17" t="n">
        <v>12</v>
      </c>
      <c r="B78" s="17" t="n">
        <v>2017</v>
      </c>
      <c r="C78" s="17" t="s">
        <v>120</v>
      </c>
      <c r="D78" s="17" t="s">
        <v>121</v>
      </c>
      <c r="E78" s="18" t="s">
        <v>66</v>
      </c>
      <c r="F78" s="18" t="s">
        <v>122</v>
      </c>
      <c r="G78" s="19" t="n">
        <v>128.43</v>
      </c>
      <c r="H78" s="19" t="n">
        <v>36.83</v>
      </c>
      <c r="K78" s="17" t="s">
        <v>123</v>
      </c>
      <c r="M78" s="19" t="n">
        <v>7.4</v>
      </c>
      <c r="N78" s="19" t="n">
        <v>24.48</v>
      </c>
      <c r="O78" s="19" t="n">
        <v>1.3</v>
      </c>
      <c r="S78" s="19" t="n">
        <v>188</v>
      </c>
      <c r="U78" s="19" t="n">
        <v>22.35</v>
      </c>
      <c r="V78" s="19" t="n">
        <v>34.25</v>
      </c>
      <c r="W78" s="18" t="n">
        <v>2013</v>
      </c>
      <c r="X78" s="17" t="s">
        <v>77</v>
      </c>
      <c r="Y78" s="17" t="s">
        <v>70</v>
      </c>
      <c r="Z78" s="17" t="s">
        <v>73</v>
      </c>
      <c r="AA78" s="17" t="n">
        <v>0.04</v>
      </c>
      <c r="AE78" s="21" t="n">
        <v>21.275</v>
      </c>
      <c r="AF78" s="21" t="n">
        <v>0.0957427107756336</v>
      </c>
      <c r="AG78" s="22" t="n">
        <v>4</v>
      </c>
      <c r="AH78" s="21" t="n">
        <v>22.475</v>
      </c>
      <c r="AI78" s="21" t="n">
        <v>0.206155281280883</v>
      </c>
      <c r="AJ78" s="23" t="n">
        <v>4</v>
      </c>
    </row>
    <row r="79" customFormat="false" ht="13.8" hidden="false" customHeight="false" outlineLevel="0" collapsed="false">
      <c r="A79" s="17" t="n">
        <v>12</v>
      </c>
      <c r="B79" s="17" t="n">
        <v>2017</v>
      </c>
      <c r="C79" s="17" t="s">
        <v>120</v>
      </c>
      <c r="D79" s="17" t="s">
        <v>121</v>
      </c>
      <c r="E79" s="18" t="s">
        <v>66</v>
      </c>
      <c r="F79" s="18" t="s">
        <v>122</v>
      </c>
      <c r="G79" s="19" t="n">
        <v>128.43</v>
      </c>
      <c r="H79" s="19" t="n">
        <v>36.83</v>
      </c>
      <c r="K79" s="17" t="s">
        <v>123</v>
      </c>
      <c r="M79" s="19" t="n">
        <v>7.4</v>
      </c>
      <c r="N79" s="19" t="n">
        <v>24.48</v>
      </c>
      <c r="O79" s="19" t="n">
        <v>1.3</v>
      </c>
      <c r="S79" s="19" t="n">
        <v>188</v>
      </c>
      <c r="U79" s="19" t="n">
        <v>22.35</v>
      </c>
      <c r="V79" s="19" t="n">
        <v>34.25</v>
      </c>
      <c r="W79" s="18" t="n">
        <v>2014</v>
      </c>
      <c r="X79" s="17" t="s">
        <v>77</v>
      </c>
      <c r="Y79" s="17" t="s">
        <v>70</v>
      </c>
      <c r="Z79" s="17" t="s">
        <v>73</v>
      </c>
      <c r="AA79" s="17" t="n">
        <v>0.04</v>
      </c>
      <c r="AE79" s="21" t="n">
        <v>21.375</v>
      </c>
      <c r="AF79" s="21" t="n">
        <v>0.275378527364304</v>
      </c>
      <c r="AG79" s="22" t="n">
        <v>4</v>
      </c>
      <c r="AH79" s="21" t="n">
        <v>23.725</v>
      </c>
      <c r="AI79" s="21" t="n">
        <v>0.206155281280882</v>
      </c>
      <c r="AJ79" s="23" t="n">
        <v>4</v>
      </c>
    </row>
    <row r="80" customFormat="false" ht="13.8" hidden="false" customHeight="false" outlineLevel="0" collapsed="false">
      <c r="A80" s="17" t="n">
        <v>12</v>
      </c>
      <c r="B80" s="17" t="n">
        <v>2017</v>
      </c>
      <c r="C80" s="17" t="s">
        <v>120</v>
      </c>
      <c r="D80" s="17" t="s">
        <v>121</v>
      </c>
      <c r="E80" s="18" t="s">
        <v>66</v>
      </c>
      <c r="F80" s="18" t="s">
        <v>122</v>
      </c>
      <c r="G80" s="19" t="n">
        <v>128.43</v>
      </c>
      <c r="H80" s="19" t="n">
        <v>36.83</v>
      </c>
      <c r="K80" s="17" t="s">
        <v>123</v>
      </c>
      <c r="M80" s="19" t="n">
        <v>7.4</v>
      </c>
      <c r="N80" s="19" t="n">
        <v>24.48</v>
      </c>
      <c r="O80" s="19" t="n">
        <v>1.3</v>
      </c>
      <c r="S80" s="19" t="n">
        <v>188</v>
      </c>
      <c r="U80" s="19" t="n">
        <v>22.35</v>
      </c>
      <c r="V80" s="19" t="n">
        <v>34.25</v>
      </c>
      <c r="W80" s="18" t="n">
        <v>2013</v>
      </c>
      <c r="X80" s="17" t="s">
        <v>77</v>
      </c>
      <c r="Y80" s="17" t="s">
        <v>70</v>
      </c>
      <c r="Z80" s="17" t="s">
        <v>73</v>
      </c>
      <c r="AA80" s="17" t="n">
        <v>0.04</v>
      </c>
      <c r="AQ80" s="21" t="n">
        <v>1.7</v>
      </c>
      <c r="AR80" s="21" t="n">
        <v>0.18</v>
      </c>
      <c r="AS80" s="23" t="n">
        <v>3</v>
      </c>
      <c r="AT80" s="21" t="n">
        <v>2.1</v>
      </c>
      <c r="AU80" s="21" t="n">
        <v>0.13</v>
      </c>
      <c r="AV80" s="23" t="n">
        <v>3</v>
      </c>
    </row>
    <row r="81" customFormat="false" ht="13.8" hidden="false" customHeight="false" outlineLevel="0" collapsed="false">
      <c r="A81" s="17" t="n">
        <v>12</v>
      </c>
      <c r="B81" s="17" t="n">
        <v>2017</v>
      </c>
      <c r="C81" s="17" t="s">
        <v>120</v>
      </c>
      <c r="D81" s="17" t="s">
        <v>121</v>
      </c>
      <c r="E81" s="18" t="s">
        <v>66</v>
      </c>
      <c r="F81" s="18" t="s">
        <v>122</v>
      </c>
      <c r="G81" s="19" t="n">
        <v>128.43</v>
      </c>
      <c r="H81" s="19" t="n">
        <v>36.83</v>
      </c>
      <c r="K81" s="17" t="s">
        <v>123</v>
      </c>
      <c r="M81" s="19" t="n">
        <v>7.4</v>
      </c>
      <c r="N81" s="19" t="n">
        <v>24.48</v>
      </c>
      <c r="O81" s="19" t="n">
        <v>1.3</v>
      </c>
      <c r="S81" s="19" t="n">
        <v>188</v>
      </c>
      <c r="U81" s="19" t="n">
        <v>22.35</v>
      </c>
      <c r="V81" s="19" t="n">
        <v>34.25</v>
      </c>
      <c r="W81" s="18" t="n">
        <v>2013</v>
      </c>
      <c r="X81" s="17" t="s">
        <v>77</v>
      </c>
      <c r="Y81" s="17" t="s">
        <v>70</v>
      </c>
      <c r="Z81" s="17" t="s">
        <v>73</v>
      </c>
      <c r="AA81" s="17" t="n">
        <v>0.04</v>
      </c>
      <c r="AQ81" s="21" t="n">
        <v>3.1</v>
      </c>
      <c r="AR81" s="21" t="n">
        <v>0.28</v>
      </c>
      <c r="AS81" s="23" t="n">
        <v>3</v>
      </c>
      <c r="AT81" s="21" t="n">
        <v>4.9</v>
      </c>
      <c r="AU81" s="21" t="n">
        <v>0.17</v>
      </c>
      <c r="AV81" s="23" t="n">
        <v>3</v>
      </c>
    </row>
    <row r="82" customFormat="false" ht="13.8" hidden="false" customHeight="false" outlineLevel="0" collapsed="false">
      <c r="A82" s="17" t="n">
        <v>12</v>
      </c>
      <c r="B82" s="17" t="n">
        <v>2017</v>
      </c>
      <c r="C82" s="17" t="s">
        <v>120</v>
      </c>
      <c r="D82" s="17" t="s">
        <v>121</v>
      </c>
      <c r="E82" s="18" t="s">
        <v>66</v>
      </c>
      <c r="F82" s="18" t="s">
        <v>122</v>
      </c>
      <c r="G82" s="19" t="n">
        <v>128.43</v>
      </c>
      <c r="H82" s="19" t="n">
        <v>36.83</v>
      </c>
      <c r="K82" s="17" t="s">
        <v>123</v>
      </c>
      <c r="M82" s="19" t="n">
        <v>7.4</v>
      </c>
      <c r="N82" s="19" t="n">
        <v>24.48</v>
      </c>
      <c r="O82" s="19" t="n">
        <v>1.3</v>
      </c>
      <c r="S82" s="19" t="n">
        <v>188</v>
      </c>
      <c r="U82" s="19" t="n">
        <v>22.35</v>
      </c>
      <c r="V82" s="19" t="n">
        <v>34.25</v>
      </c>
      <c r="W82" s="18" t="n">
        <v>2013</v>
      </c>
      <c r="X82" s="17" t="s">
        <v>77</v>
      </c>
      <c r="Y82" s="17" t="s">
        <v>70</v>
      </c>
      <c r="Z82" s="17" t="s">
        <v>73</v>
      </c>
      <c r="AA82" s="17" t="n">
        <v>0.04</v>
      </c>
      <c r="AQ82" s="21" t="n">
        <v>3.5</v>
      </c>
      <c r="AR82" s="21" t="n">
        <v>0.15</v>
      </c>
      <c r="AS82" s="23" t="n">
        <v>3</v>
      </c>
      <c r="AT82" s="21" t="n">
        <v>5.3</v>
      </c>
      <c r="AU82" s="21" t="n">
        <v>0.23</v>
      </c>
      <c r="AV82" s="23" t="n">
        <v>3</v>
      </c>
    </row>
    <row r="83" customFormat="false" ht="13.8" hidden="false" customHeight="false" outlineLevel="0" collapsed="false">
      <c r="A83" s="17" t="n">
        <v>12</v>
      </c>
      <c r="B83" s="17" t="n">
        <v>2017</v>
      </c>
      <c r="C83" s="17" t="s">
        <v>120</v>
      </c>
      <c r="D83" s="17" t="s">
        <v>121</v>
      </c>
      <c r="E83" s="18" t="s">
        <v>66</v>
      </c>
      <c r="F83" s="18" t="s">
        <v>122</v>
      </c>
      <c r="G83" s="19" t="n">
        <v>128.43</v>
      </c>
      <c r="H83" s="19" t="n">
        <v>36.83</v>
      </c>
      <c r="K83" s="17" t="s">
        <v>123</v>
      </c>
      <c r="M83" s="19" t="n">
        <v>7.4</v>
      </c>
      <c r="N83" s="19" t="n">
        <v>24.48</v>
      </c>
      <c r="O83" s="19" t="n">
        <v>1.3</v>
      </c>
      <c r="S83" s="19" t="n">
        <v>188</v>
      </c>
      <c r="U83" s="19" t="n">
        <v>22.35</v>
      </c>
      <c r="V83" s="19" t="n">
        <v>34.25</v>
      </c>
      <c r="W83" s="18" t="n">
        <v>2013</v>
      </c>
      <c r="X83" s="17" t="s">
        <v>77</v>
      </c>
      <c r="Y83" s="17" t="s">
        <v>70</v>
      </c>
      <c r="Z83" s="17" t="s">
        <v>73</v>
      </c>
      <c r="AA83" s="17" t="n">
        <v>0.04</v>
      </c>
      <c r="AQ83" s="21" t="n">
        <v>4.6</v>
      </c>
      <c r="AR83" s="21" t="n">
        <v>0.12</v>
      </c>
      <c r="AS83" s="23" t="n">
        <v>3</v>
      </c>
      <c r="AT83" s="21" t="n">
        <v>5.9</v>
      </c>
      <c r="AU83" s="21" t="n">
        <v>0.19</v>
      </c>
      <c r="AV83" s="23" t="n">
        <v>3</v>
      </c>
    </row>
    <row r="84" customFormat="false" ht="13.8" hidden="false" customHeight="false" outlineLevel="0" collapsed="false">
      <c r="A84" s="17" t="n">
        <v>12</v>
      </c>
      <c r="B84" s="17" t="n">
        <v>2017</v>
      </c>
      <c r="C84" s="17" t="s">
        <v>120</v>
      </c>
      <c r="D84" s="17" t="s">
        <v>121</v>
      </c>
      <c r="E84" s="18" t="s">
        <v>66</v>
      </c>
      <c r="F84" s="18" t="s">
        <v>122</v>
      </c>
      <c r="G84" s="19" t="n">
        <v>128.43</v>
      </c>
      <c r="H84" s="19" t="n">
        <v>36.83</v>
      </c>
      <c r="K84" s="17" t="s">
        <v>123</v>
      </c>
      <c r="M84" s="19" t="n">
        <v>7.4</v>
      </c>
      <c r="N84" s="19" t="n">
        <v>24.48</v>
      </c>
      <c r="O84" s="19" t="n">
        <v>1.3</v>
      </c>
      <c r="S84" s="19" t="n">
        <v>188</v>
      </c>
      <c r="U84" s="19" t="n">
        <v>22.35</v>
      </c>
      <c r="V84" s="19" t="n">
        <v>34.25</v>
      </c>
      <c r="W84" s="18" t="n">
        <v>2014</v>
      </c>
      <c r="X84" s="17" t="s">
        <v>77</v>
      </c>
      <c r="Y84" s="17" t="s">
        <v>70</v>
      </c>
      <c r="Z84" s="17" t="s">
        <v>73</v>
      </c>
      <c r="AA84" s="17" t="n">
        <v>0.04</v>
      </c>
      <c r="AQ84" s="21" t="n">
        <v>1.5</v>
      </c>
      <c r="AR84" s="21" t="n">
        <v>0.11</v>
      </c>
      <c r="AS84" s="23" t="n">
        <v>3</v>
      </c>
      <c r="AT84" s="21" t="n">
        <v>1.8</v>
      </c>
      <c r="AU84" s="21" t="n">
        <v>0.1</v>
      </c>
      <c r="AV84" s="23" t="n">
        <v>3</v>
      </c>
    </row>
    <row r="85" customFormat="false" ht="13.8" hidden="false" customHeight="false" outlineLevel="0" collapsed="false">
      <c r="A85" s="17" t="n">
        <v>12</v>
      </c>
      <c r="B85" s="17" t="n">
        <v>2017</v>
      </c>
      <c r="C85" s="17" t="s">
        <v>120</v>
      </c>
      <c r="D85" s="17" t="s">
        <v>121</v>
      </c>
      <c r="E85" s="18" t="s">
        <v>66</v>
      </c>
      <c r="F85" s="18" t="s">
        <v>122</v>
      </c>
      <c r="G85" s="19" t="n">
        <v>128.43</v>
      </c>
      <c r="H85" s="19" t="n">
        <v>36.83</v>
      </c>
      <c r="K85" s="17" t="s">
        <v>123</v>
      </c>
      <c r="M85" s="19" t="n">
        <v>7.4</v>
      </c>
      <c r="N85" s="19" t="n">
        <v>24.48</v>
      </c>
      <c r="O85" s="19" t="n">
        <v>1.3</v>
      </c>
      <c r="S85" s="19" t="n">
        <v>188</v>
      </c>
      <c r="U85" s="19" t="n">
        <v>22.35</v>
      </c>
      <c r="V85" s="19" t="n">
        <v>34.25</v>
      </c>
      <c r="W85" s="18" t="n">
        <v>2014</v>
      </c>
      <c r="X85" s="17" t="s">
        <v>77</v>
      </c>
      <c r="Y85" s="17" t="s">
        <v>70</v>
      </c>
      <c r="Z85" s="17" t="s">
        <v>73</v>
      </c>
      <c r="AA85" s="17" t="n">
        <v>0.04</v>
      </c>
      <c r="AQ85" s="21" t="n">
        <v>2.8</v>
      </c>
      <c r="AR85" s="21" t="n">
        <v>0.15</v>
      </c>
      <c r="AS85" s="23" t="n">
        <v>3</v>
      </c>
      <c r="AT85" s="21" t="n">
        <v>4.4</v>
      </c>
      <c r="AU85" s="21" t="n">
        <v>0.26</v>
      </c>
      <c r="AV85" s="23" t="n">
        <v>3</v>
      </c>
    </row>
    <row r="86" customFormat="false" ht="13.8" hidden="false" customHeight="false" outlineLevel="0" collapsed="false">
      <c r="A86" s="17" t="n">
        <v>12</v>
      </c>
      <c r="B86" s="17" t="n">
        <v>2017</v>
      </c>
      <c r="C86" s="17" t="s">
        <v>120</v>
      </c>
      <c r="D86" s="17" t="s">
        <v>121</v>
      </c>
      <c r="E86" s="18" t="s">
        <v>66</v>
      </c>
      <c r="F86" s="18" t="s">
        <v>122</v>
      </c>
      <c r="G86" s="19" t="n">
        <v>128.43</v>
      </c>
      <c r="H86" s="19" t="n">
        <v>36.83</v>
      </c>
      <c r="K86" s="17" t="s">
        <v>123</v>
      </c>
      <c r="M86" s="19" t="n">
        <v>7.4</v>
      </c>
      <c r="N86" s="19" t="n">
        <v>24.48</v>
      </c>
      <c r="O86" s="19" t="n">
        <v>1.3</v>
      </c>
      <c r="S86" s="19" t="n">
        <v>188</v>
      </c>
      <c r="U86" s="19" t="n">
        <v>22.35</v>
      </c>
      <c r="V86" s="19" t="n">
        <v>34.25</v>
      </c>
      <c r="W86" s="18" t="n">
        <v>2014</v>
      </c>
      <c r="X86" s="17" t="s">
        <v>77</v>
      </c>
      <c r="Y86" s="17" t="s">
        <v>70</v>
      </c>
      <c r="Z86" s="17" t="s">
        <v>73</v>
      </c>
      <c r="AA86" s="17" t="n">
        <v>0.04</v>
      </c>
      <c r="AQ86" s="21" t="n">
        <v>3</v>
      </c>
      <c r="AR86" s="21" t="n">
        <v>0.19</v>
      </c>
      <c r="AS86" s="23" t="n">
        <v>3</v>
      </c>
      <c r="AT86" s="21" t="n">
        <v>4.7</v>
      </c>
      <c r="AU86" s="21" t="n">
        <v>0.18</v>
      </c>
      <c r="AV86" s="23" t="n">
        <v>3</v>
      </c>
    </row>
    <row r="87" customFormat="false" ht="13.8" hidden="false" customHeight="false" outlineLevel="0" collapsed="false">
      <c r="A87" s="17" t="n">
        <v>12</v>
      </c>
      <c r="B87" s="17" t="n">
        <v>2017</v>
      </c>
      <c r="C87" s="17" t="s">
        <v>120</v>
      </c>
      <c r="D87" s="17" t="s">
        <v>121</v>
      </c>
      <c r="E87" s="18" t="s">
        <v>66</v>
      </c>
      <c r="F87" s="18" t="s">
        <v>122</v>
      </c>
      <c r="G87" s="19" t="n">
        <v>128.43</v>
      </c>
      <c r="H87" s="19" t="n">
        <v>36.83</v>
      </c>
      <c r="K87" s="17" t="s">
        <v>123</v>
      </c>
      <c r="M87" s="19" t="n">
        <v>7.4</v>
      </c>
      <c r="N87" s="19" t="n">
        <v>24.48</v>
      </c>
      <c r="O87" s="19" t="n">
        <v>1.3</v>
      </c>
      <c r="S87" s="19" t="n">
        <v>188</v>
      </c>
      <c r="U87" s="19" t="n">
        <v>22.35</v>
      </c>
      <c r="V87" s="19" t="n">
        <v>34.25</v>
      </c>
      <c r="W87" s="18" t="n">
        <v>2014</v>
      </c>
      <c r="X87" s="17" t="s">
        <v>77</v>
      </c>
      <c r="Y87" s="17" t="s">
        <v>70</v>
      </c>
      <c r="Z87" s="17" t="s">
        <v>73</v>
      </c>
      <c r="AA87" s="17" t="n">
        <v>0.04</v>
      </c>
      <c r="AQ87" s="21" t="n">
        <v>4.3</v>
      </c>
      <c r="AR87" s="21" t="n">
        <v>0.22</v>
      </c>
      <c r="AS87" s="23" t="n">
        <v>3</v>
      </c>
      <c r="AT87" s="21" t="n">
        <v>4.7</v>
      </c>
      <c r="AU87" s="21" t="n">
        <v>0.18</v>
      </c>
      <c r="AV87" s="23" t="n">
        <v>3</v>
      </c>
    </row>
    <row r="88" customFormat="false" ht="13.8" hidden="false" customHeight="false" outlineLevel="0" collapsed="false">
      <c r="A88" s="17" t="n">
        <v>12</v>
      </c>
      <c r="B88" s="17" t="n">
        <v>2017</v>
      </c>
      <c r="C88" s="17" t="s">
        <v>120</v>
      </c>
      <c r="D88" s="17" t="s">
        <v>121</v>
      </c>
      <c r="E88" s="18" t="s">
        <v>66</v>
      </c>
      <c r="F88" s="18" t="s">
        <v>122</v>
      </c>
      <c r="G88" s="19" t="n">
        <v>128.43</v>
      </c>
      <c r="H88" s="19" t="n">
        <v>36.83</v>
      </c>
      <c r="K88" s="17" t="s">
        <v>123</v>
      </c>
      <c r="M88" s="19" t="n">
        <v>7.4</v>
      </c>
      <c r="N88" s="19" t="n">
        <v>24.48</v>
      </c>
      <c r="O88" s="19" t="n">
        <v>1.3</v>
      </c>
      <c r="S88" s="19" t="n">
        <v>188</v>
      </c>
      <c r="U88" s="19" t="n">
        <v>22.35</v>
      </c>
      <c r="V88" s="19" t="n">
        <v>34.25</v>
      </c>
      <c r="W88" s="18" t="n">
        <v>2014</v>
      </c>
      <c r="X88" s="17" t="s">
        <v>77</v>
      </c>
      <c r="Y88" s="17" t="s">
        <v>70</v>
      </c>
      <c r="Z88" s="17" t="s">
        <v>73</v>
      </c>
      <c r="AA88" s="17" t="n">
        <v>0.04</v>
      </c>
      <c r="AQ88" s="21" t="n">
        <v>4.3</v>
      </c>
      <c r="AR88" s="21" t="n">
        <v>0.22</v>
      </c>
      <c r="AS88" s="23" t="n">
        <v>3</v>
      </c>
      <c r="AT88" s="21" t="n">
        <v>5.2</v>
      </c>
      <c r="AU88" s="21" t="n">
        <v>0.23</v>
      </c>
      <c r="AV88" s="23" t="n">
        <v>3</v>
      </c>
    </row>
    <row r="89" customFormat="false" ht="13.8" hidden="false" customHeight="false" outlineLevel="0" collapsed="false">
      <c r="A89" s="17" t="n">
        <v>13</v>
      </c>
      <c r="B89" s="17" t="n">
        <v>2017</v>
      </c>
      <c r="C89" s="17" t="s">
        <v>124</v>
      </c>
      <c r="D89" s="17" t="s">
        <v>125</v>
      </c>
      <c r="E89" s="18" t="s">
        <v>66</v>
      </c>
      <c r="F89" s="18" t="s">
        <v>119</v>
      </c>
      <c r="G89" s="19" t="n">
        <v>-101.03</v>
      </c>
      <c r="H89" s="19" t="n">
        <v>25.45</v>
      </c>
      <c r="I89" s="18" t="n">
        <v>1520</v>
      </c>
      <c r="W89" s="18" t="n">
        <v>2013</v>
      </c>
      <c r="X89" s="17" t="s">
        <v>126</v>
      </c>
      <c r="Y89" s="17" t="s">
        <v>101</v>
      </c>
      <c r="Z89" s="17" t="s">
        <v>73</v>
      </c>
      <c r="AA89" s="17" t="n">
        <v>0.038</v>
      </c>
      <c r="AE89" s="21" t="n">
        <v>23.5</v>
      </c>
      <c r="AF89" s="36" t="n">
        <f aca="false">AE89*(3.84/22.39)</f>
        <v>4.0303707012059</v>
      </c>
      <c r="AG89" s="22" t="n">
        <v>3</v>
      </c>
      <c r="AH89" s="21" t="n">
        <v>27.4</v>
      </c>
      <c r="AI89" s="36" t="n">
        <f aca="false">AH89*(3.99/24.1)</f>
        <v>4.53634854771784</v>
      </c>
      <c r="AJ89" s="23" t="n">
        <v>3</v>
      </c>
      <c r="AQ89" s="21" t="n">
        <v>40.3</v>
      </c>
      <c r="AR89" s="36" t="n">
        <f aca="false">AQ89*(0.46/7.46)</f>
        <v>2.48498659517426</v>
      </c>
      <c r="AS89" s="23" t="n">
        <v>3</v>
      </c>
      <c r="AT89" s="21" t="n">
        <v>61.3</v>
      </c>
      <c r="AU89" s="36" t="n">
        <f aca="false">AT89*(0.53/10)</f>
        <v>3.2489</v>
      </c>
      <c r="AV89" s="23" t="n">
        <v>3</v>
      </c>
    </row>
    <row r="90" customFormat="false" ht="13.8" hidden="false" customHeight="false" outlineLevel="0" collapsed="false">
      <c r="A90" s="17" t="n">
        <v>13</v>
      </c>
      <c r="B90" s="17" t="n">
        <v>2017</v>
      </c>
      <c r="C90" s="17" t="s">
        <v>124</v>
      </c>
      <c r="D90" s="17" t="s">
        <v>125</v>
      </c>
      <c r="E90" s="18" t="s">
        <v>66</v>
      </c>
      <c r="F90" s="18" t="s">
        <v>119</v>
      </c>
      <c r="G90" s="19" t="n">
        <v>-101.03</v>
      </c>
      <c r="H90" s="19" t="n">
        <v>25.45</v>
      </c>
      <c r="I90" s="18" t="n">
        <v>1520</v>
      </c>
      <c r="W90" s="18" t="n">
        <v>2013</v>
      </c>
      <c r="X90" s="17" t="s">
        <v>126</v>
      </c>
      <c r="Y90" s="17" t="s">
        <v>101</v>
      </c>
      <c r="Z90" s="17" t="s">
        <v>107</v>
      </c>
      <c r="AA90" s="17" t="n">
        <v>0.038</v>
      </c>
      <c r="AE90" s="21" t="n">
        <v>23.5</v>
      </c>
      <c r="AF90" s="36" t="n">
        <f aca="false">AE90*(3.84/22.39)</f>
        <v>4.0303707012059</v>
      </c>
      <c r="AG90" s="22" t="n">
        <v>3</v>
      </c>
      <c r="AH90" s="21" t="n">
        <v>25</v>
      </c>
      <c r="AI90" s="36" t="n">
        <f aca="false">AH90*(3.99/24.1)</f>
        <v>4.13900414937759</v>
      </c>
      <c r="AJ90" s="23" t="n">
        <v>3</v>
      </c>
      <c r="AQ90" s="21" t="n">
        <v>40.3</v>
      </c>
      <c r="AR90" s="36" t="n">
        <f aca="false">AQ90*(0.46/7.46)</f>
        <v>2.48498659517426</v>
      </c>
      <c r="AS90" s="23" t="n">
        <v>3</v>
      </c>
      <c r="AT90" s="21" t="n">
        <v>72.5</v>
      </c>
      <c r="AU90" s="36" t="n">
        <f aca="false">AT90*(0.53/10)</f>
        <v>3.8425</v>
      </c>
      <c r="AV90" s="23" t="n">
        <v>3</v>
      </c>
    </row>
    <row r="91" customFormat="false" ht="13.8" hidden="false" customHeight="false" outlineLevel="0" collapsed="false">
      <c r="A91" s="17" t="n">
        <v>13</v>
      </c>
      <c r="B91" s="17" t="n">
        <v>2017</v>
      </c>
      <c r="C91" s="17" t="s">
        <v>124</v>
      </c>
      <c r="D91" s="17" t="s">
        <v>125</v>
      </c>
      <c r="E91" s="18" t="s">
        <v>66</v>
      </c>
      <c r="F91" s="18" t="s">
        <v>119</v>
      </c>
      <c r="G91" s="19" t="n">
        <v>-101.03</v>
      </c>
      <c r="H91" s="19" t="n">
        <v>25.45</v>
      </c>
      <c r="I91" s="18" t="n">
        <v>1520</v>
      </c>
      <c r="W91" s="18" t="n">
        <v>2013</v>
      </c>
      <c r="X91" s="17" t="s">
        <v>126</v>
      </c>
      <c r="Y91" s="17" t="s">
        <v>101</v>
      </c>
      <c r="Z91" s="17" t="s">
        <v>107</v>
      </c>
      <c r="AA91" s="17" t="n">
        <v>0.038</v>
      </c>
      <c r="AE91" s="21" t="n">
        <v>23.5</v>
      </c>
      <c r="AF91" s="36" t="n">
        <f aca="false">AE91*(3.84/22.39)</f>
        <v>4.0303707012059</v>
      </c>
      <c r="AG91" s="22" t="n">
        <v>3</v>
      </c>
      <c r="AH91" s="21" t="n">
        <v>24.7</v>
      </c>
      <c r="AI91" s="36" t="n">
        <f aca="false">AH91*(3.99/24.1)</f>
        <v>4.08933609958506</v>
      </c>
      <c r="AJ91" s="23" t="n">
        <v>3</v>
      </c>
      <c r="AQ91" s="21" t="n">
        <v>40.3</v>
      </c>
      <c r="AR91" s="36" t="n">
        <f aca="false">AQ91*(0.46/7.46)</f>
        <v>2.48498659517426</v>
      </c>
      <c r="AS91" s="23" t="n">
        <v>3</v>
      </c>
      <c r="AT91" s="21" t="n">
        <v>69.2</v>
      </c>
      <c r="AU91" s="36" t="n">
        <f aca="false">AT91*(0.53/10)</f>
        <v>3.6676</v>
      </c>
      <c r="AV91" s="23" t="n">
        <v>3</v>
      </c>
    </row>
    <row r="92" customFormat="false" ht="13.8" hidden="false" customHeight="false" outlineLevel="0" collapsed="false">
      <c r="A92" s="17" t="n">
        <v>13</v>
      </c>
      <c r="B92" s="17" t="n">
        <v>2017</v>
      </c>
      <c r="C92" s="17" t="s">
        <v>124</v>
      </c>
      <c r="D92" s="17" t="s">
        <v>125</v>
      </c>
      <c r="E92" s="18" t="s">
        <v>66</v>
      </c>
      <c r="F92" s="18" t="s">
        <v>119</v>
      </c>
      <c r="G92" s="19" t="n">
        <v>-101.03</v>
      </c>
      <c r="H92" s="19" t="n">
        <v>25.45</v>
      </c>
      <c r="I92" s="18" t="n">
        <v>1520</v>
      </c>
      <c r="W92" s="18" t="n">
        <v>2013</v>
      </c>
      <c r="X92" s="17" t="s">
        <v>126</v>
      </c>
      <c r="Y92" s="17" t="s">
        <v>101</v>
      </c>
      <c r="Z92" s="17" t="s">
        <v>107</v>
      </c>
      <c r="AA92" s="17" t="n">
        <v>0.038</v>
      </c>
      <c r="AE92" s="21" t="n">
        <v>23.5</v>
      </c>
      <c r="AF92" s="36" t="n">
        <f aca="false">AE92*(3.84/22.39)</f>
        <v>4.0303707012059</v>
      </c>
      <c r="AG92" s="22" t="n">
        <v>3</v>
      </c>
      <c r="AH92" s="21" t="n">
        <v>25.6</v>
      </c>
      <c r="AI92" s="36" t="n">
        <f aca="false">AH92*(3.99/24.1)</f>
        <v>4.23834024896266</v>
      </c>
      <c r="AJ92" s="23" t="n">
        <v>3</v>
      </c>
      <c r="AQ92" s="21" t="n">
        <v>40.3</v>
      </c>
      <c r="AR92" s="36" t="n">
        <f aca="false">AQ92*(0.46/7.46)</f>
        <v>2.48498659517426</v>
      </c>
      <c r="AS92" s="23" t="n">
        <v>3</v>
      </c>
      <c r="AT92" s="21" t="n">
        <v>62.6</v>
      </c>
      <c r="AU92" s="36" t="n">
        <f aca="false">AT92*(0.53/10)</f>
        <v>3.3178</v>
      </c>
      <c r="AV92" s="23" t="n">
        <v>3</v>
      </c>
    </row>
    <row r="93" customFormat="false" ht="13.8" hidden="false" customHeight="false" outlineLevel="0" collapsed="false">
      <c r="A93" s="17" t="n">
        <v>13</v>
      </c>
      <c r="B93" s="17" t="n">
        <v>2017</v>
      </c>
      <c r="C93" s="17" t="s">
        <v>124</v>
      </c>
      <c r="D93" s="17" t="s">
        <v>125</v>
      </c>
      <c r="E93" s="18" t="s">
        <v>66</v>
      </c>
      <c r="F93" s="18" t="s">
        <v>119</v>
      </c>
      <c r="G93" s="19" t="n">
        <v>-101.03</v>
      </c>
      <c r="H93" s="19" t="n">
        <v>25.45</v>
      </c>
      <c r="I93" s="18" t="n">
        <v>1520</v>
      </c>
      <c r="W93" s="18" t="n">
        <v>2013</v>
      </c>
      <c r="X93" s="17" t="s">
        <v>126</v>
      </c>
      <c r="Y93" s="17" t="s">
        <v>101</v>
      </c>
      <c r="Z93" s="17" t="s">
        <v>107</v>
      </c>
      <c r="AA93" s="17" t="n">
        <v>0.038</v>
      </c>
      <c r="AE93" s="21" t="n">
        <v>23.5</v>
      </c>
      <c r="AF93" s="36" t="n">
        <f aca="false">AE93*(3.84/22.39)</f>
        <v>4.0303707012059</v>
      </c>
      <c r="AG93" s="22" t="n">
        <v>3</v>
      </c>
      <c r="AH93" s="21" t="n">
        <v>24.4</v>
      </c>
      <c r="AI93" s="36" t="n">
        <f aca="false">AH93*(3.99/24.1)</f>
        <v>4.03966804979253</v>
      </c>
      <c r="AJ93" s="23" t="n">
        <v>3</v>
      </c>
      <c r="AQ93" s="21" t="n">
        <v>40.3</v>
      </c>
      <c r="AR93" s="36" t="n">
        <f aca="false">AQ93*(0.46/7.46)</f>
        <v>2.48498659517426</v>
      </c>
      <c r="AS93" s="23" t="n">
        <v>3</v>
      </c>
      <c r="AT93" s="21" t="n">
        <v>66.9</v>
      </c>
      <c r="AU93" s="36" t="n">
        <f aca="false">AT93*(0.53/10)</f>
        <v>3.5457</v>
      </c>
      <c r="AV93" s="23" t="n">
        <v>3</v>
      </c>
    </row>
    <row r="94" customFormat="false" ht="13.8" hidden="false" customHeight="false" outlineLevel="0" collapsed="false">
      <c r="A94" s="17" t="n">
        <v>13</v>
      </c>
      <c r="B94" s="17" t="n">
        <v>2017</v>
      </c>
      <c r="C94" s="17" t="s">
        <v>124</v>
      </c>
      <c r="D94" s="17" t="s">
        <v>125</v>
      </c>
      <c r="E94" s="18" t="s">
        <v>66</v>
      </c>
      <c r="F94" s="18" t="s">
        <v>119</v>
      </c>
      <c r="G94" s="19" t="n">
        <v>-101.03</v>
      </c>
      <c r="H94" s="19" t="n">
        <v>25.45</v>
      </c>
      <c r="I94" s="18" t="n">
        <v>1520</v>
      </c>
      <c r="W94" s="18" t="n">
        <v>2013</v>
      </c>
      <c r="X94" s="17" t="s">
        <v>126</v>
      </c>
      <c r="Y94" s="17" t="s">
        <v>101</v>
      </c>
      <c r="Z94" s="17" t="s">
        <v>107</v>
      </c>
      <c r="AA94" s="17" t="n">
        <v>0.038</v>
      </c>
      <c r="AE94" s="21" t="n">
        <v>23.5</v>
      </c>
      <c r="AF94" s="36" t="n">
        <f aca="false">AE94*(3.84/22.39)</f>
        <v>4.0303707012059</v>
      </c>
      <c r="AG94" s="22" t="n">
        <v>3</v>
      </c>
      <c r="AH94" s="21" t="n">
        <v>25.1</v>
      </c>
      <c r="AI94" s="36" t="n">
        <f aca="false">AH94*(3.99/24.1)</f>
        <v>4.1555601659751</v>
      </c>
      <c r="AJ94" s="23" t="n">
        <v>3</v>
      </c>
      <c r="AQ94" s="21" t="n">
        <v>40.3</v>
      </c>
      <c r="AR94" s="36" t="n">
        <f aca="false">AQ94*(0.46/7.46)</f>
        <v>2.48498659517426</v>
      </c>
      <c r="AS94" s="23" t="n">
        <v>3</v>
      </c>
      <c r="AT94" s="21" t="n">
        <v>71.1</v>
      </c>
      <c r="AU94" s="36" t="n">
        <f aca="false">AT94*(0.53/10)</f>
        <v>3.7683</v>
      </c>
      <c r="AV94" s="23" t="n">
        <v>3</v>
      </c>
    </row>
    <row r="95" customFormat="false" ht="13.8" hidden="false" customHeight="false" outlineLevel="0" collapsed="false">
      <c r="A95" s="17" t="n">
        <v>13</v>
      </c>
      <c r="B95" s="17" t="n">
        <v>2017</v>
      </c>
      <c r="C95" s="17" t="s">
        <v>124</v>
      </c>
      <c r="D95" s="17" t="s">
        <v>125</v>
      </c>
      <c r="E95" s="18" t="s">
        <v>66</v>
      </c>
      <c r="F95" s="18" t="s">
        <v>119</v>
      </c>
      <c r="G95" s="19" t="n">
        <v>-101.03</v>
      </c>
      <c r="H95" s="19" t="n">
        <v>25.45</v>
      </c>
      <c r="I95" s="18" t="n">
        <v>1520</v>
      </c>
      <c r="W95" s="18" t="n">
        <v>2013</v>
      </c>
      <c r="X95" s="17" t="s">
        <v>126</v>
      </c>
      <c r="Y95" s="17" t="s">
        <v>101</v>
      </c>
      <c r="Z95" s="17" t="s">
        <v>107</v>
      </c>
      <c r="AA95" s="17" t="n">
        <v>0.038</v>
      </c>
      <c r="AE95" s="21" t="n">
        <v>23.5</v>
      </c>
      <c r="AF95" s="36" t="n">
        <f aca="false">AE95*(3.84/22.39)</f>
        <v>4.0303707012059</v>
      </c>
      <c r="AG95" s="22" t="n">
        <v>3</v>
      </c>
      <c r="AH95" s="21" t="n">
        <v>24.3</v>
      </c>
      <c r="AI95" s="36" t="n">
        <f aca="false">AH95*(3.99/24.1)</f>
        <v>4.02311203319502</v>
      </c>
      <c r="AJ95" s="23" t="n">
        <v>3</v>
      </c>
      <c r="AQ95" s="21" t="n">
        <v>40.3</v>
      </c>
      <c r="AR95" s="36" t="n">
        <f aca="false">AQ95*(0.46/7.46)</f>
        <v>2.48498659517426</v>
      </c>
      <c r="AS95" s="23" t="n">
        <v>3</v>
      </c>
      <c r="AT95" s="21" t="n">
        <v>60.7</v>
      </c>
      <c r="AU95" s="36" t="n">
        <f aca="false">AT95*(0.53/10)</f>
        <v>3.2171</v>
      </c>
      <c r="AV95" s="23" t="n">
        <v>3</v>
      </c>
    </row>
    <row r="96" customFormat="false" ht="13.8" hidden="false" customHeight="false" outlineLevel="0" collapsed="false">
      <c r="A96" s="17" t="n">
        <v>13</v>
      </c>
      <c r="B96" s="17" t="n">
        <v>2017</v>
      </c>
      <c r="C96" s="17" t="s">
        <v>124</v>
      </c>
      <c r="D96" s="17" t="s">
        <v>125</v>
      </c>
      <c r="E96" s="18" t="s">
        <v>66</v>
      </c>
      <c r="F96" s="18" t="s">
        <v>119</v>
      </c>
      <c r="G96" s="19" t="n">
        <v>-101.1</v>
      </c>
      <c r="H96" s="19" t="n">
        <v>25.65</v>
      </c>
      <c r="I96" s="18" t="n">
        <v>1193</v>
      </c>
      <c r="W96" s="18" t="n">
        <v>2013</v>
      </c>
      <c r="X96" s="17" t="s">
        <v>126</v>
      </c>
      <c r="Y96" s="17" t="s">
        <v>101</v>
      </c>
      <c r="Z96" s="17" t="s">
        <v>73</v>
      </c>
      <c r="AA96" s="17" t="n">
        <v>0.038</v>
      </c>
      <c r="AE96" s="21" t="n">
        <v>19.1</v>
      </c>
      <c r="AF96" s="36" t="n">
        <f aca="false">AE96*(3.84/22.39)</f>
        <v>3.27574810183117</v>
      </c>
      <c r="AG96" s="22" t="n">
        <v>3</v>
      </c>
      <c r="AH96" s="21" t="n">
        <v>23.7</v>
      </c>
      <c r="AI96" s="36" t="n">
        <f aca="false">AH96*(3.99/24.1)</f>
        <v>3.92377593360996</v>
      </c>
      <c r="AJ96" s="23" t="n">
        <v>3</v>
      </c>
      <c r="AQ96" s="21" t="n">
        <v>31.4</v>
      </c>
      <c r="AR96" s="36" t="n">
        <f aca="false">AQ96*(0.46/7.46)</f>
        <v>1.93619302949062</v>
      </c>
      <c r="AS96" s="23" t="n">
        <v>3</v>
      </c>
      <c r="AT96" s="21" t="n">
        <v>41</v>
      </c>
      <c r="AU96" s="36" t="n">
        <f aca="false">AT96*(0.53/10)</f>
        <v>2.173</v>
      </c>
      <c r="AV96" s="23" t="n">
        <v>3</v>
      </c>
    </row>
    <row r="97" customFormat="false" ht="13.8" hidden="false" customHeight="false" outlineLevel="0" collapsed="false">
      <c r="A97" s="17" t="n">
        <v>13</v>
      </c>
      <c r="B97" s="17" t="n">
        <v>2017</v>
      </c>
      <c r="C97" s="17" t="s">
        <v>124</v>
      </c>
      <c r="D97" s="17" t="s">
        <v>125</v>
      </c>
      <c r="E97" s="18" t="s">
        <v>66</v>
      </c>
      <c r="F97" s="18" t="s">
        <v>119</v>
      </c>
      <c r="G97" s="19" t="n">
        <v>-101.1</v>
      </c>
      <c r="H97" s="19" t="n">
        <v>25.65</v>
      </c>
      <c r="I97" s="18" t="n">
        <v>1193</v>
      </c>
      <c r="W97" s="18" t="n">
        <v>2013</v>
      </c>
      <c r="X97" s="17" t="s">
        <v>126</v>
      </c>
      <c r="Y97" s="17" t="s">
        <v>101</v>
      </c>
      <c r="Z97" s="17" t="s">
        <v>107</v>
      </c>
      <c r="AA97" s="17" t="n">
        <v>0.038</v>
      </c>
      <c r="AE97" s="21" t="n">
        <v>19.1</v>
      </c>
      <c r="AF97" s="36" t="n">
        <f aca="false">AE97*(3.84/22.39)</f>
        <v>3.27574810183117</v>
      </c>
      <c r="AG97" s="22" t="n">
        <v>3</v>
      </c>
      <c r="AH97" s="21" t="n">
        <v>21.5</v>
      </c>
      <c r="AI97" s="36" t="n">
        <f aca="false">AH97*(3.99/24.1)</f>
        <v>3.55954356846473</v>
      </c>
      <c r="AJ97" s="23" t="n">
        <v>3</v>
      </c>
      <c r="AQ97" s="21" t="n">
        <v>31.4</v>
      </c>
      <c r="AR97" s="36" t="n">
        <f aca="false">AQ97*(0.46/7.46)</f>
        <v>1.93619302949062</v>
      </c>
      <c r="AS97" s="23" t="n">
        <v>3</v>
      </c>
      <c r="AT97" s="21" t="n">
        <v>42.9</v>
      </c>
      <c r="AU97" s="36" t="n">
        <f aca="false">AT97*(0.53/10)</f>
        <v>2.2737</v>
      </c>
      <c r="AV97" s="23" t="n">
        <v>3</v>
      </c>
    </row>
    <row r="98" customFormat="false" ht="13.8" hidden="false" customHeight="false" outlineLevel="0" collapsed="false">
      <c r="A98" s="17" t="n">
        <v>13</v>
      </c>
      <c r="B98" s="17" t="n">
        <v>2017</v>
      </c>
      <c r="C98" s="17" t="s">
        <v>124</v>
      </c>
      <c r="D98" s="17" t="s">
        <v>125</v>
      </c>
      <c r="E98" s="18" t="s">
        <v>66</v>
      </c>
      <c r="F98" s="18" t="s">
        <v>119</v>
      </c>
      <c r="G98" s="19" t="n">
        <v>-101.1</v>
      </c>
      <c r="H98" s="19" t="n">
        <v>25.65</v>
      </c>
      <c r="I98" s="18" t="n">
        <v>1193</v>
      </c>
      <c r="W98" s="18" t="n">
        <v>2013</v>
      </c>
      <c r="X98" s="17" t="s">
        <v>126</v>
      </c>
      <c r="Y98" s="17" t="s">
        <v>101</v>
      </c>
      <c r="Z98" s="17" t="s">
        <v>107</v>
      </c>
      <c r="AA98" s="17" t="n">
        <v>0.038</v>
      </c>
      <c r="AE98" s="21" t="n">
        <v>19.1</v>
      </c>
      <c r="AF98" s="36" t="n">
        <f aca="false">AE98*(3.84/22.39)</f>
        <v>3.27574810183117</v>
      </c>
      <c r="AG98" s="22" t="n">
        <v>3</v>
      </c>
      <c r="AH98" s="21" t="n">
        <v>21.3</v>
      </c>
      <c r="AI98" s="36" t="n">
        <f aca="false">AH98*(3.99/24.1)</f>
        <v>3.52643153526971</v>
      </c>
      <c r="AJ98" s="23" t="n">
        <v>3</v>
      </c>
      <c r="AQ98" s="21" t="n">
        <v>31.4</v>
      </c>
      <c r="AR98" s="36" t="n">
        <f aca="false">AQ98*(0.46/7.46)</f>
        <v>1.93619302949062</v>
      </c>
      <c r="AS98" s="23" t="n">
        <v>3</v>
      </c>
      <c r="AT98" s="21" t="n">
        <v>43.4</v>
      </c>
      <c r="AU98" s="36" t="n">
        <f aca="false">AT98*(0.53/10)</f>
        <v>2.3002</v>
      </c>
      <c r="AV98" s="23" t="n">
        <v>3</v>
      </c>
    </row>
    <row r="99" customFormat="false" ht="13.8" hidden="false" customHeight="false" outlineLevel="0" collapsed="false">
      <c r="A99" s="17" t="n">
        <v>13</v>
      </c>
      <c r="B99" s="17" t="n">
        <v>2017</v>
      </c>
      <c r="C99" s="17" t="s">
        <v>124</v>
      </c>
      <c r="D99" s="17" t="s">
        <v>125</v>
      </c>
      <c r="E99" s="18" t="s">
        <v>66</v>
      </c>
      <c r="F99" s="18" t="s">
        <v>119</v>
      </c>
      <c r="G99" s="19" t="n">
        <v>-101.1</v>
      </c>
      <c r="H99" s="19" t="n">
        <v>25.65</v>
      </c>
      <c r="I99" s="18" t="n">
        <v>1193</v>
      </c>
      <c r="W99" s="18" t="n">
        <v>2013</v>
      </c>
      <c r="X99" s="17" t="s">
        <v>126</v>
      </c>
      <c r="Y99" s="17" t="s">
        <v>101</v>
      </c>
      <c r="Z99" s="17" t="s">
        <v>107</v>
      </c>
      <c r="AA99" s="17" t="n">
        <v>0.038</v>
      </c>
      <c r="AE99" s="21" t="n">
        <v>19.1</v>
      </c>
      <c r="AF99" s="36" t="n">
        <f aca="false">AE99*(3.84/22.39)</f>
        <v>3.27574810183117</v>
      </c>
      <c r="AG99" s="22" t="n">
        <v>3</v>
      </c>
      <c r="AH99" s="21" t="n">
        <v>22.2</v>
      </c>
      <c r="AI99" s="36" t="n">
        <f aca="false">AH99*(3.99/24.1)</f>
        <v>3.6754356846473</v>
      </c>
      <c r="AJ99" s="23" t="n">
        <v>3</v>
      </c>
      <c r="AQ99" s="21" t="n">
        <v>31.4</v>
      </c>
      <c r="AR99" s="36" t="n">
        <f aca="false">AQ99*(0.46/7.46)</f>
        <v>1.93619302949062</v>
      </c>
      <c r="AS99" s="23" t="n">
        <v>3</v>
      </c>
      <c r="AT99" s="21" t="n">
        <v>45</v>
      </c>
      <c r="AU99" s="36" t="n">
        <f aca="false">AT99*(0.53/10)</f>
        <v>2.385</v>
      </c>
      <c r="AV99" s="23" t="n">
        <v>3</v>
      </c>
    </row>
    <row r="100" customFormat="false" ht="13.8" hidden="false" customHeight="false" outlineLevel="0" collapsed="false">
      <c r="A100" s="17" t="n">
        <v>13</v>
      </c>
      <c r="B100" s="17" t="n">
        <v>2017</v>
      </c>
      <c r="C100" s="17" t="s">
        <v>124</v>
      </c>
      <c r="D100" s="17" t="s">
        <v>125</v>
      </c>
      <c r="E100" s="18" t="s">
        <v>66</v>
      </c>
      <c r="F100" s="18" t="s">
        <v>119</v>
      </c>
      <c r="G100" s="19" t="n">
        <v>-101.1</v>
      </c>
      <c r="H100" s="19" t="n">
        <v>25.65</v>
      </c>
      <c r="I100" s="18" t="n">
        <v>1193</v>
      </c>
      <c r="W100" s="18" t="n">
        <v>2013</v>
      </c>
      <c r="X100" s="17" t="s">
        <v>126</v>
      </c>
      <c r="Y100" s="17" t="s">
        <v>101</v>
      </c>
      <c r="Z100" s="17" t="s">
        <v>107</v>
      </c>
      <c r="AA100" s="17" t="n">
        <v>0.038</v>
      </c>
      <c r="AE100" s="21" t="n">
        <v>19.1</v>
      </c>
      <c r="AF100" s="36" t="n">
        <f aca="false">AE100*(3.84/22.39)</f>
        <v>3.27574810183117</v>
      </c>
      <c r="AG100" s="22" t="n">
        <v>3</v>
      </c>
      <c r="AH100" s="21" t="n">
        <v>21.2</v>
      </c>
      <c r="AI100" s="36" t="n">
        <f aca="false">AH100*(3.99/24.1)</f>
        <v>3.5098755186722</v>
      </c>
      <c r="AJ100" s="23" t="n">
        <v>3</v>
      </c>
      <c r="AQ100" s="21" t="n">
        <v>31.4</v>
      </c>
      <c r="AR100" s="36" t="n">
        <f aca="false">AQ100*(0.46/7.46)</f>
        <v>1.93619302949062</v>
      </c>
      <c r="AS100" s="23" t="n">
        <v>3</v>
      </c>
      <c r="AT100" s="21" t="n">
        <v>38.5</v>
      </c>
      <c r="AU100" s="36" t="n">
        <f aca="false">AT100*(0.53/10)</f>
        <v>2.0405</v>
      </c>
      <c r="AV100" s="23" t="n">
        <v>3</v>
      </c>
    </row>
    <row r="101" customFormat="false" ht="13.8" hidden="false" customHeight="false" outlineLevel="0" collapsed="false">
      <c r="A101" s="17" t="n">
        <v>13</v>
      </c>
      <c r="B101" s="17" t="n">
        <v>2017</v>
      </c>
      <c r="C101" s="17" t="s">
        <v>124</v>
      </c>
      <c r="D101" s="17" t="s">
        <v>125</v>
      </c>
      <c r="E101" s="18" t="s">
        <v>66</v>
      </c>
      <c r="F101" s="18" t="s">
        <v>119</v>
      </c>
      <c r="G101" s="19" t="n">
        <v>-101.1</v>
      </c>
      <c r="H101" s="19" t="n">
        <v>25.65</v>
      </c>
      <c r="I101" s="18" t="n">
        <v>1193</v>
      </c>
      <c r="W101" s="18" t="n">
        <v>2013</v>
      </c>
      <c r="X101" s="17" t="s">
        <v>126</v>
      </c>
      <c r="Y101" s="17" t="s">
        <v>101</v>
      </c>
      <c r="Z101" s="17" t="s">
        <v>107</v>
      </c>
      <c r="AA101" s="17" t="n">
        <v>0.038</v>
      </c>
      <c r="AE101" s="21" t="n">
        <v>19.1</v>
      </c>
      <c r="AF101" s="36" t="n">
        <f aca="false">AE101*(3.84/22.39)</f>
        <v>3.27574810183117</v>
      </c>
      <c r="AG101" s="22" t="n">
        <v>3</v>
      </c>
      <c r="AH101" s="21" t="n">
        <v>21.8</v>
      </c>
      <c r="AI101" s="36" t="n">
        <f aca="false">AH101*(3.99/24.1)</f>
        <v>3.60921161825726</v>
      </c>
      <c r="AJ101" s="23" t="n">
        <v>3</v>
      </c>
      <c r="AQ101" s="21" t="n">
        <v>31.4</v>
      </c>
      <c r="AR101" s="36" t="n">
        <f aca="false">AQ101*(0.46/7.46)</f>
        <v>1.93619302949062</v>
      </c>
      <c r="AS101" s="23" t="n">
        <v>3</v>
      </c>
      <c r="AT101" s="21" t="n">
        <v>47.8</v>
      </c>
      <c r="AU101" s="36" t="n">
        <f aca="false">AT101*(0.53/10)</f>
        <v>2.5334</v>
      </c>
      <c r="AV101" s="23" t="n">
        <v>3</v>
      </c>
    </row>
    <row r="102" customFormat="false" ht="13.8" hidden="false" customHeight="false" outlineLevel="0" collapsed="false">
      <c r="A102" s="17" t="n">
        <v>13</v>
      </c>
      <c r="B102" s="17" t="n">
        <v>2017</v>
      </c>
      <c r="C102" s="17" t="s">
        <v>124</v>
      </c>
      <c r="D102" s="17" t="s">
        <v>125</v>
      </c>
      <c r="E102" s="18" t="s">
        <v>66</v>
      </c>
      <c r="F102" s="18" t="s">
        <v>119</v>
      </c>
      <c r="G102" s="19" t="n">
        <v>-101.1</v>
      </c>
      <c r="H102" s="19" t="n">
        <v>25.65</v>
      </c>
      <c r="I102" s="18" t="n">
        <v>1193</v>
      </c>
      <c r="W102" s="18" t="n">
        <v>2013</v>
      </c>
      <c r="X102" s="17" t="s">
        <v>126</v>
      </c>
      <c r="Y102" s="17" t="s">
        <v>101</v>
      </c>
      <c r="Z102" s="17" t="s">
        <v>107</v>
      </c>
      <c r="AA102" s="17" t="n">
        <v>0.038</v>
      </c>
      <c r="AE102" s="21" t="n">
        <v>19.1</v>
      </c>
      <c r="AF102" s="36" t="n">
        <f aca="false">AE102*(3.84/22.39)</f>
        <v>3.27574810183117</v>
      </c>
      <c r="AG102" s="22" t="n">
        <v>3</v>
      </c>
      <c r="AH102" s="21" t="n">
        <v>21.5</v>
      </c>
      <c r="AI102" s="36" t="n">
        <f aca="false">AH102*(3.99/24.1)</f>
        <v>3.55954356846473</v>
      </c>
      <c r="AJ102" s="23" t="n">
        <v>3</v>
      </c>
      <c r="AQ102" s="21" t="n">
        <v>31.4</v>
      </c>
      <c r="AR102" s="36" t="n">
        <f aca="false">AQ102*(0.46/7.46)</f>
        <v>1.93619302949062</v>
      </c>
      <c r="AS102" s="23" t="n">
        <v>3</v>
      </c>
      <c r="AT102" s="21" t="n">
        <v>48.2</v>
      </c>
      <c r="AU102" s="36" t="n">
        <f aca="false">AT102*(0.53/10)</f>
        <v>2.5546</v>
      </c>
      <c r="AV102" s="23" t="n">
        <v>3</v>
      </c>
    </row>
    <row r="103" customFormat="false" ht="13.8" hidden="false" customHeight="false" outlineLevel="0" collapsed="false">
      <c r="A103" s="17" t="n">
        <v>14</v>
      </c>
      <c r="B103" s="17" t="n">
        <v>2016</v>
      </c>
      <c r="C103" s="17" t="s">
        <v>64</v>
      </c>
      <c r="D103" s="17" t="s">
        <v>127</v>
      </c>
      <c r="E103" s="18" t="s">
        <v>66</v>
      </c>
      <c r="F103" s="18" t="s">
        <v>67</v>
      </c>
      <c r="G103" s="38" t="n">
        <v>108.87</v>
      </c>
      <c r="H103" s="19" t="n">
        <v>34.6</v>
      </c>
      <c r="M103" s="19" t="n">
        <v>8.45</v>
      </c>
      <c r="N103" s="19" t="n">
        <v>17.77</v>
      </c>
      <c r="O103" s="19" t="n">
        <v>1.26</v>
      </c>
      <c r="P103" s="19" t="n">
        <v>1.3</v>
      </c>
      <c r="Q103" s="19" t="n">
        <v>28.39</v>
      </c>
      <c r="S103" s="19" t="n">
        <v>22.08</v>
      </c>
      <c r="T103" s="19" t="n">
        <v>259.48</v>
      </c>
      <c r="W103" s="18" t="n">
        <v>2012</v>
      </c>
      <c r="X103" s="17" t="s">
        <v>128</v>
      </c>
      <c r="Y103" s="17" t="s">
        <v>70</v>
      </c>
      <c r="Z103" s="17" t="s">
        <v>71</v>
      </c>
      <c r="AC103" s="17" t="s">
        <v>78</v>
      </c>
      <c r="AD103" s="18" t="n">
        <v>50</v>
      </c>
      <c r="AQ103" s="21" t="n">
        <v>3.22</v>
      </c>
      <c r="AR103" s="36" t="n">
        <f aca="false">AQ103*(0.46/7.46)</f>
        <v>0.198552278820375</v>
      </c>
      <c r="AS103" s="23" t="n">
        <v>3</v>
      </c>
      <c r="AT103" s="21" t="n">
        <v>6.08</v>
      </c>
      <c r="AU103" s="36" t="n">
        <f aca="false">AT103*(0.53/10)</f>
        <v>0.32224</v>
      </c>
      <c r="AV103" s="23" t="n">
        <v>3</v>
      </c>
    </row>
    <row r="104" customFormat="false" ht="13.8" hidden="false" customHeight="false" outlineLevel="0" collapsed="false">
      <c r="A104" s="17" t="n">
        <v>14</v>
      </c>
      <c r="B104" s="17" t="n">
        <v>2016</v>
      </c>
      <c r="C104" s="17" t="s">
        <v>64</v>
      </c>
      <c r="D104" s="17" t="s">
        <v>127</v>
      </c>
      <c r="E104" s="18" t="s">
        <v>66</v>
      </c>
      <c r="F104" s="18" t="s">
        <v>67</v>
      </c>
      <c r="G104" s="38" t="n">
        <v>108.87</v>
      </c>
      <c r="H104" s="19" t="n">
        <v>34.6</v>
      </c>
      <c r="M104" s="19" t="n">
        <v>8.45</v>
      </c>
      <c r="N104" s="19" t="n">
        <v>17.77</v>
      </c>
      <c r="O104" s="19" t="n">
        <v>1.26</v>
      </c>
      <c r="P104" s="19" t="n">
        <v>1.3</v>
      </c>
      <c r="Q104" s="19" t="n">
        <v>28.39</v>
      </c>
      <c r="S104" s="19" t="n">
        <v>22.08</v>
      </c>
      <c r="T104" s="19" t="n">
        <v>259.48</v>
      </c>
      <c r="W104" s="18" t="n">
        <v>2012</v>
      </c>
      <c r="X104" s="17" t="s">
        <v>128</v>
      </c>
      <c r="Y104" s="17" t="s">
        <v>70</v>
      </c>
      <c r="Z104" s="17" t="s">
        <v>71</v>
      </c>
      <c r="AC104" s="17" t="s">
        <v>78</v>
      </c>
      <c r="AD104" s="18" t="n">
        <v>50</v>
      </c>
      <c r="AQ104" s="21" t="n">
        <v>4.19</v>
      </c>
      <c r="AR104" s="36" t="n">
        <f aca="false">AQ104*(0.46/7.46)</f>
        <v>0.258364611260054</v>
      </c>
      <c r="AS104" s="23" t="n">
        <v>3</v>
      </c>
      <c r="AT104" s="21" t="n">
        <v>5.9</v>
      </c>
      <c r="AU104" s="36" t="n">
        <f aca="false">AT104*(0.53/10)</f>
        <v>0.3127</v>
      </c>
      <c r="AV104" s="23" t="n">
        <v>3</v>
      </c>
    </row>
    <row r="105" customFormat="false" ht="13.8" hidden="false" customHeight="false" outlineLevel="0" collapsed="false">
      <c r="A105" s="17" t="n">
        <v>14</v>
      </c>
      <c r="B105" s="17" t="n">
        <v>2016</v>
      </c>
      <c r="C105" s="17" t="s">
        <v>64</v>
      </c>
      <c r="D105" s="17" t="s">
        <v>127</v>
      </c>
      <c r="E105" s="18" t="s">
        <v>66</v>
      </c>
      <c r="F105" s="18" t="s">
        <v>67</v>
      </c>
      <c r="G105" s="38" t="n">
        <v>108.87</v>
      </c>
      <c r="H105" s="19" t="n">
        <v>34.6</v>
      </c>
      <c r="M105" s="19" t="n">
        <v>8.01</v>
      </c>
      <c r="N105" s="19" t="n">
        <v>21.07</v>
      </c>
      <c r="O105" s="19" t="n">
        <v>1.14</v>
      </c>
      <c r="P105" s="19" t="n">
        <v>1.23</v>
      </c>
      <c r="Q105" s="19" t="n">
        <v>16.52</v>
      </c>
      <c r="S105" s="19" t="n">
        <v>16.42</v>
      </c>
      <c r="T105" s="19" t="n">
        <v>367.06</v>
      </c>
      <c r="W105" s="18" t="n">
        <v>2013</v>
      </c>
      <c r="X105" s="17" t="s">
        <v>128</v>
      </c>
      <c r="Y105" s="17" t="s">
        <v>70</v>
      </c>
      <c r="Z105" s="17" t="s">
        <v>71</v>
      </c>
      <c r="AC105" s="17" t="s">
        <v>78</v>
      </c>
      <c r="AD105" s="18" t="n">
        <v>50</v>
      </c>
      <c r="AQ105" s="21" t="n">
        <v>4.75</v>
      </c>
      <c r="AR105" s="36" t="n">
        <f aca="false">AQ105*(0.46/7.46)</f>
        <v>0.292895442359249</v>
      </c>
      <c r="AS105" s="23" t="n">
        <v>3</v>
      </c>
      <c r="AT105" s="21" t="n">
        <v>7.31</v>
      </c>
      <c r="AU105" s="36" t="n">
        <f aca="false">AT105*(0.53/10)</f>
        <v>0.38743</v>
      </c>
      <c r="AV105" s="23" t="n">
        <v>3</v>
      </c>
    </row>
    <row r="106" customFormat="false" ht="13.8" hidden="false" customHeight="false" outlineLevel="0" collapsed="false">
      <c r="A106" s="17" t="n">
        <v>14</v>
      </c>
      <c r="B106" s="17" t="n">
        <v>2016</v>
      </c>
      <c r="C106" s="17" t="s">
        <v>64</v>
      </c>
      <c r="D106" s="17" t="s">
        <v>127</v>
      </c>
      <c r="E106" s="18" t="s">
        <v>66</v>
      </c>
      <c r="F106" s="18" t="s">
        <v>67</v>
      </c>
      <c r="G106" s="38" t="n">
        <v>108.87</v>
      </c>
      <c r="H106" s="19" t="n">
        <v>34.6</v>
      </c>
      <c r="M106" s="19" t="n">
        <v>8.01</v>
      </c>
      <c r="N106" s="19" t="n">
        <v>21.07</v>
      </c>
      <c r="O106" s="19" t="n">
        <v>1.14</v>
      </c>
      <c r="P106" s="19" t="n">
        <v>1.23</v>
      </c>
      <c r="Q106" s="19" t="n">
        <v>16.52</v>
      </c>
      <c r="S106" s="19" t="n">
        <v>16.42</v>
      </c>
      <c r="T106" s="19" t="n">
        <v>367.06</v>
      </c>
      <c r="W106" s="18" t="n">
        <v>2013</v>
      </c>
      <c r="X106" s="17" t="s">
        <v>128</v>
      </c>
      <c r="Y106" s="17" t="s">
        <v>70</v>
      </c>
      <c r="Z106" s="17" t="s">
        <v>71</v>
      </c>
      <c r="AC106" s="17" t="s">
        <v>78</v>
      </c>
      <c r="AD106" s="18" t="n">
        <v>50</v>
      </c>
      <c r="AQ106" s="21" t="n">
        <v>5.53</v>
      </c>
      <c r="AR106" s="36" t="n">
        <f aca="false">AQ106*(0.46/7.46)</f>
        <v>0.340991957104558</v>
      </c>
      <c r="AS106" s="23" t="n">
        <v>3</v>
      </c>
      <c r="AT106" s="21" t="n">
        <v>7.31</v>
      </c>
      <c r="AU106" s="36" t="n">
        <f aca="false">AT106*(0.53/10)</f>
        <v>0.38743</v>
      </c>
      <c r="AV106" s="23" t="n">
        <v>3</v>
      </c>
    </row>
    <row r="107" customFormat="false" ht="13.8" hidden="false" customHeight="false" outlineLevel="0" collapsed="false">
      <c r="A107" s="17" t="n">
        <v>15</v>
      </c>
      <c r="B107" s="17" t="n">
        <v>2016</v>
      </c>
      <c r="C107" s="17" t="s">
        <v>129</v>
      </c>
      <c r="D107" s="17" t="s">
        <v>130</v>
      </c>
      <c r="E107" s="18" t="s">
        <v>66</v>
      </c>
      <c r="F107" s="18" t="s">
        <v>67</v>
      </c>
      <c r="G107" s="19" t="n">
        <v>107.41</v>
      </c>
      <c r="H107" s="19" t="n">
        <v>35.14</v>
      </c>
      <c r="I107" s="20" t="n">
        <v>1206</v>
      </c>
      <c r="J107" s="17" t="s">
        <v>131</v>
      </c>
      <c r="K107" s="17" t="s">
        <v>82</v>
      </c>
      <c r="W107" s="18" t="n">
        <v>2009</v>
      </c>
      <c r="X107" s="17" t="s">
        <v>77</v>
      </c>
      <c r="Y107" s="17" t="s">
        <v>70</v>
      </c>
      <c r="Z107" s="17" t="s">
        <v>71</v>
      </c>
      <c r="AD107" s="40"/>
      <c r="AQ107" s="21" t="n">
        <v>5.752</v>
      </c>
      <c r="AR107" s="36" t="n">
        <f aca="false">AQ107*(0.46/7.46)</f>
        <v>0.354680965147453</v>
      </c>
      <c r="AS107" s="23" t="n">
        <v>3</v>
      </c>
      <c r="AT107" s="21" t="n">
        <v>6.556</v>
      </c>
      <c r="AU107" s="36" t="n">
        <f aca="false">AT107*(0.53/10)</f>
        <v>0.347468</v>
      </c>
      <c r="AV107" s="23" t="n">
        <v>3</v>
      </c>
    </row>
    <row r="108" customFormat="false" ht="13.8" hidden="false" customHeight="false" outlineLevel="0" collapsed="false">
      <c r="A108" s="17" t="n">
        <v>15</v>
      </c>
      <c r="B108" s="17" t="n">
        <v>2016</v>
      </c>
      <c r="C108" s="17" t="s">
        <v>129</v>
      </c>
      <c r="D108" s="17" t="s">
        <v>130</v>
      </c>
      <c r="E108" s="18" t="s">
        <v>66</v>
      </c>
      <c r="F108" s="18" t="s">
        <v>67</v>
      </c>
      <c r="G108" s="19" t="n">
        <v>107.41</v>
      </c>
      <c r="H108" s="19" t="n">
        <v>35.14</v>
      </c>
      <c r="I108" s="20" t="n">
        <v>1206</v>
      </c>
      <c r="J108" s="17" t="s">
        <v>131</v>
      </c>
      <c r="K108" s="17" t="s">
        <v>82</v>
      </c>
      <c r="W108" s="18" t="n">
        <v>2010</v>
      </c>
      <c r="X108" s="17" t="s">
        <v>77</v>
      </c>
      <c r="Y108" s="17" t="s">
        <v>70</v>
      </c>
      <c r="Z108" s="17" t="s">
        <v>71</v>
      </c>
      <c r="AQ108" s="21" t="n">
        <v>8.41</v>
      </c>
      <c r="AR108" s="36" t="n">
        <f aca="false">AQ108*(0.46/7.46)</f>
        <v>0.51857908847185</v>
      </c>
      <c r="AS108" s="23" t="n">
        <v>3</v>
      </c>
      <c r="AT108" s="21" t="n">
        <v>9.895</v>
      </c>
      <c r="AU108" s="36" t="n">
        <f aca="false">AT108*(0.53/10)</f>
        <v>0.524435</v>
      </c>
      <c r="AV108" s="23" t="n">
        <v>3</v>
      </c>
    </row>
    <row r="109" customFormat="false" ht="13.8" hidden="false" customHeight="false" outlineLevel="0" collapsed="false">
      <c r="A109" s="17" t="n">
        <v>15</v>
      </c>
      <c r="B109" s="17" t="n">
        <v>2016</v>
      </c>
      <c r="C109" s="17" t="s">
        <v>129</v>
      </c>
      <c r="D109" s="17" t="s">
        <v>130</v>
      </c>
      <c r="E109" s="18" t="s">
        <v>66</v>
      </c>
      <c r="F109" s="18" t="s">
        <v>67</v>
      </c>
      <c r="G109" s="19" t="n">
        <v>107.41</v>
      </c>
      <c r="H109" s="19" t="n">
        <v>35.14</v>
      </c>
      <c r="I109" s="20" t="n">
        <v>1206</v>
      </c>
      <c r="J109" s="17" t="s">
        <v>131</v>
      </c>
      <c r="K109" s="17" t="s">
        <v>82</v>
      </c>
      <c r="W109" s="18" t="n">
        <v>2011</v>
      </c>
      <c r="X109" s="17" t="s">
        <v>77</v>
      </c>
      <c r="Y109" s="17" t="s">
        <v>70</v>
      </c>
      <c r="Z109" s="17" t="s">
        <v>71</v>
      </c>
      <c r="AQ109" s="21" t="n">
        <v>7.616</v>
      </c>
      <c r="AR109" s="36" t="n">
        <f aca="false">AQ109*(0.46/7.46)</f>
        <v>0.469619302949062</v>
      </c>
      <c r="AS109" s="23" t="n">
        <v>3</v>
      </c>
      <c r="AT109" s="21" t="n">
        <v>9.972</v>
      </c>
      <c r="AU109" s="36" t="n">
        <f aca="false">AT109*(0.53/10)</f>
        <v>0.528516</v>
      </c>
      <c r="AV109" s="23" t="n">
        <v>3</v>
      </c>
    </row>
    <row r="110" customFormat="false" ht="13.8" hidden="false" customHeight="false" outlineLevel="0" collapsed="false">
      <c r="A110" s="17" t="n">
        <v>15</v>
      </c>
      <c r="B110" s="17" t="n">
        <v>2016</v>
      </c>
      <c r="C110" s="17" t="s">
        <v>129</v>
      </c>
      <c r="D110" s="17" t="s">
        <v>130</v>
      </c>
      <c r="E110" s="18" t="s">
        <v>66</v>
      </c>
      <c r="F110" s="18" t="s">
        <v>67</v>
      </c>
      <c r="G110" s="19" t="n">
        <v>107.41</v>
      </c>
      <c r="H110" s="19" t="n">
        <v>35.14</v>
      </c>
      <c r="I110" s="20" t="n">
        <v>1206</v>
      </c>
      <c r="J110" s="17" t="s">
        <v>131</v>
      </c>
      <c r="K110" s="17" t="s">
        <v>82</v>
      </c>
      <c r="W110" s="18" t="n">
        <v>2012</v>
      </c>
      <c r="X110" s="17" t="s">
        <v>77</v>
      </c>
      <c r="Y110" s="17" t="s">
        <v>70</v>
      </c>
      <c r="Z110" s="17" t="s">
        <v>71</v>
      </c>
      <c r="AQ110" s="21" t="n">
        <v>8.709</v>
      </c>
      <c r="AR110" s="36" t="n">
        <f aca="false">AQ110*(0.46/7.46)</f>
        <v>0.537016085790885</v>
      </c>
      <c r="AS110" s="23" t="n">
        <v>3</v>
      </c>
      <c r="AT110" s="21" t="n">
        <v>11.005</v>
      </c>
      <c r="AU110" s="36" t="n">
        <f aca="false">AT110*(0.53/10)</f>
        <v>0.583265</v>
      </c>
      <c r="AV110" s="23" t="n">
        <v>3</v>
      </c>
    </row>
    <row r="111" customFormat="false" ht="13.8" hidden="false" customHeight="false" outlineLevel="0" collapsed="false">
      <c r="A111" s="17" t="n">
        <v>15</v>
      </c>
      <c r="B111" s="17" t="n">
        <v>2016</v>
      </c>
      <c r="C111" s="17" t="s">
        <v>129</v>
      </c>
      <c r="D111" s="17" t="s">
        <v>130</v>
      </c>
      <c r="E111" s="18" t="s">
        <v>66</v>
      </c>
      <c r="F111" s="18" t="s">
        <v>67</v>
      </c>
      <c r="G111" s="19" t="n">
        <v>107.41</v>
      </c>
      <c r="H111" s="19" t="n">
        <v>35.14</v>
      </c>
      <c r="I111" s="20" t="n">
        <v>1206</v>
      </c>
      <c r="J111" s="17" t="s">
        <v>131</v>
      </c>
      <c r="K111" s="17" t="s">
        <v>82</v>
      </c>
      <c r="W111" s="18" t="n">
        <v>2013</v>
      </c>
      <c r="X111" s="17" t="s">
        <v>77</v>
      </c>
      <c r="Y111" s="17" t="s">
        <v>70</v>
      </c>
      <c r="Z111" s="17" t="s">
        <v>71</v>
      </c>
      <c r="AQ111" s="21" t="n">
        <v>7.299</v>
      </c>
      <c r="AR111" s="36" t="n">
        <f aca="false">AQ111*(0.46/7.46)</f>
        <v>0.450072386058981</v>
      </c>
      <c r="AS111" s="23" t="n">
        <v>3</v>
      </c>
      <c r="AT111" s="21" t="n">
        <v>10.914</v>
      </c>
      <c r="AU111" s="36" t="n">
        <f aca="false">AT111*(0.53/10)</f>
        <v>0.578442</v>
      </c>
      <c r="AV111" s="23" t="n">
        <v>3</v>
      </c>
    </row>
    <row r="112" customFormat="false" ht="13.8" hidden="false" customHeight="false" outlineLevel="0" collapsed="false">
      <c r="A112" s="17" t="n">
        <v>15</v>
      </c>
      <c r="B112" s="17" t="n">
        <v>2016</v>
      </c>
      <c r="C112" s="17" t="s">
        <v>129</v>
      </c>
      <c r="D112" s="17" t="s">
        <v>130</v>
      </c>
      <c r="E112" s="18" t="s">
        <v>66</v>
      </c>
      <c r="F112" s="18" t="s">
        <v>67</v>
      </c>
      <c r="G112" s="19" t="n">
        <v>107.41</v>
      </c>
      <c r="H112" s="19" t="n">
        <v>35.14</v>
      </c>
      <c r="I112" s="20" t="n">
        <v>1206</v>
      </c>
      <c r="J112" s="17" t="s">
        <v>131</v>
      </c>
      <c r="K112" s="17" t="s">
        <v>82</v>
      </c>
      <c r="W112" s="18" t="n">
        <v>2014</v>
      </c>
      <c r="X112" s="17" t="s">
        <v>77</v>
      </c>
      <c r="Y112" s="17" t="s">
        <v>70</v>
      </c>
      <c r="Z112" s="17" t="s">
        <v>71</v>
      </c>
      <c r="AQ112" s="21" t="n">
        <v>8.423</v>
      </c>
      <c r="AR112" s="36" t="n">
        <f aca="false">AQ112*(0.46/7.46)</f>
        <v>0.519380697050938</v>
      </c>
      <c r="AS112" s="23" t="n">
        <v>3</v>
      </c>
      <c r="AT112" s="21" t="n">
        <v>10.864</v>
      </c>
      <c r="AU112" s="36" t="n">
        <f aca="false">AT112*(0.53/10)</f>
        <v>0.575792</v>
      </c>
      <c r="AV112" s="23" t="n">
        <v>3</v>
      </c>
    </row>
    <row r="113" customFormat="false" ht="13.8" hidden="false" customHeight="false" outlineLevel="0" collapsed="false">
      <c r="A113" s="17" t="n">
        <v>15</v>
      </c>
      <c r="B113" s="17" t="n">
        <v>2016</v>
      </c>
      <c r="C113" s="17" t="s">
        <v>129</v>
      </c>
      <c r="D113" s="17" t="s">
        <v>130</v>
      </c>
      <c r="E113" s="18" t="s">
        <v>66</v>
      </c>
      <c r="F113" s="18" t="s">
        <v>67</v>
      </c>
      <c r="G113" s="19" t="n">
        <v>107.41</v>
      </c>
      <c r="H113" s="19" t="n">
        <v>35.14</v>
      </c>
      <c r="I113" s="20" t="n">
        <v>1206</v>
      </c>
      <c r="J113" s="17" t="s">
        <v>131</v>
      </c>
      <c r="K113" s="17" t="s">
        <v>82</v>
      </c>
      <c r="W113" s="18" t="n">
        <v>2015</v>
      </c>
      <c r="X113" s="17" t="s">
        <v>77</v>
      </c>
      <c r="Y113" s="17" t="s">
        <v>70</v>
      </c>
      <c r="Z113" s="17" t="s">
        <v>71</v>
      </c>
      <c r="AQ113" s="21" t="n">
        <v>9.513</v>
      </c>
      <c r="AR113" s="36" t="n">
        <f aca="false">AQ113*(0.46/7.46)</f>
        <v>0.586592493297587</v>
      </c>
      <c r="AS113" s="23" t="n">
        <v>3</v>
      </c>
      <c r="AT113" s="21" t="n">
        <v>12.615</v>
      </c>
      <c r="AU113" s="36" t="n">
        <f aca="false">AT113*(0.53/10)</f>
        <v>0.668595</v>
      </c>
      <c r="AV113" s="23" t="n">
        <v>3</v>
      </c>
    </row>
    <row r="114" customFormat="false" ht="13.8" hidden="false" customHeight="false" outlineLevel="0" collapsed="false">
      <c r="A114" s="17" t="n">
        <v>16</v>
      </c>
      <c r="B114" s="17" t="n">
        <v>2016</v>
      </c>
      <c r="C114" s="17" t="s">
        <v>129</v>
      </c>
      <c r="D114" s="17" t="s">
        <v>132</v>
      </c>
      <c r="E114" s="18" t="s">
        <v>66</v>
      </c>
      <c r="F114" s="18" t="s">
        <v>67</v>
      </c>
      <c r="G114" s="19" t="n">
        <v>107.67</v>
      </c>
      <c r="H114" s="19" t="n">
        <v>35.2</v>
      </c>
      <c r="I114" s="20" t="n">
        <v>1200</v>
      </c>
      <c r="K114" s="17" t="s">
        <v>82</v>
      </c>
      <c r="L114" s="19" t="n">
        <v>1.29</v>
      </c>
      <c r="M114" s="19" t="n">
        <v>7.4</v>
      </c>
      <c r="N114" s="19" t="n">
        <v>6.92</v>
      </c>
      <c r="R114" s="19" t="n">
        <v>37.9</v>
      </c>
      <c r="S114" s="19" t="n">
        <v>10.12</v>
      </c>
      <c r="T114" s="19" t="n">
        <v>129.64</v>
      </c>
      <c r="W114" s="18" t="n">
        <v>2013</v>
      </c>
      <c r="X114" s="17" t="s">
        <v>77</v>
      </c>
      <c r="Y114" s="17" t="s">
        <v>70</v>
      </c>
      <c r="Z114" s="17" t="s">
        <v>71</v>
      </c>
      <c r="AA114" s="17" t="n">
        <v>0.008</v>
      </c>
      <c r="AB114" s="17" t="s">
        <v>86</v>
      </c>
      <c r="AD114" s="18" t="n">
        <v>50</v>
      </c>
      <c r="AQ114" s="21" t="n">
        <v>9.18</v>
      </c>
      <c r="AR114" s="21" t="n">
        <v>0.19</v>
      </c>
      <c r="AS114" s="23" t="n">
        <v>3</v>
      </c>
      <c r="AT114" s="21" t="n">
        <v>10.41</v>
      </c>
      <c r="AU114" s="21" t="n">
        <v>1.01</v>
      </c>
      <c r="AV114" s="23" t="n">
        <v>3</v>
      </c>
    </row>
    <row r="115" customFormat="false" ht="13.8" hidden="false" customHeight="false" outlineLevel="0" collapsed="false">
      <c r="A115" s="17" t="n">
        <v>16</v>
      </c>
      <c r="B115" s="17" t="n">
        <v>2016</v>
      </c>
      <c r="C115" s="17" t="s">
        <v>129</v>
      </c>
      <c r="D115" s="17" t="s">
        <v>132</v>
      </c>
      <c r="E115" s="18" t="s">
        <v>66</v>
      </c>
      <c r="F115" s="18" t="s">
        <v>67</v>
      </c>
      <c r="G115" s="19" t="n">
        <v>107.67</v>
      </c>
      <c r="H115" s="19" t="n">
        <v>35.2</v>
      </c>
      <c r="I115" s="20" t="n">
        <v>1200</v>
      </c>
      <c r="K115" s="17" t="s">
        <v>82</v>
      </c>
      <c r="L115" s="19" t="n">
        <v>1.29</v>
      </c>
      <c r="M115" s="19" t="n">
        <v>7.4</v>
      </c>
      <c r="N115" s="19" t="n">
        <v>6.92</v>
      </c>
      <c r="R115" s="19" t="n">
        <v>37.9</v>
      </c>
      <c r="S115" s="19" t="n">
        <v>10.12</v>
      </c>
      <c r="T115" s="19" t="n">
        <v>129.64</v>
      </c>
      <c r="W115" s="18" t="n">
        <v>2013</v>
      </c>
      <c r="X115" s="17" t="s">
        <v>77</v>
      </c>
      <c r="Y115" s="17" t="s">
        <v>70</v>
      </c>
      <c r="Z115" s="17" t="s">
        <v>73</v>
      </c>
      <c r="AA115" s="17" t="n">
        <v>0.008</v>
      </c>
      <c r="AB115" s="17" t="s">
        <v>86</v>
      </c>
      <c r="AD115" s="18" t="n">
        <v>50</v>
      </c>
      <c r="AQ115" s="21" t="n">
        <v>9.18</v>
      </c>
      <c r="AR115" s="21" t="n">
        <v>0.19</v>
      </c>
      <c r="AS115" s="23" t="n">
        <v>3</v>
      </c>
      <c r="AT115" s="21" t="n">
        <v>11.8</v>
      </c>
      <c r="AU115" s="21" t="n">
        <v>1.06</v>
      </c>
      <c r="AV115" s="23" t="n">
        <v>3</v>
      </c>
    </row>
    <row r="116" customFormat="false" ht="13.8" hidden="false" customHeight="false" outlineLevel="0" collapsed="false">
      <c r="A116" s="17" t="n">
        <v>16</v>
      </c>
      <c r="B116" s="17" t="n">
        <v>2016</v>
      </c>
      <c r="C116" s="17" t="s">
        <v>129</v>
      </c>
      <c r="D116" s="17" t="s">
        <v>132</v>
      </c>
      <c r="E116" s="18" t="s">
        <v>66</v>
      </c>
      <c r="F116" s="18" t="s">
        <v>67</v>
      </c>
      <c r="G116" s="19" t="n">
        <v>107.67</v>
      </c>
      <c r="H116" s="19" t="n">
        <v>35.2</v>
      </c>
      <c r="I116" s="20" t="n">
        <v>1200</v>
      </c>
      <c r="K116" s="17" t="s">
        <v>82</v>
      </c>
      <c r="L116" s="19" t="n">
        <v>1.29</v>
      </c>
      <c r="M116" s="19" t="n">
        <v>7.4</v>
      </c>
      <c r="N116" s="19" t="n">
        <v>6.92</v>
      </c>
      <c r="R116" s="19" t="n">
        <v>37.9</v>
      </c>
      <c r="S116" s="19" t="n">
        <v>10.12</v>
      </c>
      <c r="T116" s="19" t="n">
        <v>129.64</v>
      </c>
      <c r="W116" s="18" t="n">
        <v>2014</v>
      </c>
      <c r="X116" s="17" t="s">
        <v>77</v>
      </c>
      <c r="Y116" s="17" t="s">
        <v>70</v>
      </c>
      <c r="Z116" s="17" t="s">
        <v>71</v>
      </c>
      <c r="AA116" s="17" t="n">
        <v>0.008</v>
      </c>
      <c r="AB116" s="17" t="s">
        <v>86</v>
      </c>
      <c r="AD116" s="18" t="n">
        <v>50</v>
      </c>
      <c r="AQ116" s="21" t="n">
        <v>13.18</v>
      </c>
      <c r="AR116" s="21" t="n">
        <v>1.35</v>
      </c>
      <c r="AS116" s="23" t="n">
        <v>3</v>
      </c>
      <c r="AT116" s="21" t="n">
        <v>14.85</v>
      </c>
      <c r="AU116" s="21" t="n">
        <v>1.47</v>
      </c>
      <c r="AV116" s="23" t="n">
        <v>3</v>
      </c>
    </row>
    <row r="117" customFormat="false" ht="13.8" hidden="false" customHeight="false" outlineLevel="0" collapsed="false">
      <c r="A117" s="17" t="n">
        <v>16</v>
      </c>
      <c r="B117" s="17" t="n">
        <v>2016</v>
      </c>
      <c r="C117" s="17" t="s">
        <v>129</v>
      </c>
      <c r="D117" s="17" t="s">
        <v>132</v>
      </c>
      <c r="E117" s="18" t="s">
        <v>66</v>
      </c>
      <c r="F117" s="18" t="s">
        <v>67</v>
      </c>
      <c r="G117" s="19" t="n">
        <v>107.67</v>
      </c>
      <c r="H117" s="19" t="n">
        <v>35.2</v>
      </c>
      <c r="I117" s="20" t="n">
        <v>1200</v>
      </c>
      <c r="K117" s="17" t="s">
        <v>82</v>
      </c>
      <c r="L117" s="19" t="n">
        <v>1.29</v>
      </c>
      <c r="M117" s="19" t="n">
        <v>7.4</v>
      </c>
      <c r="N117" s="19" t="n">
        <v>6.92</v>
      </c>
      <c r="R117" s="19" t="n">
        <v>37.9</v>
      </c>
      <c r="S117" s="19" t="n">
        <v>10.12</v>
      </c>
      <c r="T117" s="19" t="n">
        <v>129.64</v>
      </c>
      <c r="W117" s="18" t="n">
        <v>2014</v>
      </c>
      <c r="X117" s="17" t="s">
        <v>77</v>
      </c>
      <c r="Y117" s="17" t="s">
        <v>70</v>
      </c>
      <c r="Z117" s="17" t="s">
        <v>73</v>
      </c>
      <c r="AA117" s="17" t="n">
        <v>0.008</v>
      </c>
      <c r="AB117" s="17" t="s">
        <v>86</v>
      </c>
      <c r="AD117" s="18" t="n">
        <v>50</v>
      </c>
      <c r="AQ117" s="21" t="n">
        <v>13.18</v>
      </c>
      <c r="AR117" s="21" t="n">
        <v>1.35</v>
      </c>
      <c r="AS117" s="23" t="n">
        <v>3</v>
      </c>
      <c r="AT117" s="21" t="n">
        <v>15.94</v>
      </c>
      <c r="AU117" s="21" t="n">
        <v>1.16</v>
      </c>
      <c r="AV117" s="23" t="n">
        <v>3</v>
      </c>
    </row>
    <row r="118" customFormat="false" ht="13.8" hidden="false" customHeight="false" outlineLevel="0" collapsed="false">
      <c r="A118" s="17" t="n">
        <v>17</v>
      </c>
      <c r="B118" s="17" t="n">
        <v>2016</v>
      </c>
      <c r="C118" s="17" t="s">
        <v>133</v>
      </c>
      <c r="D118" s="17" t="s">
        <v>134</v>
      </c>
      <c r="E118" s="18" t="s">
        <v>66</v>
      </c>
      <c r="F118" s="18" t="s">
        <v>67</v>
      </c>
      <c r="G118" s="19" t="n">
        <v>107.75</v>
      </c>
      <c r="H118" s="19" t="n">
        <v>35.48</v>
      </c>
      <c r="I118" s="20" t="n">
        <v>1264</v>
      </c>
      <c r="J118" s="17" t="s">
        <v>135</v>
      </c>
      <c r="K118" s="17" t="s">
        <v>94</v>
      </c>
      <c r="N118" s="19" t="n">
        <v>17.15</v>
      </c>
      <c r="O118" s="19" t="n">
        <v>1.12</v>
      </c>
      <c r="R118" s="19" t="n">
        <v>23</v>
      </c>
      <c r="S118" s="19" t="n">
        <v>29</v>
      </c>
      <c r="W118" s="18" t="n">
        <v>2009</v>
      </c>
      <c r="X118" s="17" t="s">
        <v>77</v>
      </c>
      <c r="Y118" s="17" t="s">
        <v>70</v>
      </c>
      <c r="Z118" s="17" t="s">
        <v>71</v>
      </c>
      <c r="AA118" s="17" t="n">
        <v>0.008</v>
      </c>
      <c r="AB118" s="17" t="s">
        <v>86</v>
      </c>
      <c r="AC118" s="17" t="s">
        <v>78</v>
      </c>
    </row>
    <row r="119" customFormat="false" ht="13.8" hidden="false" customHeight="false" outlineLevel="0" collapsed="false">
      <c r="A119" s="17" t="n">
        <v>17</v>
      </c>
      <c r="B119" s="17" t="n">
        <v>2016</v>
      </c>
      <c r="C119" s="17" t="s">
        <v>133</v>
      </c>
      <c r="D119" s="17" t="s">
        <v>134</v>
      </c>
      <c r="E119" s="18" t="s">
        <v>66</v>
      </c>
      <c r="F119" s="18" t="s">
        <v>67</v>
      </c>
      <c r="G119" s="19" t="n">
        <v>107.75</v>
      </c>
      <c r="H119" s="19" t="n">
        <v>35.48</v>
      </c>
      <c r="I119" s="20" t="n">
        <v>1264</v>
      </c>
      <c r="J119" s="17" t="s">
        <v>135</v>
      </c>
      <c r="K119" s="17" t="s">
        <v>94</v>
      </c>
      <c r="N119" s="19" t="n">
        <v>17.15</v>
      </c>
      <c r="O119" s="19" t="n">
        <v>1.12</v>
      </c>
      <c r="R119" s="19" t="n">
        <v>23</v>
      </c>
      <c r="S119" s="19" t="n">
        <v>29</v>
      </c>
      <c r="W119" s="18" t="n">
        <v>2010</v>
      </c>
      <c r="X119" s="17" t="s">
        <v>77</v>
      </c>
      <c r="Y119" s="17" t="s">
        <v>70</v>
      </c>
      <c r="Z119" s="17" t="s">
        <v>71</v>
      </c>
      <c r="AA119" s="17" t="n">
        <v>0.008</v>
      </c>
      <c r="AB119" s="17" t="s">
        <v>86</v>
      </c>
      <c r="AC119" s="17" t="s">
        <v>78</v>
      </c>
    </row>
    <row r="120" customFormat="false" ht="13.8" hidden="false" customHeight="false" outlineLevel="0" collapsed="false">
      <c r="A120" s="17" t="n">
        <v>17</v>
      </c>
      <c r="B120" s="17" t="n">
        <v>2016</v>
      </c>
      <c r="C120" s="17" t="s">
        <v>133</v>
      </c>
      <c r="D120" s="17" t="s">
        <v>134</v>
      </c>
      <c r="E120" s="18" t="s">
        <v>66</v>
      </c>
      <c r="F120" s="18" t="s">
        <v>67</v>
      </c>
      <c r="G120" s="19" t="n">
        <v>107.75</v>
      </c>
      <c r="H120" s="19" t="n">
        <v>35.48</v>
      </c>
      <c r="I120" s="20" t="n">
        <v>1264</v>
      </c>
      <c r="J120" s="17" t="s">
        <v>135</v>
      </c>
      <c r="K120" s="17" t="s">
        <v>94</v>
      </c>
      <c r="N120" s="19" t="n">
        <v>17.15</v>
      </c>
      <c r="O120" s="19" t="n">
        <v>1.12</v>
      </c>
      <c r="R120" s="19" t="n">
        <v>23</v>
      </c>
      <c r="S120" s="19" t="n">
        <v>29</v>
      </c>
      <c r="W120" s="18" t="n">
        <v>2011</v>
      </c>
      <c r="X120" s="17" t="s">
        <v>77</v>
      </c>
      <c r="Y120" s="17" t="s">
        <v>70</v>
      </c>
      <c r="Z120" s="17" t="s">
        <v>71</v>
      </c>
      <c r="AA120" s="17" t="n">
        <v>0.008</v>
      </c>
      <c r="AB120" s="17" t="s">
        <v>86</v>
      </c>
      <c r="AC120" s="17" t="s">
        <v>78</v>
      </c>
    </row>
    <row r="121" customFormat="false" ht="13.8" hidden="false" customHeight="false" outlineLevel="0" collapsed="false">
      <c r="A121" s="17" t="n">
        <v>17</v>
      </c>
      <c r="B121" s="17" t="n">
        <v>2016</v>
      </c>
      <c r="C121" s="17" t="s">
        <v>133</v>
      </c>
      <c r="D121" s="17" t="s">
        <v>134</v>
      </c>
      <c r="E121" s="18" t="s">
        <v>66</v>
      </c>
      <c r="F121" s="18" t="s">
        <v>67</v>
      </c>
      <c r="G121" s="19" t="n">
        <v>106.58</v>
      </c>
      <c r="H121" s="19" t="n">
        <v>33.35</v>
      </c>
      <c r="I121" s="20" t="n">
        <v>1407</v>
      </c>
      <c r="J121" s="17" t="s">
        <v>135</v>
      </c>
      <c r="K121" s="17" t="s">
        <v>94</v>
      </c>
      <c r="N121" s="19" t="n">
        <v>16.02</v>
      </c>
      <c r="O121" s="19" t="n">
        <v>1.02</v>
      </c>
      <c r="R121" s="19" t="n">
        <v>42</v>
      </c>
      <c r="S121" s="19" t="n">
        <v>7</v>
      </c>
      <c r="W121" s="18" t="n">
        <v>2009</v>
      </c>
      <c r="X121" s="17" t="s">
        <v>77</v>
      </c>
      <c r="Y121" s="17" t="s">
        <v>70</v>
      </c>
      <c r="Z121" s="17" t="s">
        <v>71</v>
      </c>
      <c r="AA121" s="17" t="n">
        <v>0.008</v>
      </c>
      <c r="AB121" s="17" t="s">
        <v>86</v>
      </c>
      <c r="AC121" s="17" t="s">
        <v>78</v>
      </c>
    </row>
    <row r="122" customFormat="false" ht="13.8" hidden="false" customHeight="false" outlineLevel="0" collapsed="false">
      <c r="A122" s="17" t="n">
        <v>17</v>
      </c>
      <c r="B122" s="17" t="n">
        <v>2016</v>
      </c>
      <c r="C122" s="17" t="s">
        <v>133</v>
      </c>
      <c r="D122" s="17" t="s">
        <v>134</v>
      </c>
      <c r="E122" s="18" t="s">
        <v>66</v>
      </c>
      <c r="F122" s="18" t="s">
        <v>67</v>
      </c>
      <c r="G122" s="19" t="n">
        <v>106.58</v>
      </c>
      <c r="H122" s="19" t="n">
        <v>33.35</v>
      </c>
      <c r="I122" s="20" t="n">
        <v>1407</v>
      </c>
      <c r="J122" s="17" t="s">
        <v>135</v>
      </c>
      <c r="K122" s="17" t="s">
        <v>94</v>
      </c>
      <c r="N122" s="19" t="n">
        <v>16.02</v>
      </c>
      <c r="O122" s="19" t="n">
        <v>1.02</v>
      </c>
      <c r="R122" s="19" t="n">
        <v>42</v>
      </c>
      <c r="S122" s="19" t="n">
        <v>7</v>
      </c>
      <c r="W122" s="18" t="n">
        <v>2010</v>
      </c>
      <c r="X122" s="17" t="s">
        <v>77</v>
      </c>
      <c r="Y122" s="17" t="s">
        <v>70</v>
      </c>
      <c r="Z122" s="17" t="s">
        <v>71</v>
      </c>
      <c r="AA122" s="17" t="n">
        <v>0.008</v>
      </c>
      <c r="AB122" s="17" t="s">
        <v>86</v>
      </c>
      <c r="AC122" s="17" t="s">
        <v>78</v>
      </c>
    </row>
    <row r="123" customFormat="false" ht="13.8" hidden="false" customHeight="false" outlineLevel="0" collapsed="false">
      <c r="A123" s="17" t="n">
        <v>17</v>
      </c>
      <c r="B123" s="17" t="n">
        <v>2016</v>
      </c>
      <c r="C123" s="17" t="s">
        <v>133</v>
      </c>
      <c r="D123" s="17" t="s">
        <v>134</v>
      </c>
      <c r="E123" s="18" t="s">
        <v>66</v>
      </c>
      <c r="F123" s="18" t="s">
        <v>67</v>
      </c>
      <c r="G123" s="19" t="n">
        <v>106.58</v>
      </c>
      <c r="H123" s="19" t="n">
        <v>33.35</v>
      </c>
      <c r="I123" s="20" t="n">
        <v>1407</v>
      </c>
      <c r="J123" s="17" t="s">
        <v>135</v>
      </c>
      <c r="K123" s="17" t="s">
        <v>94</v>
      </c>
      <c r="N123" s="19" t="n">
        <v>16.02</v>
      </c>
      <c r="O123" s="19" t="n">
        <v>1.02</v>
      </c>
      <c r="R123" s="19" t="n">
        <v>42</v>
      </c>
      <c r="S123" s="19" t="n">
        <v>7</v>
      </c>
      <c r="W123" s="18" t="n">
        <v>2011</v>
      </c>
      <c r="X123" s="17" t="s">
        <v>77</v>
      </c>
      <c r="Y123" s="17" t="s">
        <v>70</v>
      </c>
      <c r="Z123" s="17" t="s">
        <v>71</v>
      </c>
      <c r="AA123" s="17" t="n">
        <v>0.008</v>
      </c>
      <c r="AB123" s="17" t="s">
        <v>86</v>
      </c>
      <c r="AC123" s="17" t="s">
        <v>78</v>
      </c>
    </row>
    <row r="124" customFormat="false" ht="13.8" hidden="false" customHeight="false" outlineLevel="0" collapsed="false">
      <c r="A124" s="17" t="n">
        <v>17</v>
      </c>
      <c r="B124" s="17" t="n">
        <v>2016</v>
      </c>
      <c r="C124" s="17" t="s">
        <v>133</v>
      </c>
      <c r="D124" s="17" t="s">
        <v>134</v>
      </c>
      <c r="E124" s="18" t="s">
        <v>66</v>
      </c>
      <c r="F124" s="18" t="s">
        <v>67</v>
      </c>
      <c r="G124" s="19" t="n">
        <v>106.58</v>
      </c>
      <c r="H124" s="19" t="n">
        <v>33.35</v>
      </c>
      <c r="I124" s="20" t="n">
        <v>1407</v>
      </c>
      <c r="J124" s="17" t="s">
        <v>135</v>
      </c>
      <c r="K124" s="17" t="s">
        <v>94</v>
      </c>
      <c r="N124" s="19" t="n">
        <v>16.02</v>
      </c>
      <c r="O124" s="19" t="n">
        <v>1.02</v>
      </c>
      <c r="R124" s="19" t="n">
        <v>42</v>
      </c>
      <c r="S124" s="19" t="n">
        <v>7</v>
      </c>
      <c r="W124" s="18" t="n">
        <v>2012</v>
      </c>
      <c r="X124" s="17" t="s">
        <v>77</v>
      </c>
      <c r="Y124" s="17" t="s">
        <v>70</v>
      </c>
      <c r="Z124" s="17" t="s">
        <v>71</v>
      </c>
      <c r="AA124" s="17" t="n">
        <v>0.008</v>
      </c>
      <c r="AB124" s="17" t="s">
        <v>86</v>
      </c>
      <c r="AC124" s="17" t="s">
        <v>78</v>
      </c>
    </row>
    <row r="125" customFormat="false" ht="13.8" hidden="false" customHeight="false" outlineLevel="0" collapsed="false">
      <c r="A125" s="17" t="n">
        <v>17</v>
      </c>
      <c r="B125" s="17" t="n">
        <v>2016</v>
      </c>
      <c r="C125" s="17" t="s">
        <v>133</v>
      </c>
      <c r="D125" s="17" t="s">
        <v>134</v>
      </c>
      <c r="E125" s="18" t="s">
        <v>66</v>
      </c>
      <c r="F125" s="18" t="s">
        <v>67</v>
      </c>
      <c r="G125" s="19" t="n">
        <v>105.25</v>
      </c>
      <c r="H125" s="19" t="n">
        <v>35.08</v>
      </c>
      <c r="I125" s="20" t="n">
        <v>1750</v>
      </c>
      <c r="J125" s="17" t="s">
        <v>135</v>
      </c>
      <c r="K125" s="17" t="s">
        <v>94</v>
      </c>
      <c r="N125" s="19" t="n">
        <v>15.1</v>
      </c>
      <c r="O125" s="19" t="n">
        <v>1.12</v>
      </c>
      <c r="R125" s="19" t="n">
        <v>128</v>
      </c>
      <c r="S125" s="19" t="n">
        <v>50</v>
      </c>
      <c r="W125" s="18" t="n">
        <v>2009</v>
      </c>
      <c r="X125" s="17" t="s">
        <v>77</v>
      </c>
      <c r="Y125" s="17" t="s">
        <v>70</v>
      </c>
      <c r="Z125" s="17" t="s">
        <v>71</v>
      </c>
      <c r="AA125" s="17" t="n">
        <v>0.008</v>
      </c>
      <c r="AB125" s="17" t="s">
        <v>86</v>
      </c>
      <c r="AC125" s="17" t="s">
        <v>78</v>
      </c>
    </row>
    <row r="126" customFormat="false" ht="13.8" hidden="false" customHeight="false" outlineLevel="0" collapsed="false">
      <c r="A126" s="17" t="n">
        <v>17</v>
      </c>
      <c r="B126" s="17" t="n">
        <v>2016</v>
      </c>
      <c r="C126" s="17" t="s">
        <v>133</v>
      </c>
      <c r="D126" s="17" t="s">
        <v>134</v>
      </c>
      <c r="E126" s="18" t="s">
        <v>66</v>
      </c>
      <c r="F126" s="18" t="s">
        <v>67</v>
      </c>
      <c r="G126" s="19" t="n">
        <v>105.25</v>
      </c>
      <c r="H126" s="19" t="n">
        <v>35.08</v>
      </c>
      <c r="I126" s="20" t="n">
        <v>1750</v>
      </c>
      <c r="J126" s="17" t="s">
        <v>135</v>
      </c>
      <c r="K126" s="17" t="s">
        <v>94</v>
      </c>
      <c r="N126" s="19" t="n">
        <v>15.1</v>
      </c>
      <c r="O126" s="19" t="n">
        <v>1.12</v>
      </c>
      <c r="R126" s="19" t="n">
        <v>128</v>
      </c>
      <c r="S126" s="19" t="n">
        <v>50</v>
      </c>
      <c r="W126" s="18" t="n">
        <v>2010</v>
      </c>
      <c r="X126" s="17" t="s">
        <v>77</v>
      </c>
      <c r="Y126" s="17" t="s">
        <v>70</v>
      </c>
      <c r="Z126" s="17" t="s">
        <v>71</v>
      </c>
      <c r="AA126" s="17" t="n">
        <v>0.008</v>
      </c>
      <c r="AB126" s="17" t="s">
        <v>86</v>
      </c>
      <c r="AC126" s="17" t="s">
        <v>78</v>
      </c>
    </row>
    <row r="127" customFormat="false" ht="13.8" hidden="false" customHeight="false" outlineLevel="0" collapsed="false">
      <c r="A127" s="17" t="n">
        <v>17</v>
      </c>
      <c r="B127" s="17" t="n">
        <v>2016</v>
      </c>
      <c r="C127" s="17" t="s">
        <v>133</v>
      </c>
      <c r="D127" s="17" t="s">
        <v>134</v>
      </c>
      <c r="E127" s="18" t="s">
        <v>66</v>
      </c>
      <c r="F127" s="18" t="s">
        <v>67</v>
      </c>
      <c r="G127" s="19" t="n">
        <v>105.25</v>
      </c>
      <c r="H127" s="19" t="n">
        <v>35.08</v>
      </c>
      <c r="I127" s="20" t="n">
        <v>1750</v>
      </c>
      <c r="J127" s="17" t="s">
        <v>135</v>
      </c>
      <c r="K127" s="17" t="s">
        <v>94</v>
      </c>
      <c r="N127" s="19" t="n">
        <v>15.1</v>
      </c>
      <c r="O127" s="19" t="n">
        <v>1.12</v>
      </c>
      <c r="R127" s="19" t="n">
        <v>128</v>
      </c>
      <c r="S127" s="19" t="n">
        <v>50</v>
      </c>
      <c r="W127" s="18" t="n">
        <v>2011</v>
      </c>
      <c r="X127" s="17" t="s">
        <v>77</v>
      </c>
      <c r="Y127" s="17" t="s">
        <v>70</v>
      </c>
      <c r="Z127" s="17" t="s">
        <v>71</v>
      </c>
      <c r="AA127" s="17" t="n">
        <v>0.008</v>
      </c>
      <c r="AB127" s="17" t="s">
        <v>86</v>
      </c>
      <c r="AC127" s="17" t="s">
        <v>78</v>
      </c>
    </row>
    <row r="128" customFormat="false" ht="13.8" hidden="false" customHeight="false" outlineLevel="0" collapsed="false">
      <c r="A128" s="17" t="n">
        <v>17</v>
      </c>
      <c r="B128" s="17" t="n">
        <v>2016</v>
      </c>
      <c r="C128" s="17" t="s">
        <v>133</v>
      </c>
      <c r="D128" s="17" t="s">
        <v>134</v>
      </c>
      <c r="E128" s="18" t="s">
        <v>66</v>
      </c>
      <c r="F128" s="18" t="s">
        <v>67</v>
      </c>
      <c r="G128" s="19" t="n">
        <v>105.25</v>
      </c>
      <c r="H128" s="19" t="n">
        <v>35.08</v>
      </c>
      <c r="I128" s="20" t="n">
        <v>1750</v>
      </c>
      <c r="J128" s="17" t="s">
        <v>135</v>
      </c>
      <c r="K128" s="17" t="s">
        <v>94</v>
      </c>
      <c r="N128" s="19" t="n">
        <v>15.1</v>
      </c>
      <c r="O128" s="19" t="n">
        <v>1.12</v>
      </c>
      <c r="R128" s="19" t="n">
        <v>128</v>
      </c>
      <c r="S128" s="19" t="n">
        <v>50</v>
      </c>
      <c r="W128" s="18" t="n">
        <v>2012</v>
      </c>
      <c r="X128" s="17" t="s">
        <v>77</v>
      </c>
      <c r="Y128" s="17" t="s">
        <v>70</v>
      </c>
      <c r="Z128" s="17" t="s">
        <v>71</v>
      </c>
      <c r="AA128" s="17" t="n">
        <v>0.008</v>
      </c>
      <c r="AB128" s="17" t="s">
        <v>86</v>
      </c>
      <c r="AC128" s="17" t="s">
        <v>78</v>
      </c>
    </row>
    <row r="129" customFormat="false" ht="13.8" hidden="false" customHeight="false" outlineLevel="0" collapsed="false">
      <c r="A129" s="17" t="n">
        <v>17</v>
      </c>
      <c r="B129" s="17" t="n">
        <v>2016</v>
      </c>
      <c r="C129" s="17" t="s">
        <v>133</v>
      </c>
      <c r="D129" s="17" t="s">
        <v>134</v>
      </c>
      <c r="E129" s="18" t="s">
        <v>66</v>
      </c>
      <c r="F129" s="18" t="s">
        <v>67</v>
      </c>
      <c r="G129" s="19" t="n">
        <v>105.25</v>
      </c>
      <c r="H129" s="19" t="n">
        <v>35.08</v>
      </c>
      <c r="I129" s="20" t="n">
        <v>1750</v>
      </c>
      <c r="J129" s="17" t="s">
        <v>135</v>
      </c>
      <c r="K129" s="17" t="s">
        <v>94</v>
      </c>
      <c r="N129" s="19" t="n">
        <v>15.1</v>
      </c>
      <c r="O129" s="19" t="n">
        <v>1.12</v>
      </c>
      <c r="R129" s="19" t="n">
        <v>128</v>
      </c>
      <c r="S129" s="19" t="n">
        <v>50</v>
      </c>
      <c r="W129" s="18" t="n">
        <v>2013</v>
      </c>
      <c r="X129" s="17" t="s">
        <v>77</v>
      </c>
      <c r="Y129" s="17" t="s">
        <v>70</v>
      </c>
      <c r="Z129" s="17" t="s">
        <v>71</v>
      </c>
      <c r="AA129" s="17" t="n">
        <v>0.008</v>
      </c>
      <c r="AB129" s="17" t="s">
        <v>86</v>
      </c>
      <c r="AC129" s="17" t="s">
        <v>78</v>
      </c>
    </row>
    <row r="130" customFormat="false" ht="13.8" hidden="false" customHeight="false" outlineLevel="0" collapsed="false">
      <c r="A130" s="17" t="n">
        <v>17</v>
      </c>
      <c r="B130" s="17" t="n">
        <v>2016</v>
      </c>
      <c r="C130" s="17" t="s">
        <v>133</v>
      </c>
      <c r="D130" s="17" t="s">
        <v>134</v>
      </c>
      <c r="E130" s="18" t="s">
        <v>66</v>
      </c>
      <c r="F130" s="18" t="s">
        <v>67</v>
      </c>
      <c r="G130" s="19" t="n">
        <v>105.25</v>
      </c>
      <c r="H130" s="19" t="n">
        <v>35.08</v>
      </c>
      <c r="I130" s="20" t="n">
        <v>1750</v>
      </c>
      <c r="J130" s="17" t="s">
        <v>135</v>
      </c>
      <c r="K130" s="17" t="s">
        <v>94</v>
      </c>
      <c r="N130" s="19" t="n">
        <v>15.1</v>
      </c>
      <c r="O130" s="19" t="n">
        <v>1.12</v>
      </c>
      <c r="R130" s="19" t="n">
        <v>128</v>
      </c>
      <c r="S130" s="19" t="n">
        <v>50</v>
      </c>
      <c r="W130" s="18" t="n">
        <v>2014</v>
      </c>
      <c r="X130" s="17" t="s">
        <v>77</v>
      </c>
      <c r="Y130" s="17" t="s">
        <v>70</v>
      </c>
      <c r="Z130" s="17" t="s">
        <v>71</v>
      </c>
      <c r="AA130" s="17" t="n">
        <v>0.008</v>
      </c>
      <c r="AB130" s="17" t="s">
        <v>86</v>
      </c>
      <c r="AC130" s="17" t="s">
        <v>78</v>
      </c>
    </row>
    <row r="131" customFormat="false" ht="13.8" hidden="false" customHeight="false" outlineLevel="0" collapsed="false">
      <c r="A131" s="17" t="n">
        <v>17</v>
      </c>
      <c r="B131" s="17" t="n">
        <v>2016</v>
      </c>
      <c r="C131" s="17" t="s">
        <v>133</v>
      </c>
      <c r="D131" s="17" t="s">
        <v>134</v>
      </c>
      <c r="E131" s="18" t="s">
        <v>66</v>
      </c>
      <c r="F131" s="18" t="s">
        <v>67</v>
      </c>
      <c r="G131" s="19" t="n">
        <v>105.07</v>
      </c>
      <c r="H131" s="19" t="n">
        <v>35.53</v>
      </c>
      <c r="I131" s="20" t="n">
        <v>1810</v>
      </c>
      <c r="J131" s="17" t="s">
        <v>135</v>
      </c>
      <c r="K131" s="17" t="s">
        <v>94</v>
      </c>
      <c r="N131" s="19" t="n">
        <v>15.69</v>
      </c>
      <c r="O131" s="19" t="n">
        <v>1.02</v>
      </c>
      <c r="R131" s="19" t="n">
        <v>82</v>
      </c>
      <c r="S131" s="19" t="n">
        <v>56</v>
      </c>
      <c r="W131" s="18" t="n">
        <v>2009</v>
      </c>
      <c r="X131" s="17" t="s">
        <v>77</v>
      </c>
      <c r="Y131" s="17" t="s">
        <v>70</v>
      </c>
      <c r="Z131" s="17" t="s">
        <v>71</v>
      </c>
      <c r="AA131" s="17" t="n">
        <v>0.008</v>
      </c>
      <c r="AB131" s="17" t="s">
        <v>86</v>
      </c>
      <c r="AC131" s="17" t="s">
        <v>78</v>
      </c>
    </row>
    <row r="132" customFormat="false" ht="13.8" hidden="false" customHeight="false" outlineLevel="0" collapsed="false">
      <c r="A132" s="17" t="n">
        <v>17</v>
      </c>
      <c r="B132" s="17" t="n">
        <v>2016</v>
      </c>
      <c r="C132" s="17" t="s">
        <v>133</v>
      </c>
      <c r="D132" s="17" t="s">
        <v>134</v>
      </c>
      <c r="E132" s="18" t="s">
        <v>66</v>
      </c>
      <c r="F132" s="18" t="s">
        <v>67</v>
      </c>
      <c r="G132" s="19" t="n">
        <v>105.07</v>
      </c>
      <c r="H132" s="19" t="n">
        <v>35.53</v>
      </c>
      <c r="I132" s="20" t="n">
        <v>1810</v>
      </c>
      <c r="J132" s="17" t="s">
        <v>135</v>
      </c>
      <c r="K132" s="17" t="s">
        <v>94</v>
      </c>
      <c r="N132" s="19" t="n">
        <v>15.69</v>
      </c>
      <c r="O132" s="19" t="n">
        <v>1.02</v>
      </c>
      <c r="R132" s="19" t="n">
        <v>82</v>
      </c>
      <c r="S132" s="19" t="n">
        <v>56</v>
      </c>
      <c r="W132" s="18" t="n">
        <v>2010</v>
      </c>
      <c r="X132" s="17" t="s">
        <v>77</v>
      </c>
      <c r="Y132" s="17" t="s">
        <v>70</v>
      </c>
      <c r="Z132" s="17" t="s">
        <v>71</v>
      </c>
      <c r="AA132" s="17" t="n">
        <v>0.008</v>
      </c>
      <c r="AB132" s="17" t="s">
        <v>86</v>
      </c>
      <c r="AC132" s="17" t="s">
        <v>78</v>
      </c>
    </row>
    <row r="133" customFormat="false" ht="13.8" hidden="false" customHeight="false" outlineLevel="0" collapsed="false">
      <c r="A133" s="17" t="n">
        <v>17</v>
      </c>
      <c r="B133" s="17" t="n">
        <v>2016</v>
      </c>
      <c r="C133" s="17" t="s">
        <v>133</v>
      </c>
      <c r="D133" s="17" t="s">
        <v>134</v>
      </c>
      <c r="E133" s="18" t="s">
        <v>66</v>
      </c>
      <c r="F133" s="18" t="s">
        <v>67</v>
      </c>
      <c r="G133" s="19" t="n">
        <v>105.07</v>
      </c>
      <c r="H133" s="19" t="n">
        <v>35.53</v>
      </c>
      <c r="I133" s="20" t="n">
        <v>1810</v>
      </c>
      <c r="J133" s="17" t="s">
        <v>135</v>
      </c>
      <c r="K133" s="17" t="s">
        <v>94</v>
      </c>
      <c r="N133" s="19" t="n">
        <v>15.69</v>
      </c>
      <c r="O133" s="19" t="n">
        <v>1.02</v>
      </c>
      <c r="R133" s="19" t="n">
        <v>82</v>
      </c>
      <c r="S133" s="19" t="n">
        <v>56</v>
      </c>
      <c r="W133" s="18" t="n">
        <v>2011</v>
      </c>
      <c r="X133" s="17" t="s">
        <v>77</v>
      </c>
      <c r="Y133" s="17" t="s">
        <v>70</v>
      </c>
      <c r="Z133" s="17" t="s">
        <v>71</v>
      </c>
      <c r="AA133" s="17" t="n">
        <v>0.008</v>
      </c>
      <c r="AB133" s="17" t="s">
        <v>86</v>
      </c>
      <c r="AC133" s="17" t="s">
        <v>78</v>
      </c>
    </row>
    <row r="134" customFormat="false" ht="13.8" hidden="false" customHeight="false" outlineLevel="0" collapsed="false">
      <c r="A134" s="17" t="n">
        <v>17</v>
      </c>
      <c r="B134" s="17" t="n">
        <v>2016</v>
      </c>
      <c r="C134" s="17" t="s">
        <v>133</v>
      </c>
      <c r="D134" s="17" t="s">
        <v>134</v>
      </c>
      <c r="E134" s="18" t="s">
        <v>66</v>
      </c>
      <c r="F134" s="18" t="s">
        <v>67</v>
      </c>
      <c r="G134" s="19" t="n">
        <v>105.07</v>
      </c>
      <c r="H134" s="19" t="n">
        <v>35.53</v>
      </c>
      <c r="I134" s="20" t="n">
        <v>1810</v>
      </c>
      <c r="J134" s="17" t="s">
        <v>135</v>
      </c>
      <c r="K134" s="17" t="s">
        <v>94</v>
      </c>
      <c r="N134" s="19" t="n">
        <v>15.69</v>
      </c>
      <c r="O134" s="19" t="n">
        <v>1.02</v>
      </c>
      <c r="R134" s="19" t="n">
        <v>82</v>
      </c>
      <c r="S134" s="19" t="n">
        <v>56</v>
      </c>
      <c r="W134" s="18" t="n">
        <v>2012</v>
      </c>
      <c r="X134" s="17" t="s">
        <v>77</v>
      </c>
      <c r="Y134" s="17" t="s">
        <v>70</v>
      </c>
      <c r="Z134" s="17" t="s">
        <v>71</v>
      </c>
      <c r="AA134" s="17" t="n">
        <v>0.008</v>
      </c>
      <c r="AB134" s="17" t="s">
        <v>86</v>
      </c>
      <c r="AC134" s="17" t="s">
        <v>78</v>
      </c>
    </row>
    <row r="135" customFormat="false" ht="13.8" hidden="false" customHeight="false" outlineLevel="0" collapsed="false">
      <c r="A135" s="17" t="n">
        <v>17</v>
      </c>
      <c r="B135" s="17" t="n">
        <v>2016</v>
      </c>
      <c r="C135" s="17" t="s">
        <v>133</v>
      </c>
      <c r="D135" s="17" t="s">
        <v>134</v>
      </c>
      <c r="E135" s="18" t="s">
        <v>66</v>
      </c>
      <c r="F135" s="18" t="s">
        <v>67</v>
      </c>
      <c r="G135" s="19" t="n">
        <v>105.07</v>
      </c>
      <c r="H135" s="19" t="n">
        <v>35.53</v>
      </c>
      <c r="I135" s="20" t="n">
        <v>1810</v>
      </c>
      <c r="J135" s="17" t="s">
        <v>135</v>
      </c>
      <c r="K135" s="17" t="s">
        <v>94</v>
      </c>
      <c r="N135" s="19" t="n">
        <v>15.69</v>
      </c>
      <c r="O135" s="19" t="n">
        <v>1.02</v>
      </c>
      <c r="R135" s="19" t="n">
        <v>82</v>
      </c>
      <c r="S135" s="19" t="n">
        <v>56</v>
      </c>
      <c r="W135" s="18" t="n">
        <v>2013</v>
      </c>
      <c r="X135" s="17" t="s">
        <v>77</v>
      </c>
      <c r="Y135" s="17" t="s">
        <v>70</v>
      </c>
      <c r="Z135" s="17" t="s">
        <v>71</v>
      </c>
      <c r="AA135" s="17" t="n">
        <v>0.008</v>
      </c>
      <c r="AB135" s="17" t="s">
        <v>86</v>
      </c>
      <c r="AC135" s="17" t="s">
        <v>78</v>
      </c>
    </row>
    <row r="136" customFormat="false" ht="13.8" hidden="false" customHeight="false" outlineLevel="0" collapsed="false">
      <c r="A136" s="17" t="n">
        <v>17</v>
      </c>
      <c r="B136" s="17" t="n">
        <v>2016</v>
      </c>
      <c r="C136" s="17" t="s">
        <v>133</v>
      </c>
      <c r="D136" s="17" t="s">
        <v>134</v>
      </c>
      <c r="E136" s="18" t="s">
        <v>66</v>
      </c>
      <c r="F136" s="18" t="s">
        <v>67</v>
      </c>
      <c r="G136" s="19" t="n">
        <v>105.07</v>
      </c>
      <c r="H136" s="19" t="n">
        <v>35.53</v>
      </c>
      <c r="I136" s="20" t="n">
        <v>1810</v>
      </c>
      <c r="J136" s="17" t="s">
        <v>135</v>
      </c>
      <c r="K136" s="17" t="s">
        <v>94</v>
      </c>
      <c r="N136" s="19" t="n">
        <v>15.69</v>
      </c>
      <c r="O136" s="19" t="n">
        <v>1.02</v>
      </c>
      <c r="R136" s="19" t="n">
        <v>82</v>
      </c>
      <c r="S136" s="19" t="n">
        <v>56</v>
      </c>
      <c r="W136" s="18" t="n">
        <v>2014</v>
      </c>
      <c r="X136" s="17" t="s">
        <v>77</v>
      </c>
      <c r="Y136" s="17" t="s">
        <v>70</v>
      </c>
      <c r="Z136" s="17" t="s">
        <v>71</v>
      </c>
      <c r="AA136" s="17" t="n">
        <v>0.008</v>
      </c>
      <c r="AB136" s="17" t="s">
        <v>86</v>
      </c>
      <c r="AC136" s="17" t="s">
        <v>78</v>
      </c>
    </row>
    <row r="137" customFormat="false" ht="13.8" hidden="false" customHeight="false" outlineLevel="0" collapsed="false">
      <c r="A137" s="17" t="n">
        <v>17</v>
      </c>
      <c r="B137" s="17" t="n">
        <v>2016</v>
      </c>
      <c r="C137" s="17" t="s">
        <v>133</v>
      </c>
      <c r="D137" s="17" t="s">
        <v>134</v>
      </c>
      <c r="E137" s="18" t="s">
        <v>66</v>
      </c>
      <c r="F137" s="18" t="s">
        <v>67</v>
      </c>
      <c r="G137" s="19" t="n">
        <v>104.08</v>
      </c>
      <c r="H137" s="19" t="n">
        <v>35.9</v>
      </c>
      <c r="I137" s="20" t="n">
        <v>2013</v>
      </c>
      <c r="J137" s="17" t="s">
        <v>135</v>
      </c>
      <c r="K137" s="17" t="s">
        <v>94</v>
      </c>
      <c r="N137" s="19" t="n">
        <v>21.12</v>
      </c>
      <c r="O137" s="19" t="n">
        <v>1.23</v>
      </c>
      <c r="R137" s="19" t="n">
        <v>84</v>
      </c>
      <c r="S137" s="19" t="n">
        <v>36</v>
      </c>
      <c r="W137" s="18" t="n">
        <v>2009</v>
      </c>
      <c r="X137" s="17" t="s">
        <v>77</v>
      </c>
      <c r="Y137" s="17" t="s">
        <v>70</v>
      </c>
      <c r="Z137" s="17" t="s">
        <v>71</v>
      </c>
      <c r="AA137" s="17" t="n">
        <v>0.008</v>
      </c>
      <c r="AB137" s="17" t="s">
        <v>86</v>
      </c>
      <c r="AC137" s="17" t="s">
        <v>78</v>
      </c>
    </row>
    <row r="138" customFormat="false" ht="13.8" hidden="false" customHeight="false" outlineLevel="0" collapsed="false">
      <c r="A138" s="17" t="n">
        <v>17</v>
      </c>
      <c r="B138" s="17" t="n">
        <v>2016</v>
      </c>
      <c r="C138" s="17" t="s">
        <v>133</v>
      </c>
      <c r="D138" s="17" t="s">
        <v>134</v>
      </c>
      <c r="E138" s="18" t="s">
        <v>66</v>
      </c>
      <c r="F138" s="18" t="s">
        <v>67</v>
      </c>
      <c r="G138" s="19" t="n">
        <v>104.08</v>
      </c>
      <c r="H138" s="19" t="n">
        <v>35.9</v>
      </c>
      <c r="I138" s="20" t="n">
        <v>2013</v>
      </c>
      <c r="J138" s="17" t="s">
        <v>135</v>
      </c>
      <c r="K138" s="17" t="s">
        <v>94</v>
      </c>
      <c r="N138" s="19" t="n">
        <v>21.12</v>
      </c>
      <c r="O138" s="19" t="n">
        <v>1.23</v>
      </c>
      <c r="R138" s="19" t="n">
        <v>84</v>
      </c>
      <c r="S138" s="19" t="n">
        <v>36</v>
      </c>
      <c r="W138" s="18" t="n">
        <v>2010</v>
      </c>
      <c r="X138" s="17" t="s">
        <v>77</v>
      </c>
      <c r="Y138" s="17" t="s">
        <v>70</v>
      </c>
      <c r="Z138" s="17" t="s">
        <v>71</v>
      </c>
      <c r="AA138" s="17" t="n">
        <v>0.008</v>
      </c>
      <c r="AB138" s="17" t="s">
        <v>86</v>
      </c>
      <c r="AC138" s="17" t="s">
        <v>78</v>
      </c>
    </row>
    <row r="139" customFormat="false" ht="13.8" hidden="false" customHeight="false" outlineLevel="0" collapsed="false">
      <c r="A139" s="17" t="n">
        <v>17</v>
      </c>
      <c r="B139" s="17" t="n">
        <v>2016</v>
      </c>
      <c r="C139" s="17" t="s">
        <v>133</v>
      </c>
      <c r="D139" s="17" t="s">
        <v>134</v>
      </c>
      <c r="E139" s="18" t="s">
        <v>66</v>
      </c>
      <c r="F139" s="18" t="s">
        <v>67</v>
      </c>
      <c r="G139" s="19" t="n">
        <v>104.08</v>
      </c>
      <c r="H139" s="19" t="n">
        <v>35.9</v>
      </c>
      <c r="I139" s="20" t="n">
        <v>2013</v>
      </c>
      <c r="J139" s="17" t="s">
        <v>135</v>
      </c>
      <c r="K139" s="17" t="s">
        <v>94</v>
      </c>
      <c r="N139" s="19" t="n">
        <v>21.12</v>
      </c>
      <c r="O139" s="19" t="n">
        <v>1.23</v>
      </c>
      <c r="R139" s="19" t="n">
        <v>84</v>
      </c>
      <c r="S139" s="19" t="n">
        <v>36</v>
      </c>
      <c r="W139" s="18" t="n">
        <v>2011</v>
      </c>
      <c r="X139" s="17" t="s">
        <v>77</v>
      </c>
      <c r="Y139" s="17" t="s">
        <v>70</v>
      </c>
      <c r="Z139" s="17" t="s">
        <v>71</v>
      </c>
      <c r="AA139" s="17" t="n">
        <v>0.008</v>
      </c>
      <c r="AB139" s="17" t="s">
        <v>86</v>
      </c>
      <c r="AC139" s="17" t="s">
        <v>78</v>
      </c>
    </row>
    <row r="140" customFormat="false" ht="13.8" hidden="false" customHeight="false" outlineLevel="0" collapsed="false">
      <c r="A140" s="17" t="n">
        <v>17</v>
      </c>
      <c r="B140" s="17" t="n">
        <v>2016</v>
      </c>
      <c r="C140" s="17" t="s">
        <v>133</v>
      </c>
      <c r="D140" s="17" t="s">
        <v>134</v>
      </c>
      <c r="E140" s="18" t="s">
        <v>66</v>
      </c>
      <c r="F140" s="18" t="s">
        <v>67</v>
      </c>
      <c r="G140" s="19" t="n">
        <v>104.08</v>
      </c>
      <c r="H140" s="19" t="n">
        <v>35.9</v>
      </c>
      <c r="I140" s="20" t="n">
        <v>2013</v>
      </c>
      <c r="J140" s="17" t="s">
        <v>135</v>
      </c>
      <c r="K140" s="17" t="s">
        <v>94</v>
      </c>
      <c r="N140" s="19" t="n">
        <v>21.12</v>
      </c>
      <c r="O140" s="19" t="n">
        <v>1.23</v>
      </c>
      <c r="R140" s="19" t="n">
        <v>84</v>
      </c>
      <c r="S140" s="19" t="n">
        <v>36</v>
      </c>
      <c r="W140" s="18" t="n">
        <v>2012</v>
      </c>
      <c r="X140" s="17" t="s">
        <v>77</v>
      </c>
      <c r="Y140" s="17" t="s">
        <v>70</v>
      </c>
      <c r="Z140" s="17" t="s">
        <v>71</v>
      </c>
      <c r="AA140" s="17" t="n">
        <v>0.008</v>
      </c>
      <c r="AB140" s="17" t="s">
        <v>86</v>
      </c>
      <c r="AC140" s="17" t="s">
        <v>78</v>
      </c>
    </row>
    <row r="141" customFormat="false" ht="15" hidden="false" customHeight="true" outlineLevel="0" collapsed="false">
      <c r="A141" s="17" t="n">
        <v>17</v>
      </c>
      <c r="B141" s="17" t="n">
        <v>2016</v>
      </c>
      <c r="C141" s="17" t="s">
        <v>133</v>
      </c>
      <c r="D141" s="17" t="s">
        <v>134</v>
      </c>
      <c r="E141" s="18" t="s">
        <v>66</v>
      </c>
      <c r="F141" s="18" t="s">
        <v>67</v>
      </c>
      <c r="G141" s="19" t="n">
        <v>104.08</v>
      </c>
      <c r="H141" s="19" t="n">
        <v>35.9</v>
      </c>
      <c r="I141" s="20" t="n">
        <v>2013</v>
      </c>
      <c r="J141" s="17" t="s">
        <v>135</v>
      </c>
      <c r="K141" s="17" t="s">
        <v>94</v>
      </c>
      <c r="N141" s="19" t="n">
        <v>21.12</v>
      </c>
      <c r="O141" s="19" t="n">
        <v>1.23</v>
      </c>
      <c r="R141" s="19" t="n">
        <v>84</v>
      </c>
      <c r="S141" s="19" t="n">
        <v>36</v>
      </c>
      <c r="W141" s="18" t="n">
        <v>2013</v>
      </c>
      <c r="X141" s="17" t="s">
        <v>77</v>
      </c>
      <c r="Y141" s="17" t="s">
        <v>70</v>
      </c>
      <c r="Z141" s="17" t="s">
        <v>71</v>
      </c>
      <c r="AA141" s="17" t="n">
        <v>0.008</v>
      </c>
      <c r="AB141" s="17" t="s">
        <v>86</v>
      </c>
      <c r="AC141" s="17" t="s">
        <v>78</v>
      </c>
    </row>
    <row r="142" s="45" customFormat="true" ht="13.8" hidden="false" customHeight="false" outlineLevel="0" collapsed="false">
      <c r="A142" s="17" t="n">
        <v>17</v>
      </c>
      <c r="B142" s="41" t="n">
        <v>2016</v>
      </c>
      <c r="C142" s="17" t="s">
        <v>133</v>
      </c>
      <c r="D142" s="17" t="s">
        <v>134</v>
      </c>
      <c r="E142" s="18" t="s">
        <v>66</v>
      </c>
      <c r="F142" s="18" t="s">
        <v>67</v>
      </c>
      <c r="G142" s="26" t="n">
        <v>104.08</v>
      </c>
      <c r="H142" s="26" t="n">
        <v>35.9</v>
      </c>
      <c r="I142" s="28" t="n">
        <v>2013</v>
      </c>
      <c r="J142" s="17" t="s">
        <v>135</v>
      </c>
      <c r="K142" s="17" t="s">
        <v>94</v>
      </c>
      <c r="L142" s="26"/>
      <c r="M142" s="26"/>
      <c r="N142" s="26" t="n">
        <v>21.12</v>
      </c>
      <c r="O142" s="26" t="n">
        <v>1.23</v>
      </c>
      <c r="P142" s="26"/>
      <c r="Q142" s="26"/>
      <c r="R142" s="26" t="n">
        <v>84</v>
      </c>
      <c r="S142" s="26" t="n">
        <v>36</v>
      </c>
      <c r="T142" s="26"/>
      <c r="U142" s="26"/>
      <c r="V142" s="26"/>
      <c r="W142" s="25" t="n">
        <v>2014</v>
      </c>
      <c r="X142" s="17" t="s">
        <v>77</v>
      </c>
      <c r="Y142" s="17" t="s">
        <v>70</v>
      </c>
      <c r="Z142" s="17" t="s">
        <v>71</v>
      </c>
      <c r="AA142" s="41" t="n">
        <v>0.008</v>
      </c>
      <c r="AB142" s="17" t="s">
        <v>86</v>
      </c>
      <c r="AC142" s="17" t="s">
        <v>78</v>
      </c>
      <c r="AD142" s="25"/>
      <c r="AE142" s="42"/>
      <c r="AF142" s="42"/>
      <c r="AG142" s="43"/>
      <c r="AH142" s="42"/>
      <c r="AI142" s="42"/>
      <c r="AJ142" s="44"/>
      <c r="AK142" s="42"/>
      <c r="AL142" s="42"/>
      <c r="AM142" s="43"/>
      <c r="AN142" s="42"/>
      <c r="AO142" s="42"/>
      <c r="AP142" s="43"/>
      <c r="AQ142" s="42"/>
      <c r="AR142" s="42"/>
      <c r="AS142" s="44"/>
      <c r="AT142" s="42"/>
      <c r="AU142" s="42"/>
      <c r="AV142" s="44"/>
      <c r="ALS142" s="0"/>
      <c r="ALT142" s="0"/>
      <c r="ALU142" s="0"/>
      <c r="ALV142" s="0"/>
      <c r="ALW142" s="0"/>
      <c r="ALX142" s="0"/>
      <c r="ALY142" s="0"/>
      <c r="ALZ142" s="0"/>
      <c r="AMA142" s="0"/>
      <c r="AMB142" s="0"/>
      <c r="AMC142" s="0"/>
      <c r="AMD142" s="0"/>
      <c r="AME142" s="0"/>
      <c r="AMF142" s="0"/>
      <c r="AMG142" s="0"/>
      <c r="AMH142" s="0"/>
      <c r="AMI142" s="0"/>
      <c r="AMJ142" s="0"/>
    </row>
    <row r="143" s="45" customFormat="true" ht="13.8" hidden="false" customHeight="false" outlineLevel="0" collapsed="false">
      <c r="A143" s="17" t="n">
        <v>17</v>
      </c>
      <c r="B143" s="41" t="n">
        <v>2016</v>
      </c>
      <c r="C143" s="17" t="s">
        <v>133</v>
      </c>
      <c r="D143" s="17" t="s">
        <v>134</v>
      </c>
      <c r="E143" s="18" t="s">
        <v>66</v>
      </c>
      <c r="F143" s="18" t="s">
        <v>67</v>
      </c>
      <c r="G143" s="26" t="n">
        <v>107.75</v>
      </c>
      <c r="H143" s="26" t="n">
        <v>35.48</v>
      </c>
      <c r="I143" s="28" t="n">
        <v>1264</v>
      </c>
      <c r="J143" s="17" t="s">
        <v>135</v>
      </c>
      <c r="K143" s="17" t="s">
        <v>94</v>
      </c>
      <c r="L143" s="26"/>
      <c r="M143" s="26"/>
      <c r="N143" s="26" t="n">
        <v>17.15</v>
      </c>
      <c r="O143" s="26" t="n">
        <v>1.12</v>
      </c>
      <c r="P143" s="26"/>
      <c r="Q143" s="26"/>
      <c r="R143" s="26" t="n">
        <v>23</v>
      </c>
      <c r="S143" s="26" t="n">
        <v>29</v>
      </c>
      <c r="T143" s="26"/>
      <c r="U143" s="26"/>
      <c r="V143" s="26"/>
      <c r="W143" s="25" t="n">
        <v>2009</v>
      </c>
      <c r="X143" s="17" t="s">
        <v>77</v>
      </c>
      <c r="Y143" s="17" t="s">
        <v>70</v>
      </c>
      <c r="Z143" s="17" t="s">
        <v>71</v>
      </c>
      <c r="AA143" s="41" t="n">
        <v>0.008</v>
      </c>
      <c r="AB143" s="17" t="s">
        <v>86</v>
      </c>
      <c r="AC143" s="17" t="s">
        <v>78</v>
      </c>
      <c r="AD143" s="25"/>
      <c r="AE143" s="42"/>
      <c r="AF143" s="42"/>
      <c r="AG143" s="43"/>
      <c r="AH143" s="42"/>
      <c r="AI143" s="42"/>
      <c r="AJ143" s="44"/>
      <c r="AK143" s="42"/>
      <c r="AL143" s="42"/>
      <c r="AM143" s="43"/>
      <c r="AN143" s="42"/>
      <c r="AO143" s="42"/>
      <c r="AP143" s="43"/>
      <c r="AQ143" s="42" t="n">
        <v>5.51764705882353</v>
      </c>
      <c r="AR143" s="42" t="n">
        <v>0.329411764705879</v>
      </c>
      <c r="AS143" s="44" t="n">
        <v>3</v>
      </c>
      <c r="AT143" s="42" t="n">
        <v>5.02352941176471</v>
      </c>
      <c r="AU143" s="42" t="n">
        <v>0.49411764705882</v>
      </c>
      <c r="AV143" s="44" t="n">
        <v>3</v>
      </c>
      <c r="ALS143" s="0"/>
      <c r="ALT143" s="0"/>
      <c r="ALU143" s="0"/>
      <c r="ALV143" s="0"/>
      <c r="ALW143" s="0"/>
      <c r="ALX143" s="0"/>
      <c r="ALY143" s="0"/>
      <c r="ALZ143" s="0"/>
      <c r="AMA143" s="0"/>
      <c r="AMB143" s="0"/>
      <c r="AMC143" s="0"/>
      <c r="AMD143" s="0"/>
      <c r="AME143" s="0"/>
      <c r="AMF143" s="0"/>
      <c r="AMG143" s="0"/>
      <c r="AMH143" s="0"/>
      <c r="AMI143" s="0"/>
      <c r="AMJ143" s="0"/>
    </row>
    <row r="144" customFormat="false" ht="13.8" hidden="false" customHeight="false" outlineLevel="0" collapsed="false">
      <c r="A144" s="17" t="n">
        <v>17</v>
      </c>
      <c r="B144" s="17" t="n">
        <v>2016</v>
      </c>
      <c r="C144" s="17" t="s">
        <v>133</v>
      </c>
      <c r="D144" s="17" t="s">
        <v>134</v>
      </c>
      <c r="E144" s="18" t="s">
        <v>66</v>
      </c>
      <c r="F144" s="18" t="s">
        <v>67</v>
      </c>
      <c r="G144" s="19" t="n">
        <v>107.75</v>
      </c>
      <c r="H144" s="19" t="n">
        <v>35.48</v>
      </c>
      <c r="I144" s="20" t="n">
        <v>1264</v>
      </c>
      <c r="J144" s="17" t="s">
        <v>135</v>
      </c>
      <c r="K144" s="17" t="s">
        <v>94</v>
      </c>
      <c r="N144" s="19" t="n">
        <v>17.15</v>
      </c>
      <c r="O144" s="19" t="n">
        <v>1.12</v>
      </c>
      <c r="R144" s="19" t="n">
        <v>23</v>
      </c>
      <c r="S144" s="19" t="n">
        <v>29</v>
      </c>
      <c r="W144" s="18" t="n">
        <v>2010</v>
      </c>
      <c r="X144" s="17" t="s">
        <v>77</v>
      </c>
      <c r="Y144" s="17" t="s">
        <v>70</v>
      </c>
      <c r="Z144" s="17" t="s">
        <v>71</v>
      </c>
      <c r="AA144" s="17" t="n">
        <v>0.008</v>
      </c>
      <c r="AB144" s="17" t="s">
        <v>86</v>
      </c>
      <c r="AC144" s="17" t="s">
        <v>78</v>
      </c>
      <c r="AQ144" s="21" t="n">
        <v>5.10588235294118</v>
      </c>
      <c r="AR144" s="21" t="n">
        <v>0.164705882352941</v>
      </c>
      <c r="AS144" s="23" t="n">
        <v>3</v>
      </c>
      <c r="AT144" s="21" t="n">
        <v>8.97647058823529</v>
      </c>
      <c r="AU144" s="21" t="n">
        <v>0.0823529411764685</v>
      </c>
      <c r="AV144" s="23" t="n">
        <v>3</v>
      </c>
    </row>
    <row r="145" customFormat="false" ht="13.8" hidden="false" customHeight="false" outlineLevel="0" collapsed="false">
      <c r="A145" s="17" t="n">
        <v>18</v>
      </c>
      <c r="B145" s="17" t="n">
        <v>2016</v>
      </c>
      <c r="C145" s="17" t="s">
        <v>133</v>
      </c>
      <c r="D145" s="17" t="s">
        <v>136</v>
      </c>
      <c r="E145" s="18" t="s">
        <v>66</v>
      </c>
      <c r="F145" s="18" t="s">
        <v>67</v>
      </c>
      <c r="G145" s="19" t="n">
        <v>107.75</v>
      </c>
      <c r="H145" s="19" t="n">
        <v>35.48</v>
      </c>
      <c r="I145" s="20" t="n">
        <v>1264</v>
      </c>
      <c r="J145" s="17" t="s">
        <v>135</v>
      </c>
      <c r="K145" s="17" t="s">
        <v>94</v>
      </c>
      <c r="N145" s="19" t="n">
        <v>17.15</v>
      </c>
      <c r="O145" s="19" t="n">
        <v>1.12</v>
      </c>
      <c r="R145" s="19" t="n">
        <v>23</v>
      </c>
      <c r="S145" s="19" t="n">
        <v>29</v>
      </c>
      <c r="W145" s="18" t="n">
        <v>2011</v>
      </c>
      <c r="X145" s="17" t="s">
        <v>77</v>
      </c>
      <c r="Y145" s="17" t="s">
        <v>70</v>
      </c>
      <c r="Z145" s="17" t="s">
        <v>71</v>
      </c>
      <c r="AA145" s="17" t="n">
        <v>0.008</v>
      </c>
      <c r="AB145" s="17" t="s">
        <v>86</v>
      </c>
      <c r="AC145" s="17" t="s">
        <v>78</v>
      </c>
      <c r="AQ145" s="21" t="n">
        <v>8.15294117647059</v>
      </c>
      <c r="AR145" s="21" t="n">
        <v>0.164705882352941</v>
      </c>
      <c r="AS145" s="23" t="n">
        <v>3</v>
      </c>
      <c r="AT145" s="21" t="n">
        <v>11.2</v>
      </c>
      <c r="AU145" s="21" t="n">
        <v>0.2470588235294</v>
      </c>
      <c r="AV145" s="23" t="n">
        <v>3</v>
      </c>
    </row>
    <row r="146" customFormat="false" ht="13.8" hidden="false" customHeight="false" outlineLevel="0" collapsed="false">
      <c r="A146" s="17" t="n">
        <v>18</v>
      </c>
      <c r="B146" s="17" t="n">
        <v>2016</v>
      </c>
      <c r="C146" s="17" t="s">
        <v>133</v>
      </c>
      <c r="D146" s="17" t="s">
        <v>136</v>
      </c>
      <c r="E146" s="18" t="s">
        <v>66</v>
      </c>
      <c r="F146" s="18" t="s">
        <v>67</v>
      </c>
      <c r="G146" s="19" t="n">
        <v>106.58</v>
      </c>
      <c r="H146" s="19" t="n">
        <v>33.35</v>
      </c>
      <c r="I146" s="20" t="n">
        <v>1407</v>
      </c>
      <c r="J146" s="17" t="s">
        <v>135</v>
      </c>
      <c r="K146" s="17" t="s">
        <v>94</v>
      </c>
      <c r="N146" s="19" t="n">
        <v>16.02</v>
      </c>
      <c r="O146" s="19" t="n">
        <v>1.02</v>
      </c>
      <c r="R146" s="19" t="n">
        <v>42</v>
      </c>
      <c r="S146" s="19" t="n">
        <v>7</v>
      </c>
      <c r="W146" s="18" t="n">
        <v>2009</v>
      </c>
      <c r="X146" s="17" t="s">
        <v>77</v>
      </c>
      <c r="Y146" s="17" t="s">
        <v>70</v>
      </c>
      <c r="Z146" s="17" t="s">
        <v>71</v>
      </c>
      <c r="AA146" s="17" t="n">
        <v>0.008</v>
      </c>
      <c r="AB146" s="17" t="s">
        <v>86</v>
      </c>
      <c r="AC146" s="17" t="s">
        <v>78</v>
      </c>
      <c r="AQ146" s="21" t="n">
        <v>3.85642055438018</v>
      </c>
      <c r="AR146" s="21" t="n">
        <v>0.32918564205544</v>
      </c>
      <c r="AS146" s="23" t="n">
        <v>3</v>
      </c>
      <c r="AT146" s="21" t="n">
        <v>5.82680101839567</v>
      </c>
      <c r="AU146" s="21" t="n">
        <v>0.328755334026609</v>
      </c>
      <c r="AV146" s="23" t="n">
        <v>3</v>
      </c>
    </row>
    <row r="147" customFormat="false" ht="13.8" hidden="false" customHeight="false" outlineLevel="0" collapsed="false">
      <c r="A147" s="17" t="n">
        <v>18</v>
      </c>
      <c r="B147" s="17" t="n">
        <v>2016</v>
      </c>
      <c r="C147" s="17" t="s">
        <v>133</v>
      </c>
      <c r="D147" s="17" t="s">
        <v>136</v>
      </c>
      <c r="E147" s="18" t="s">
        <v>66</v>
      </c>
      <c r="F147" s="18" t="s">
        <v>67</v>
      </c>
      <c r="G147" s="19" t="n">
        <v>106.58</v>
      </c>
      <c r="H147" s="19" t="n">
        <v>33.35</v>
      </c>
      <c r="I147" s="20" t="n">
        <v>1407</v>
      </c>
      <c r="J147" s="17" t="s">
        <v>135</v>
      </c>
      <c r="K147" s="17" t="s">
        <v>94</v>
      </c>
      <c r="N147" s="19" t="n">
        <v>16.02</v>
      </c>
      <c r="O147" s="19" t="n">
        <v>1.02</v>
      </c>
      <c r="R147" s="19" t="n">
        <v>42</v>
      </c>
      <c r="S147" s="19" t="n">
        <v>7</v>
      </c>
      <c r="W147" s="18" t="n">
        <v>2010</v>
      </c>
      <c r="X147" s="17" t="s">
        <v>77</v>
      </c>
      <c r="Y147" s="17" t="s">
        <v>70</v>
      </c>
      <c r="Z147" s="17" t="s">
        <v>71</v>
      </c>
      <c r="AA147" s="17" t="n">
        <v>0.008</v>
      </c>
      <c r="AB147" s="17" t="s">
        <v>86</v>
      </c>
      <c r="AC147" s="17" t="s">
        <v>78</v>
      </c>
      <c r="AQ147" s="21" t="n">
        <v>5.48556675153297</v>
      </c>
      <c r="AR147" s="21" t="n">
        <v>0.246996808548791</v>
      </c>
      <c r="AS147" s="23" t="n">
        <v>3</v>
      </c>
      <c r="AT147" s="21" t="n">
        <v>9.18191271918815</v>
      </c>
      <c r="AU147" s="21" t="n">
        <v>0.246566500519961</v>
      </c>
      <c r="AV147" s="23" t="n">
        <v>3</v>
      </c>
    </row>
    <row r="148" customFormat="false" ht="13.8" hidden="false" customHeight="false" outlineLevel="0" collapsed="false">
      <c r="A148" s="17" t="n">
        <v>18</v>
      </c>
      <c r="B148" s="17" t="n">
        <v>2016</v>
      </c>
      <c r="C148" s="17" t="s">
        <v>133</v>
      </c>
      <c r="D148" s="17" t="s">
        <v>136</v>
      </c>
      <c r="E148" s="18" t="s">
        <v>66</v>
      </c>
      <c r="F148" s="18" t="s">
        <v>67</v>
      </c>
      <c r="G148" s="19" t="n">
        <v>106.58</v>
      </c>
      <c r="H148" s="19" t="n">
        <v>33.35</v>
      </c>
      <c r="I148" s="20" t="n">
        <v>1407</v>
      </c>
      <c r="J148" s="17" t="s">
        <v>135</v>
      </c>
      <c r="K148" s="17" t="s">
        <v>94</v>
      </c>
      <c r="N148" s="19" t="n">
        <v>16.02</v>
      </c>
      <c r="O148" s="19" t="n">
        <v>1.02</v>
      </c>
      <c r="R148" s="19" t="n">
        <v>42</v>
      </c>
      <c r="S148" s="19" t="n">
        <v>7</v>
      </c>
      <c r="W148" s="18" t="n">
        <v>2011</v>
      </c>
      <c r="X148" s="17" t="s">
        <v>77</v>
      </c>
      <c r="Y148" s="17" t="s">
        <v>70</v>
      </c>
      <c r="Z148" s="17" t="s">
        <v>71</v>
      </c>
      <c r="AA148" s="17" t="n">
        <v>0.008</v>
      </c>
      <c r="AB148" s="17" t="s">
        <v>86</v>
      </c>
      <c r="AC148" s="17" t="s">
        <v>78</v>
      </c>
      <c r="AQ148" s="21" t="n">
        <v>4.56771972603722</v>
      </c>
      <c r="AR148" s="21" t="n">
        <v>0.24656650051996</v>
      </c>
      <c r="AS148" s="23" t="n">
        <v>3</v>
      </c>
      <c r="AT148" s="21" t="n">
        <v>7.68788324308818</v>
      </c>
      <c r="AU148" s="21" t="n">
        <v>0.32961595008427</v>
      </c>
      <c r="AV148" s="23" t="n">
        <v>3</v>
      </c>
    </row>
    <row r="149" customFormat="false" ht="13.8" hidden="false" customHeight="false" outlineLevel="0" collapsed="false">
      <c r="A149" s="17" t="n">
        <v>18</v>
      </c>
      <c r="B149" s="17" t="n">
        <v>2016</v>
      </c>
      <c r="C149" s="17" t="s">
        <v>133</v>
      </c>
      <c r="D149" s="17" t="s">
        <v>136</v>
      </c>
      <c r="E149" s="18" t="s">
        <v>66</v>
      </c>
      <c r="F149" s="18" t="s">
        <v>67</v>
      </c>
      <c r="G149" s="19" t="n">
        <v>106.58</v>
      </c>
      <c r="H149" s="19" t="n">
        <v>33.35</v>
      </c>
      <c r="I149" s="20" t="n">
        <v>1407</v>
      </c>
      <c r="J149" s="17" t="s">
        <v>135</v>
      </c>
      <c r="K149" s="17" t="s">
        <v>94</v>
      </c>
      <c r="N149" s="19" t="n">
        <v>16.02</v>
      </c>
      <c r="O149" s="19" t="n">
        <v>1.02</v>
      </c>
      <c r="R149" s="19" t="n">
        <v>42</v>
      </c>
      <c r="S149" s="19" t="n">
        <v>7</v>
      </c>
      <c r="W149" s="18" t="n">
        <v>2012</v>
      </c>
      <c r="X149" s="17" t="s">
        <v>77</v>
      </c>
      <c r="Y149" s="17" t="s">
        <v>70</v>
      </c>
      <c r="Z149" s="17" t="s">
        <v>71</v>
      </c>
      <c r="AA149" s="17" t="n">
        <v>0.008</v>
      </c>
      <c r="AB149" s="17" t="s">
        <v>86</v>
      </c>
      <c r="AC149" s="17" t="s">
        <v>78</v>
      </c>
      <c r="AQ149" s="21" t="n">
        <v>6.85437659124323</v>
      </c>
      <c r="AR149" s="21" t="n">
        <v>0.0826191415354804</v>
      </c>
      <c r="AS149" s="23" t="n">
        <v>3</v>
      </c>
      <c r="AT149" s="21" t="n">
        <v>10.3863448918851</v>
      </c>
      <c r="AU149" s="21" t="n">
        <v>0.24656650052</v>
      </c>
      <c r="AV149" s="23" t="n">
        <v>3</v>
      </c>
    </row>
    <row r="150" customFormat="false" ht="13.8" hidden="false" customHeight="false" outlineLevel="0" collapsed="false">
      <c r="A150" s="17" t="n">
        <v>18</v>
      </c>
      <c r="B150" s="17" t="n">
        <v>2016</v>
      </c>
      <c r="C150" s="17" t="s">
        <v>133</v>
      </c>
      <c r="D150" s="17" t="s">
        <v>136</v>
      </c>
      <c r="E150" s="18" t="s">
        <v>66</v>
      </c>
      <c r="F150" s="18" t="s">
        <v>67</v>
      </c>
      <c r="G150" s="19" t="n">
        <v>105.25</v>
      </c>
      <c r="H150" s="19" t="n">
        <v>35.08</v>
      </c>
      <c r="I150" s="20" t="n">
        <v>1750</v>
      </c>
      <c r="J150" s="17" t="s">
        <v>135</v>
      </c>
      <c r="K150" s="17" t="s">
        <v>94</v>
      </c>
      <c r="N150" s="19" t="n">
        <v>15.1</v>
      </c>
      <c r="O150" s="19" t="n">
        <v>1.12</v>
      </c>
      <c r="R150" s="19" t="n">
        <v>128</v>
      </c>
      <c r="S150" s="19" t="n">
        <v>50</v>
      </c>
      <c r="W150" s="18" t="n">
        <v>2009</v>
      </c>
      <c r="X150" s="17" t="s">
        <v>77</v>
      </c>
      <c r="Y150" s="17" t="s">
        <v>70</v>
      </c>
      <c r="Z150" s="17" t="s">
        <v>71</v>
      </c>
      <c r="AA150" s="17" t="n">
        <v>0.008</v>
      </c>
      <c r="AB150" s="17" t="s">
        <v>86</v>
      </c>
      <c r="AC150" s="17" t="s">
        <v>78</v>
      </c>
      <c r="AQ150" s="21" t="n">
        <v>4.48979591836735</v>
      </c>
      <c r="AR150" s="36" t="n">
        <f aca="false">AQ150*(0.46/7.46)</f>
        <v>0.276850686655359</v>
      </c>
      <c r="AS150" s="23" t="n">
        <v>3</v>
      </c>
      <c r="AT150" s="21" t="n">
        <v>8.57142857142857</v>
      </c>
      <c r="AU150" s="36" t="n">
        <f aca="false">AT150*(0.53/10)</f>
        <v>0.454285714285714</v>
      </c>
      <c r="AV150" s="23" t="n">
        <v>3</v>
      </c>
    </row>
    <row r="151" customFormat="false" ht="13.8" hidden="false" customHeight="false" outlineLevel="0" collapsed="false">
      <c r="A151" s="17" t="n">
        <v>18</v>
      </c>
      <c r="B151" s="17" t="n">
        <v>2016</v>
      </c>
      <c r="C151" s="17" t="s">
        <v>133</v>
      </c>
      <c r="D151" s="17" t="s">
        <v>136</v>
      </c>
      <c r="E151" s="18" t="s">
        <v>66</v>
      </c>
      <c r="F151" s="18" t="s">
        <v>67</v>
      </c>
      <c r="G151" s="19" t="n">
        <v>105.25</v>
      </c>
      <c r="H151" s="19" t="n">
        <v>35.08</v>
      </c>
      <c r="I151" s="20" t="n">
        <v>1750</v>
      </c>
      <c r="J151" s="17" t="s">
        <v>135</v>
      </c>
      <c r="K151" s="17" t="s">
        <v>94</v>
      </c>
      <c r="N151" s="19" t="n">
        <v>15.1</v>
      </c>
      <c r="O151" s="19" t="n">
        <v>1.12</v>
      </c>
      <c r="R151" s="19" t="n">
        <v>128</v>
      </c>
      <c r="S151" s="19" t="n">
        <v>50</v>
      </c>
      <c r="W151" s="18" t="n">
        <v>2010</v>
      </c>
      <c r="X151" s="17" t="s">
        <v>77</v>
      </c>
      <c r="Y151" s="17" t="s">
        <v>70</v>
      </c>
      <c r="Z151" s="17" t="s">
        <v>71</v>
      </c>
      <c r="AA151" s="17" t="n">
        <v>0.008</v>
      </c>
      <c r="AB151" s="17" t="s">
        <v>86</v>
      </c>
      <c r="AC151" s="17" t="s">
        <v>78</v>
      </c>
      <c r="AQ151" s="21" t="n">
        <v>4.3265306122449</v>
      </c>
      <c r="AR151" s="21" t="n">
        <v>0.16326530612245</v>
      </c>
      <c r="AS151" s="23" t="n">
        <v>3</v>
      </c>
      <c r="AT151" s="21" t="n">
        <v>7.83673469387755</v>
      </c>
      <c r="AU151" s="21" t="n">
        <v>0.16326530612245</v>
      </c>
      <c r="AV151" s="23" t="n">
        <v>3</v>
      </c>
    </row>
    <row r="152" customFormat="false" ht="13.8" hidden="false" customHeight="false" outlineLevel="0" collapsed="false">
      <c r="A152" s="17" t="n">
        <v>18</v>
      </c>
      <c r="B152" s="17" t="n">
        <v>2016</v>
      </c>
      <c r="C152" s="17" t="s">
        <v>133</v>
      </c>
      <c r="D152" s="17" t="s">
        <v>136</v>
      </c>
      <c r="E152" s="18" t="s">
        <v>66</v>
      </c>
      <c r="F152" s="18" t="s">
        <v>67</v>
      </c>
      <c r="G152" s="19" t="n">
        <v>105.25</v>
      </c>
      <c r="H152" s="19" t="n">
        <v>35.08</v>
      </c>
      <c r="I152" s="20" t="n">
        <v>1750</v>
      </c>
      <c r="J152" s="17" t="s">
        <v>135</v>
      </c>
      <c r="K152" s="17" t="s">
        <v>94</v>
      </c>
      <c r="N152" s="19" t="n">
        <v>15.1</v>
      </c>
      <c r="O152" s="19" t="n">
        <v>1.12</v>
      </c>
      <c r="R152" s="19" t="n">
        <v>128</v>
      </c>
      <c r="S152" s="19" t="n">
        <v>50</v>
      </c>
      <c r="W152" s="18" t="n">
        <v>2011</v>
      </c>
      <c r="X152" s="17" t="s">
        <v>77</v>
      </c>
      <c r="Y152" s="17" t="s">
        <v>70</v>
      </c>
      <c r="Z152" s="17" t="s">
        <v>71</v>
      </c>
      <c r="AA152" s="17" t="n">
        <v>0.008</v>
      </c>
      <c r="AB152" s="17" t="s">
        <v>86</v>
      </c>
      <c r="AC152" s="17" t="s">
        <v>78</v>
      </c>
    </row>
    <row r="153" customFormat="false" ht="13.8" hidden="false" customHeight="false" outlineLevel="0" collapsed="false">
      <c r="A153" s="17" t="n">
        <v>18</v>
      </c>
      <c r="B153" s="17" t="n">
        <v>2016</v>
      </c>
      <c r="C153" s="17" t="s">
        <v>133</v>
      </c>
      <c r="D153" s="17" t="s">
        <v>136</v>
      </c>
      <c r="E153" s="18" t="s">
        <v>66</v>
      </c>
      <c r="F153" s="18" t="s">
        <v>67</v>
      </c>
      <c r="G153" s="19" t="n">
        <v>105.25</v>
      </c>
      <c r="H153" s="19" t="n">
        <v>35.08</v>
      </c>
      <c r="I153" s="20" t="n">
        <v>1750</v>
      </c>
      <c r="J153" s="17" t="s">
        <v>135</v>
      </c>
      <c r="K153" s="17" t="s">
        <v>94</v>
      </c>
      <c r="N153" s="19" t="n">
        <v>15.1</v>
      </c>
      <c r="O153" s="19" t="n">
        <v>1.12</v>
      </c>
      <c r="R153" s="19" t="n">
        <v>128</v>
      </c>
      <c r="S153" s="19" t="n">
        <v>50</v>
      </c>
      <c r="W153" s="18" t="n">
        <v>2012</v>
      </c>
      <c r="X153" s="17" t="s">
        <v>77</v>
      </c>
      <c r="Y153" s="17" t="s">
        <v>70</v>
      </c>
      <c r="Z153" s="17" t="s">
        <v>71</v>
      </c>
      <c r="AA153" s="17" t="n">
        <v>0.008</v>
      </c>
      <c r="AB153" s="17" t="s">
        <v>86</v>
      </c>
      <c r="AC153" s="17" t="s">
        <v>78</v>
      </c>
      <c r="AQ153" s="21" t="n">
        <v>5.46938775510204</v>
      </c>
      <c r="AR153" s="21" t="n">
        <v>0.0816326530612299</v>
      </c>
      <c r="AS153" s="23" t="n">
        <v>3</v>
      </c>
      <c r="AT153" s="21" t="n">
        <v>9.46938775510204</v>
      </c>
      <c r="AU153" s="21" t="n">
        <v>0.163265306122449</v>
      </c>
      <c r="AV153" s="23" t="n">
        <v>3</v>
      </c>
    </row>
    <row r="154" customFormat="false" ht="13.8" hidden="false" customHeight="false" outlineLevel="0" collapsed="false">
      <c r="A154" s="17" t="n">
        <v>18</v>
      </c>
      <c r="B154" s="17" t="n">
        <v>2016</v>
      </c>
      <c r="C154" s="17" t="s">
        <v>133</v>
      </c>
      <c r="D154" s="17" t="s">
        <v>136</v>
      </c>
      <c r="E154" s="18" t="s">
        <v>66</v>
      </c>
      <c r="F154" s="18" t="s">
        <v>67</v>
      </c>
      <c r="G154" s="19" t="n">
        <v>105.25</v>
      </c>
      <c r="H154" s="19" t="n">
        <v>35.08</v>
      </c>
      <c r="I154" s="20" t="n">
        <v>1750</v>
      </c>
      <c r="J154" s="17" t="s">
        <v>135</v>
      </c>
      <c r="K154" s="17" t="s">
        <v>94</v>
      </c>
      <c r="N154" s="19" t="n">
        <v>15.1</v>
      </c>
      <c r="O154" s="19" t="n">
        <v>1.12</v>
      </c>
      <c r="R154" s="19" t="n">
        <v>128</v>
      </c>
      <c r="S154" s="19" t="n">
        <v>50</v>
      </c>
      <c r="W154" s="18" t="n">
        <v>2013</v>
      </c>
      <c r="X154" s="17" t="s">
        <v>77</v>
      </c>
      <c r="Y154" s="17" t="s">
        <v>70</v>
      </c>
      <c r="Z154" s="17" t="s">
        <v>71</v>
      </c>
      <c r="AA154" s="17" t="n">
        <v>0.008</v>
      </c>
      <c r="AB154" s="17" t="s">
        <v>86</v>
      </c>
      <c r="AC154" s="17" t="s">
        <v>78</v>
      </c>
      <c r="AQ154" s="21" t="n">
        <v>4.48979591836735</v>
      </c>
      <c r="AR154" s="21" t="n">
        <v>0.16326530612245</v>
      </c>
      <c r="AS154" s="23" t="n">
        <v>3</v>
      </c>
      <c r="AT154" s="21" t="n">
        <v>9.14285714285714</v>
      </c>
      <c r="AU154" s="21" t="n">
        <v>0.081632653061229</v>
      </c>
      <c r="AV154" s="23" t="n">
        <v>3</v>
      </c>
    </row>
    <row r="155" customFormat="false" ht="13.8" hidden="false" customHeight="false" outlineLevel="0" collapsed="false">
      <c r="A155" s="17" t="n">
        <v>18</v>
      </c>
      <c r="B155" s="17" t="n">
        <v>2016</v>
      </c>
      <c r="C155" s="17" t="s">
        <v>133</v>
      </c>
      <c r="D155" s="17" t="s">
        <v>136</v>
      </c>
      <c r="E155" s="18" t="s">
        <v>66</v>
      </c>
      <c r="F155" s="18" t="s">
        <v>67</v>
      </c>
      <c r="G155" s="19" t="n">
        <v>105.25</v>
      </c>
      <c r="H155" s="19" t="n">
        <v>35.08</v>
      </c>
      <c r="I155" s="20" t="n">
        <v>1750</v>
      </c>
      <c r="J155" s="17" t="s">
        <v>135</v>
      </c>
      <c r="K155" s="17" t="s">
        <v>94</v>
      </c>
      <c r="N155" s="19" t="n">
        <v>15.1</v>
      </c>
      <c r="O155" s="19" t="n">
        <v>1.12</v>
      </c>
      <c r="R155" s="19" t="n">
        <v>128</v>
      </c>
      <c r="S155" s="19" t="n">
        <v>50</v>
      </c>
      <c r="W155" s="18" t="n">
        <v>2014</v>
      </c>
      <c r="X155" s="17" t="s">
        <v>77</v>
      </c>
      <c r="Y155" s="17" t="s">
        <v>70</v>
      </c>
      <c r="Z155" s="17" t="s">
        <v>71</v>
      </c>
      <c r="AA155" s="17" t="n">
        <v>0.008</v>
      </c>
      <c r="AB155" s="17" t="s">
        <v>86</v>
      </c>
      <c r="AC155" s="17" t="s">
        <v>78</v>
      </c>
      <c r="AQ155" s="21" t="n">
        <v>4.81632653061224</v>
      </c>
      <c r="AR155" s="21" t="n">
        <v>0.3265306122449</v>
      </c>
      <c r="AS155" s="23" t="n">
        <v>3</v>
      </c>
      <c r="AT155" s="21" t="n">
        <v>9.38775510204082</v>
      </c>
      <c r="AU155" s="21" t="n">
        <v>0.3265306122449</v>
      </c>
      <c r="AV155" s="23" t="n">
        <v>3</v>
      </c>
    </row>
    <row r="156" customFormat="false" ht="13.8" hidden="false" customHeight="false" outlineLevel="0" collapsed="false">
      <c r="A156" s="17" t="n">
        <v>18</v>
      </c>
      <c r="B156" s="17" t="n">
        <v>2016</v>
      </c>
      <c r="C156" s="17" t="s">
        <v>133</v>
      </c>
      <c r="D156" s="17" t="s">
        <v>136</v>
      </c>
      <c r="E156" s="18" t="s">
        <v>66</v>
      </c>
      <c r="F156" s="18" t="s">
        <v>67</v>
      </c>
      <c r="G156" s="19" t="n">
        <v>105.07</v>
      </c>
      <c r="H156" s="19" t="n">
        <v>35.53</v>
      </c>
      <c r="I156" s="20" t="n">
        <v>1810</v>
      </c>
      <c r="J156" s="17" t="s">
        <v>135</v>
      </c>
      <c r="K156" s="17" t="s">
        <v>94</v>
      </c>
      <c r="N156" s="19" t="n">
        <v>15.69</v>
      </c>
      <c r="O156" s="19" t="n">
        <v>1.02</v>
      </c>
      <c r="R156" s="19" t="n">
        <v>82</v>
      </c>
      <c r="S156" s="19" t="n">
        <v>56</v>
      </c>
      <c r="W156" s="18" t="n">
        <v>2009</v>
      </c>
      <c r="X156" s="17" t="s">
        <v>77</v>
      </c>
      <c r="Y156" s="17" t="s">
        <v>70</v>
      </c>
      <c r="Z156" s="17" t="s">
        <v>71</v>
      </c>
      <c r="AA156" s="17" t="n">
        <v>0.008</v>
      </c>
      <c r="AB156" s="17" t="s">
        <v>86</v>
      </c>
      <c r="AC156" s="17" t="s">
        <v>78</v>
      </c>
      <c r="AQ156" s="21" t="n">
        <v>5.07602339181287</v>
      </c>
      <c r="AR156" s="21" t="n">
        <v>0.32748538011695</v>
      </c>
      <c r="AS156" s="23" t="n">
        <v>3</v>
      </c>
      <c r="AT156" s="21" t="n">
        <v>10.1520467836257</v>
      </c>
      <c r="AU156" s="21" t="n">
        <v>0.4093567251462</v>
      </c>
      <c r="AV156" s="23" t="n">
        <v>3</v>
      </c>
    </row>
    <row r="157" customFormat="false" ht="13.8" hidden="false" customHeight="false" outlineLevel="0" collapsed="false">
      <c r="A157" s="17" t="n">
        <v>18</v>
      </c>
      <c r="B157" s="17" t="n">
        <v>2016</v>
      </c>
      <c r="C157" s="17" t="s">
        <v>133</v>
      </c>
      <c r="D157" s="17" t="s">
        <v>136</v>
      </c>
      <c r="E157" s="18" t="s">
        <v>66</v>
      </c>
      <c r="F157" s="18" t="s">
        <v>67</v>
      </c>
      <c r="G157" s="19" t="n">
        <v>105.07</v>
      </c>
      <c r="H157" s="19" t="n">
        <v>35.53</v>
      </c>
      <c r="I157" s="20" t="n">
        <v>1810</v>
      </c>
      <c r="J157" s="17" t="s">
        <v>135</v>
      </c>
      <c r="K157" s="17" t="s">
        <v>94</v>
      </c>
      <c r="N157" s="19" t="n">
        <v>15.69</v>
      </c>
      <c r="O157" s="19" t="n">
        <v>1.02</v>
      </c>
      <c r="R157" s="19" t="n">
        <v>82</v>
      </c>
      <c r="S157" s="19" t="n">
        <v>56</v>
      </c>
      <c r="W157" s="18" t="n">
        <v>2010</v>
      </c>
      <c r="X157" s="17" t="s">
        <v>77</v>
      </c>
      <c r="Y157" s="17" t="s">
        <v>70</v>
      </c>
      <c r="Z157" s="17" t="s">
        <v>71</v>
      </c>
      <c r="AA157" s="17" t="n">
        <v>0.008</v>
      </c>
      <c r="AB157" s="17" t="s">
        <v>86</v>
      </c>
      <c r="AC157" s="17" t="s">
        <v>78</v>
      </c>
      <c r="AQ157" s="21" t="n">
        <v>5.23976608187134</v>
      </c>
      <c r="AR157" s="21" t="n">
        <v>0.16374269005848</v>
      </c>
      <c r="AS157" s="23" t="n">
        <v>3</v>
      </c>
      <c r="AT157" s="21" t="n">
        <v>11.7076023391813</v>
      </c>
      <c r="AU157" s="21" t="n">
        <v>0.0818713450292012</v>
      </c>
      <c r="AV157" s="23" t="n">
        <v>3</v>
      </c>
    </row>
    <row r="158" customFormat="false" ht="13.8" hidden="false" customHeight="false" outlineLevel="0" collapsed="false">
      <c r="A158" s="17" t="n">
        <v>18</v>
      </c>
      <c r="B158" s="17" t="n">
        <v>2016</v>
      </c>
      <c r="C158" s="17" t="s">
        <v>133</v>
      </c>
      <c r="D158" s="17" t="s">
        <v>136</v>
      </c>
      <c r="E158" s="18" t="s">
        <v>66</v>
      </c>
      <c r="F158" s="18" t="s">
        <v>67</v>
      </c>
      <c r="G158" s="19" t="n">
        <v>105.07</v>
      </c>
      <c r="H158" s="19" t="n">
        <v>35.53</v>
      </c>
      <c r="I158" s="20" t="n">
        <v>1810</v>
      </c>
      <c r="J158" s="17" t="s">
        <v>135</v>
      </c>
      <c r="K158" s="17" t="s">
        <v>94</v>
      </c>
      <c r="N158" s="19" t="n">
        <v>15.69</v>
      </c>
      <c r="O158" s="19" t="n">
        <v>1.02</v>
      </c>
      <c r="R158" s="19" t="n">
        <v>82</v>
      </c>
      <c r="S158" s="19" t="n">
        <v>56</v>
      </c>
      <c r="W158" s="18" t="n">
        <v>2011</v>
      </c>
      <c r="X158" s="17" t="s">
        <v>77</v>
      </c>
      <c r="Y158" s="17" t="s">
        <v>70</v>
      </c>
      <c r="Z158" s="17" t="s">
        <v>71</v>
      </c>
      <c r="AA158" s="17" t="n">
        <v>0.008</v>
      </c>
      <c r="AB158" s="17" t="s">
        <v>86</v>
      </c>
      <c r="AC158" s="17" t="s">
        <v>78</v>
      </c>
      <c r="AQ158" s="21" t="n">
        <v>2.86549707602339</v>
      </c>
      <c r="AR158" s="21" t="n">
        <v>0.0818713450292399</v>
      </c>
      <c r="AS158" s="23" t="n">
        <v>3</v>
      </c>
      <c r="AT158" s="21" t="n">
        <v>9.33333333333333</v>
      </c>
      <c r="AU158" s="21" t="n">
        <v>0.163742690058479</v>
      </c>
      <c r="AV158" s="23" t="n">
        <v>3</v>
      </c>
    </row>
    <row r="159" customFormat="false" ht="13.8" hidden="false" customHeight="false" outlineLevel="0" collapsed="false">
      <c r="A159" s="17" t="n">
        <v>18</v>
      </c>
      <c r="B159" s="17" t="n">
        <v>2016</v>
      </c>
      <c r="C159" s="17" t="s">
        <v>133</v>
      </c>
      <c r="D159" s="17" t="s">
        <v>136</v>
      </c>
      <c r="E159" s="18" t="s">
        <v>66</v>
      </c>
      <c r="F159" s="18" t="s">
        <v>67</v>
      </c>
      <c r="G159" s="19" t="n">
        <v>105.07</v>
      </c>
      <c r="H159" s="19" t="n">
        <v>35.53</v>
      </c>
      <c r="I159" s="20" t="n">
        <v>1810</v>
      </c>
      <c r="J159" s="17" t="s">
        <v>135</v>
      </c>
      <c r="K159" s="17" t="s">
        <v>94</v>
      </c>
      <c r="N159" s="19" t="n">
        <v>15.69</v>
      </c>
      <c r="O159" s="19" t="n">
        <v>1.02</v>
      </c>
      <c r="R159" s="19" t="n">
        <v>82</v>
      </c>
      <c r="S159" s="19" t="n">
        <v>56</v>
      </c>
      <c r="W159" s="18" t="n">
        <v>2012</v>
      </c>
      <c r="X159" s="17" t="s">
        <v>77</v>
      </c>
      <c r="Y159" s="17" t="s">
        <v>70</v>
      </c>
      <c r="Z159" s="17" t="s">
        <v>71</v>
      </c>
      <c r="AA159" s="17" t="n">
        <v>0.008</v>
      </c>
      <c r="AB159" s="17" t="s">
        <v>86</v>
      </c>
      <c r="AC159" s="17" t="s">
        <v>78</v>
      </c>
      <c r="AQ159" s="21" t="n">
        <v>5.40350877192982</v>
      </c>
      <c r="AR159" s="21" t="n">
        <v>0.24561403508772</v>
      </c>
      <c r="AS159" s="23" t="n">
        <v>3</v>
      </c>
      <c r="AT159" s="21" t="n">
        <v>11.2982456140351</v>
      </c>
      <c r="AU159" s="21" t="n">
        <v>0.1637426900585</v>
      </c>
      <c r="AV159" s="23" t="n">
        <v>3</v>
      </c>
    </row>
    <row r="160" customFormat="false" ht="13.8" hidden="false" customHeight="false" outlineLevel="0" collapsed="false">
      <c r="A160" s="17" t="n">
        <v>18</v>
      </c>
      <c r="B160" s="17" t="n">
        <v>2016</v>
      </c>
      <c r="C160" s="17" t="s">
        <v>133</v>
      </c>
      <c r="D160" s="17" t="s">
        <v>136</v>
      </c>
      <c r="E160" s="18" t="s">
        <v>66</v>
      </c>
      <c r="F160" s="18" t="s">
        <v>67</v>
      </c>
      <c r="G160" s="19" t="n">
        <v>105.07</v>
      </c>
      <c r="H160" s="19" t="n">
        <v>35.53</v>
      </c>
      <c r="I160" s="20" t="n">
        <v>1810</v>
      </c>
      <c r="J160" s="17" t="s">
        <v>135</v>
      </c>
      <c r="K160" s="17" t="s">
        <v>94</v>
      </c>
      <c r="N160" s="19" t="n">
        <v>15.69</v>
      </c>
      <c r="O160" s="19" t="n">
        <v>1.02</v>
      </c>
      <c r="R160" s="19" t="n">
        <v>82</v>
      </c>
      <c r="S160" s="19" t="n">
        <v>56</v>
      </c>
      <c r="W160" s="18" t="n">
        <v>2013</v>
      </c>
      <c r="X160" s="17" t="s">
        <v>77</v>
      </c>
      <c r="Y160" s="17" t="s">
        <v>70</v>
      </c>
      <c r="Z160" s="17" t="s">
        <v>71</v>
      </c>
      <c r="AA160" s="17" t="n">
        <v>0.008</v>
      </c>
      <c r="AB160" s="17" t="s">
        <v>86</v>
      </c>
      <c r="AC160" s="17" t="s">
        <v>78</v>
      </c>
      <c r="AQ160" s="21" t="n">
        <v>5.07602339181287</v>
      </c>
      <c r="AR160" s="21" t="n">
        <v>0.16374269005847</v>
      </c>
      <c r="AS160" s="23" t="n">
        <v>3</v>
      </c>
      <c r="AT160" s="21" t="n">
        <v>8.92397660818713</v>
      </c>
      <c r="AU160" s="21" t="n">
        <v>0.736842105263159</v>
      </c>
      <c r="AV160" s="23" t="n">
        <v>3</v>
      </c>
    </row>
    <row r="161" customFormat="false" ht="13.8" hidden="false" customHeight="false" outlineLevel="0" collapsed="false">
      <c r="A161" s="17" t="n">
        <v>18</v>
      </c>
      <c r="B161" s="17" t="n">
        <v>2016</v>
      </c>
      <c r="C161" s="17" t="s">
        <v>133</v>
      </c>
      <c r="D161" s="17" t="s">
        <v>136</v>
      </c>
      <c r="E161" s="18" t="s">
        <v>66</v>
      </c>
      <c r="F161" s="18" t="s">
        <v>67</v>
      </c>
      <c r="G161" s="19" t="n">
        <v>105.07</v>
      </c>
      <c r="H161" s="19" t="n">
        <v>35.53</v>
      </c>
      <c r="I161" s="20" t="n">
        <v>1810</v>
      </c>
      <c r="J161" s="17" t="s">
        <v>135</v>
      </c>
      <c r="K161" s="17" t="s">
        <v>94</v>
      </c>
      <c r="N161" s="19" t="n">
        <v>15.69</v>
      </c>
      <c r="O161" s="19" t="n">
        <v>1.02</v>
      </c>
      <c r="R161" s="19" t="n">
        <v>82</v>
      </c>
      <c r="S161" s="19" t="n">
        <v>56</v>
      </c>
      <c r="W161" s="18" t="n">
        <v>2014</v>
      </c>
      <c r="X161" s="17" t="s">
        <v>77</v>
      </c>
      <c r="Y161" s="17" t="s">
        <v>70</v>
      </c>
      <c r="Z161" s="17" t="s">
        <v>71</v>
      </c>
      <c r="AA161" s="17" t="n">
        <v>0.008</v>
      </c>
      <c r="AB161" s="17" t="s">
        <v>86</v>
      </c>
      <c r="AC161" s="17" t="s">
        <v>78</v>
      </c>
      <c r="AQ161" s="21" t="n">
        <v>5.07602339181287</v>
      </c>
      <c r="AR161" s="21" t="n">
        <v>0.245614035087709</v>
      </c>
      <c r="AS161" s="23" t="n">
        <v>3</v>
      </c>
      <c r="AT161" s="21" t="n">
        <v>9.66081871345029</v>
      </c>
      <c r="AU161" s="21" t="n">
        <v>0.40935672514621</v>
      </c>
      <c r="AV161" s="23" t="n">
        <v>3</v>
      </c>
    </row>
    <row r="162" customFormat="false" ht="13.8" hidden="false" customHeight="false" outlineLevel="0" collapsed="false">
      <c r="A162" s="17" t="n">
        <v>18</v>
      </c>
      <c r="B162" s="17" t="n">
        <v>2016</v>
      </c>
      <c r="C162" s="17" t="s">
        <v>133</v>
      </c>
      <c r="D162" s="17" t="s">
        <v>136</v>
      </c>
      <c r="E162" s="18" t="s">
        <v>66</v>
      </c>
      <c r="F162" s="18" t="s">
        <v>67</v>
      </c>
      <c r="G162" s="19" t="n">
        <v>104.08</v>
      </c>
      <c r="H162" s="19" t="n">
        <v>35.9</v>
      </c>
      <c r="I162" s="20" t="n">
        <v>2013</v>
      </c>
      <c r="J162" s="17" t="s">
        <v>135</v>
      </c>
      <c r="K162" s="17" t="s">
        <v>94</v>
      </c>
      <c r="N162" s="19" t="n">
        <v>21.12</v>
      </c>
      <c r="O162" s="19" t="n">
        <v>1.23</v>
      </c>
      <c r="R162" s="19" t="n">
        <v>84</v>
      </c>
      <c r="S162" s="19" t="n">
        <v>36</v>
      </c>
      <c r="W162" s="18" t="n">
        <v>2009</v>
      </c>
      <c r="X162" s="17" t="s">
        <v>77</v>
      </c>
      <c r="Y162" s="17" t="s">
        <v>70</v>
      </c>
      <c r="Z162" s="17" t="s">
        <v>71</v>
      </c>
      <c r="AA162" s="17" t="n">
        <v>0.008</v>
      </c>
      <c r="AB162" s="17" t="s">
        <v>86</v>
      </c>
      <c r="AC162" s="17" t="s">
        <v>78</v>
      </c>
      <c r="AQ162" s="21" t="n">
        <v>4.15116279069767</v>
      </c>
      <c r="AR162" s="21" t="n">
        <v>0.16279069767442</v>
      </c>
      <c r="AS162" s="23" t="n">
        <v>3</v>
      </c>
      <c r="AT162" s="21" t="n">
        <v>8.38372093023256</v>
      </c>
      <c r="AU162" s="21" t="n">
        <v>0.32558139534884</v>
      </c>
      <c r="AV162" s="23" t="n">
        <v>3</v>
      </c>
    </row>
    <row r="163" customFormat="false" ht="13.8" hidden="false" customHeight="false" outlineLevel="0" collapsed="false">
      <c r="A163" s="17" t="n">
        <v>18</v>
      </c>
      <c r="B163" s="17" t="n">
        <v>2016</v>
      </c>
      <c r="C163" s="17" t="s">
        <v>133</v>
      </c>
      <c r="D163" s="17" t="s">
        <v>136</v>
      </c>
      <c r="E163" s="18" t="s">
        <v>66</v>
      </c>
      <c r="F163" s="18" t="s">
        <v>67</v>
      </c>
      <c r="G163" s="19" t="n">
        <v>104.08</v>
      </c>
      <c r="H163" s="19" t="n">
        <v>35.9</v>
      </c>
      <c r="I163" s="20" t="n">
        <v>2013</v>
      </c>
      <c r="J163" s="17" t="s">
        <v>135</v>
      </c>
      <c r="K163" s="17" t="s">
        <v>94</v>
      </c>
      <c r="N163" s="19" t="n">
        <v>21.12</v>
      </c>
      <c r="O163" s="19" t="n">
        <v>1.23</v>
      </c>
      <c r="R163" s="19" t="n">
        <v>84</v>
      </c>
      <c r="S163" s="19" t="n">
        <v>36</v>
      </c>
      <c r="W163" s="18" t="n">
        <v>2010</v>
      </c>
      <c r="X163" s="17" t="s">
        <v>77</v>
      </c>
      <c r="Y163" s="17" t="s">
        <v>70</v>
      </c>
      <c r="Z163" s="17" t="s">
        <v>71</v>
      </c>
      <c r="AA163" s="17" t="n">
        <v>0.008</v>
      </c>
      <c r="AB163" s="17" t="s">
        <v>86</v>
      </c>
      <c r="AC163" s="17" t="s">
        <v>78</v>
      </c>
      <c r="AQ163" s="21" t="n">
        <v>6.26744186046512</v>
      </c>
      <c r="AR163" s="21" t="n">
        <v>0.244186046511619</v>
      </c>
      <c r="AS163" s="23" t="n">
        <v>3</v>
      </c>
      <c r="AT163" s="21" t="n">
        <v>11.8023255813953</v>
      </c>
      <c r="AU163" s="21" t="n">
        <v>0.3255813953489</v>
      </c>
      <c r="AV163" s="23" t="n">
        <v>3</v>
      </c>
    </row>
    <row r="164" customFormat="false" ht="13.8" hidden="false" customHeight="false" outlineLevel="0" collapsed="false">
      <c r="A164" s="17" t="n">
        <v>18</v>
      </c>
      <c r="B164" s="17" t="n">
        <v>2016</v>
      </c>
      <c r="C164" s="17" t="s">
        <v>133</v>
      </c>
      <c r="D164" s="17" t="s">
        <v>136</v>
      </c>
      <c r="E164" s="18" t="s">
        <v>66</v>
      </c>
      <c r="F164" s="18" t="s">
        <v>67</v>
      </c>
      <c r="G164" s="19" t="n">
        <v>104.08</v>
      </c>
      <c r="H164" s="19" t="n">
        <v>35.9</v>
      </c>
      <c r="I164" s="20" t="n">
        <v>2013</v>
      </c>
      <c r="J164" s="17" t="s">
        <v>135</v>
      </c>
      <c r="K164" s="17" t="s">
        <v>94</v>
      </c>
      <c r="N164" s="19" t="n">
        <v>21.12</v>
      </c>
      <c r="O164" s="19" t="n">
        <v>1.23</v>
      </c>
      <c r="R164" s="19" t="n">
        <v>84</v>
      </c>
      <c r="S164" s="19" t="n">
        <v>36</v>
      </c>
      <c r="W164" s="18" t="n">
        <v>2011</v>
      </c>
      <c r="X164" s="17" t="s">
        <v>77</v>
      </c>
      <c r="Y164" s="17" t="s">
        <v>70</v>
      </c>
      <c r="Z164" s="17" t="s">
        <v>71</v>
      </c>
      <c r="AA164" s="17" t="n">
        <v>0.008</v>
      </c>
      <c r="AB164" s="17" t="s">
        <v>86</v>
      </c>
      <c r="AC164" s="17" t="s">
        <v>78</v>
      </c>
      <c r="AQ164" s="21" t="n">
        <v>2.93023255813954</v>
      </c>
      <c r="AR164" s="21" t="n">
        <v>0.16279069767441</v>
      </c>
      <c r="AS164" s="23" t="n">
        <v>3</v>
      </c>
      <c r="AT164" s="21" t="n">
        <v>7.97674418604651</v>
      </c>
      <c r="AU164" s="21" t="n">
        <v>0.32558139534884</v>
      </c>
      <c r="AV164" s="23" t="n">
        <v>3</v>
      </c>
    </row>
    <row r="165" customFormat="false" ht="13.8" hidden="false" customHeight="false" outlineLevel="0" collapsed="false">
      <c r="A165" s="17" t="n">
        <v>18</v>
      </c>
      <c r="B165" s="17" t="n">
        <v>2016</v>
      </c>
      <c r="C165" s="17" t="s">
        <v>133</v>
      </c>
      <c r="D165" s="17" t="s">
        <v>136</v>
      </c>
      <c r="E165" s="18" t="s">
        <v>66</v>
      </c>
      <c r="F165" s="18" t="s">
        <v>67</v>
      </c>
      <c r="G165" s="19" t="n">
        <v>104.08</v>
      </c>
      <c r="H165" s="19" t="n">
        <v>35.9</v>
      </c>
      <c r="I165" s="20" t="n">
        <v>2013</v>
      </c>
      <c r="J165" s="17" t="s">
        <v>135</v>
      </c>
      <c r="K165" s="17" t="s">
        <v>94</v>
      </c>
      <c r="N165" s="19" t="n">
        <v>21.12</v>
      </c>
      <c r="O165" s="19" t="n">
        <v>1.23</v>
      </c>
      <c r="R165" s="19" t="n">
        <v>84</v>
      </c>
      <c r="S165" s="19" t="n">
        <v>36</v>
      </c>
      <c r="W165" s="18" t="n">
        <v>2012</v>
      </c>
      <c r="X165" s="17" t="s">
        <v>77</v>
      </c>
      <c r="Y165" s="17" t="s">
        <v>70</v>
      </c>
      <c r="Z165" s="17" t="s">
        <v>71</v>
      </c>
      <c r="AA165" s="17" t="n">
        <v>0.008</v>
      </c>
      <c r="AB165" s="17" t="s">
        <v>86</v>
      </c>
      <c r="AC165" s="17" t="s">
        <v>78</v>
      </c>
      <c r="AQ165" s="21" t="n">
        <v>5.04651162790698</v>
      </c>
      <c r="AR165" s="21" t="n">
        <v>0.32558139534883</v>
      </c>
      <c r="AS165" s="23" t="n">
        <v>3</v>
      </c>
      <c r="AT165" s="21" t="n">
        <v>9.84883720930233</v>
      </c>
      <c r="AU165" s="21" t="n">
        <v>0.32558139534887</v>
      </c>
      <c r="AV165" s="23" t="n">
        <v>3</v>
      </c>
    </row>
    <row r="166" customFormat="false" ht="13.8" hidden="false" customHeight="false" outlineLevel="0" collapsed="false">
      <c r="A166" s="17" t="n">
        <v>18</v>
      </c>
      <c r="B166" s="17" t="n">
        <v>2016</v>
      </c>
      <c r="C166" s="17" t="s">
        <v>133</v>
      </c>
      <c r="D166" s="17" t="s">
        <v>136</v>
      </c>
      <c r="E166" s="18" t="s">
        <v>66</v>
      </c>
      <c r="F166" s="18" t="s">
        <v>67</v>
      </c>
      <c r="G166" s="19" t="n">
        <v>104.08</v>
      </c>
      <c r="H166" s="19" t="n">
        <v>35.9</v>
      </c>
      <c r="I166" s="20" t="n">
        <v>2013</v>
      </c>
      <c r="J166" s="17" t="s">
        <v>135</v>
      </c>
      <c r="K166" s="17" t="s">
        <v>94</v>
      </c>
      <c r="N166" s="19" t="n">
        <v>21.12</v>
      </c>
      <c r="O166" s="19" t="n">
        <v>1.23</v>
      </c>
      <c r="R166" s="19" t="n">
        <v>84</v>
      </c>
      <c r="S166" s="19" t="n">
        <v>36</v>
      </c>
      <c r="W166" s="18" t="n">
        <v>2013</v>
      </c>
      <c r="X166" s="17" t="s">
        <v>77</v>
      </c>
      <c r="Y166" s="17" t="s">
        <v>70</v>
      </c>
      <c r="Z166" s="17" t="s">
        <v>71</v>
      </c>
      <c r="AA166" s="17" t="n">
        <v>0.008</v>
      </c>
      <c r="AB166" s="17" t="s">
        <v>86</v>
      </c>
      <c r="AC166" s="17" t="s">
        <v>78</v>
      </c>
      <c r="AQ166" s="21" t="n">
        <v>5.04651162790698</v>
      </c>
      <c r="AR166" s="21" t="n">
        <v>0.244186046511619</v>
      </c>
      <c r="AS166" s="23" t="n">
        <v>3</v>
      </c>
      <c r="AT166" s="21" t="n">
        <v>7.65116279069767</v>
      </c>
      <c r="AU166" s="21" t="n">
        <v>0.24418604651163</v>
      </c>
      <c r="AV166" s="23" t="n">
        <v>3</v>
      </c>
    </row>
    <row r="167" customFormat="false" ht="13.8" hidden="false" customHeight="false" outlineLevel="0" collapsed="false">
      <c r="A167" s="17" t="n">
        <v>18</v>
      </c>
      <c r="B167" s="17" t="n">
        <v>2016</v>
      </c>
      <c r="C167" s="17" t="s">
        <v>133</v>
      </c>
      <c r="D167" s="17" t="s">
        <v>136</v>
      </c>
      <c r="E167" s="18" t="s">
        <v>66</v>
      </c>
      <c r="F167" s="18" t="s">
        <v>67</v>
      </c>
      <c r="G167" s="19" t="n">
        <v>104.08</v>
      </c>
      <c r="H167" s="19" t="n">
        <v>35.9</v>
      </c>
      <c r="I167" s="20" t="n">
        <v>2013</v>
      </c>
      <c r="J167" s="17" t="s">
        <v>135</v>
      </c>
      <c r="K167" s="17" t="s">
        <v>94</v>
      </c>
      <c r="N167" s="19" t="n">
        <v>21.12</v>
      </c>
      <c r="O167" s="19" t="n">
        <v>1.23</v>
      </c>
      <c r="R167" s="19" t="n">
        <v>84</v>
      </c>
      <c r="S167" s="19" t="n">
        <v>36</v>
      </c>
      <c r="W167" s="18" t="n">
        <v>2014</v>
      </c>
      <c r="X167" s="17" t="s">
        <v>77</v>
      </c>
      <c r="Y167" s="17" t="s">
        <v>70</v>
      </c>
      <c r="Z167" s="17" t="s">
        <v>71</v>
      </c>
      <c r="AA167" s="17" t="n">
        <v>0.008</v>
      </c>
      <c r="AB167" s="17" t="s">
        <v>86</v>
      </c>
      <c r="AC167" s="17" t="s">
        <v>78</v>
      </c>
      <c r="AQ167" s="21" t="n">
        <v>4.63953488372093</v>
      </c>
      <c r="AR167" s="21" t="n">
        <v>0.32558139534884</v>
      </c>
      <c r="AS167" s="23" t="n">
        <v>3</v>
      </c>
      <c r="AT167" s="21" t="n">
        <v>8.7093023255814</v>
      </c>
      <c r="AU167" s="21" t="n">
        <v>0.406976744186041</v>
      </c>
      <c r="AV167" s="23" t="n">
        <v>3</v>
      </c>
    </row>
    <row r="168" customFormat="false" ht="13.8" hidden="false" customHeight="false" outlineLevel="0" collapsed="false">
      <c r="A168" s="17" t="n">
        <v>19</v>
      </c>
      <c r="B168" s="17" t="n">
        <v>2016</v>
      </c>
      <c r="C168" s="17" t="s">
        <v>137</v>
      </c>
      <c r="D168" s="17" t="s">
        <v>138</v>
      </c>
      <c r="E168" s="18" t="s">
        <v>66</v>
      </c>
      <c r="F168" s="18" t="s">
        <v>67</v>
      </c>
      <c r="G168" s="19" t="n">
        <v>108.4</v>
      </c>
      <c r="H168" s="19" t="n">
        <v>34.3</v>
      </c>
      <c r="I168" s="20" t="n">
        <v>521</v>
      </c>
      <c r="K168" s="17" t="s">
        <v>94</v>
      </c>
      <c r="L168" s="19" t="n">
        <v>1.4</v>
      </c>
      <c r="M168" s="19" t="n">
        <v>8.13</v>
      </c>
      <c r="N168" s="19" t="n">
        <v>23.03</v>
      </c>
      <c r="O168" s="19" t="n">
        <v>0.96</v>
      </c>
      <c r="S168" s="19" t="n">
        <v>24.07</v>
      </c>
      <c r="T168" s="19" t="n">
        <v>135.73</v>
      </c>
      <c r="U168" s="19" t="n">
        <v>73.01</v>
      </c>
      <c r="W168" s="18" t="n">
        <v>2012</v>
      </c>
      <c r="X168" s="17" t="s">
        <v>100</v>
      </c>
      <c r="Y168" s="17" t="s">
        <v>101</v>
      </c>
      <c r="Z168" s="17" t="s">
        <v>71</v>
      </c>
      <c r="AA168" s="17" t="n">
        <v>0.008</v>
      </c>
      <c r="AC168" s="17" t="s">
        <v>85</v>
      </c>
      <c r="AD168" s="18" t="n">
        <v>100</v>
      </c>
      <c r="AK168" s="21" t="n">
        <v>34.1666666666667</v>
      </c>
      <c r="AL168" s="21" t="n">
        <v>1.69047619047619</v>
      </c>
      <c r="AM168" s="22" t="n">
        <v>3</v>
      </c>
      <c r="AN168" s="21" t="n">
        <v>38.6904761904762</v>
      </c>
      <c r="AO168" s="21" t="n">
        <v>1.26190476190476</v>
      </c>
      <c r="AP168" s="22" t="n">
        <v>3</v>
      </c>
      <c r="AQ168" s="21" t="n">
        <v>1.984</v>
      </c>
      <c r="AR168" s="21" t="n">
        <v>0.216</v>
      </c>
      <c r="AS168" s="23" t="n">
        <v>3</v>
      </c>
      <c r="AT168" s="21" t="n">
        <v>2.633</v>
      </c>
      <c r="AU168" s="21" t="n">
        <v>0.204</v>
      </c>
      <c r="AV168" s="23" t="n">
        <v>3</v>
      </c>
    </row>
    <row r="169" customFormat="false" ht="13.8" hidden="false" customHeight="false" outlineLevel="0" collapsed="false">
      <c r="A169" s="17" t="n">
        <v>19</v>
      </c>
      <c r="B169" s="17" t="n">
        <v>2016</v>
      </c>
      <c r="C169" s="17" t="s">
        <v>137</v>
      </c>
      <c r="D169" s="17" t="s">
        <v>138</v>
      </c>
      <c r="E169" s="18" t="s">
        <v>66</v>
      </c>
      <c r="F169" s="18" t="s">
        <v>67</v>
      </c>
      <c r="G169" s="19" t="n">
        <v>108.4</v>
      </c>
      <c r="H169" s="19" t="n">
        <v>34.3</v>
      </c>
      <c r="I169" s="20" t="n">
        <v>521</v>
      </c>
      <c r="K169" s="17" t="s">
        <v>94</v>
      </c>
      <c r="L169" s="19" t="n">
        <v>1.4</v>
      </c>
      <c r="M169" s="19" t="n">
        <v>8.13</v>
      </c>
      <c r="N169" s="19" t="n">
        <v>23.03</v>
      </c>
      <c r="O169" s="19" t="n">
        <v>0.96</v>
      </c>
      <c r="S169" s="19" t="n">
        <v>24.07</v>
      </c>
      <c r="T169" s="19" t="n">
        <v>135.73</v>
      </c>
      <c r="U169" s="19" t="n">
        <v>73.01</v>
      </c>
      <c r="W169" s="18" t="n">
        <v>2012</v>
      </c>
      <c r="X169" s="17" t="s">
        <v>100</v>
      </c>
      <c r="Y169" s="17" t="s">
        <v>101</v>
      </c>
      <c r="Z169" s="17" t="s">
        <v>71</v>
      </c>
      <c r="AA169" s="17" t="n">
        <v>0.008</v>
      </c>
      <c r="AC169" s="17" t="s">
        <v>78</v>
      </c>
      <c r="AD169" s="18" t="n">
        <v>50</v>
      </c>
      <c r="AK169" s="21" t="n">
        <v>34.1666666666667</v>
      </c>
      <c r="AL169" s="21" t="n">
        <v>1.69047619047619</v>
      </c>
      <c r="AM169" s="22" t="n">
        <v>3</v>
      </c>
      <c r="AN169" s="21" t="n">
        <v>41.452380952381</v>
      </c>
      <c r="AO169" s="21" t="n">
        <v>1.40476190476191</v>
      </c>
      <c r="AP169" s="22" t="n">
        <v>3</v>
      </c>
      <c r="AQ169" s="21" t="n">
        <v>1.984</v>
      </c>
      <c r="AR169" s="21" t="n">
        <v>0.216</v>
      </c>
      <c r="AS169" s="23" t="n">
        <v>3</v>
      </c>
      <c r="AT169" s="21" t="n">
        <v>3.014</v>
      </c>
      <c r="AU169" s="21" t="n">
        <v>0.269</v>
      </c>
      <c r="AV169" s="23" t="n">
        <v>3</v>
      </c>
    </row>
    <row r="170" customFormat="false" ht="13.8" hidden="false" customHeight="false" outlineLevel="0" collapsed="false">
      <c r="A170" s="17" t="n">
        <v>19</v>
      </c>
      <c r="B170" s="17" t="n">
        <v>2016</v>
      </c>
      <c r="C170" s="17" t="s">
        <v>137</v>
      </c>
      <c r="D170" s="17" t="s">
        <v>138</v>
      </c>
      <c r="E170" s="18" t="s">
        <v>66</v>
      </c>
      <c r="F170" s="18" t="s">
        <v>67</v>
      </c>
      <c r="G170" s="19" t="n">
        <v>108.4</v>
      </c>
      <c r="H170" s="19" t="n">
        <v>34.3</v>
      </c>
      <c r="I170" s="20" t="n">
        <v>521</v>
      </c>
      <c r="K170" s="17" t="s">
        <v>94</v>
      </c>
      <c r="L170" s="19" t="n">
        <v>1.4</v>
      </c>
      <c r="M170" s="19" t="n">
        <v>8.13</v>
      </c>
      <c r="N170" s="19" t="n">
        <v>23.03</v>
      </c>
      <c r="O170" s="19" t="n">
        <v>0.96</v>
      </c>
      <c r="S170" s="19" t="n">
        <v>24.07</v>
      </c>
      <c r="T170" s="19" t="n">
        <v>135.73</v>
      </c>
      <c r="U170" s="19" t="n">
        <v>73.01</v>
      </c>
      <c r="W170" s="18" t="n">
        <v>2012</v>
      </c>
      <c r="X170" s="17" t="s">
        <v>100</v>
      </c>
      <c r="Y170" s="17" t="s">
        <v>101</v>
      </c>
      <c r="Z170" s="17" t="s">
        <v>71</v>
      </c>
      <c r="AA170" s="17" t="n">
        <v>0.008</v>
      </c>
      <c r="AC170" s="17" t="s">
        <v>78</v>
      </c>
      <c r="AD170" s="18" t="n">
        <v>100</v>
      </c>
      <c r="AK170" s="21" t="n">
        <v>34.1666666666667</v>
      </c>
      <c r="AL170" s="21" t="n">
        <v>1.69047619047619</v>
      </c>
      <c r="AM170" s="22" t="n">
        <v>3</v>
      </c>
      <c r="AN170" s="21" t="n">
        <v>47.0476190476191</v>
      </c>
      <c r="AO170" s="21" t="n">
        <v>2.4047619047619</v>
      </c>
      <c r="AP170" s="22" t="n">
        <v>3</v>
      </c>
      <c r="AQ170" s="21" t="n">
        <v>1.984</v>
      </c>
      <c r="AR170" s="21" t="n">
        <v>0.216</v>
      </c>
      <c r="AS170" s="23" t="n">
        <v>3</v>
      </c>
      <c r="AT170" s="21" t="n">
        <v>3.267</v>
      </c>
      <c r="AU170" s="21" t="n">
        <v>0.427</v>
      </c>
      <c r="AV170" s="23" t="n">
        <v>3</v>
      </c>
    </row>
    <row r="171" customFormat="false" ht="13.8" hidden="false" customHeight="false" outlineLevel="0" collapsed="false">
      <c r="A171" s="17" t="n">
        <v>19</v>
      </c>
      <c r="B171" s="17" t="n">
        <v>2016</v>
      </c>
      <c r="C171" s="17" t="s">
        <v>137</v>
      </c>
      <c r="D171" s="17" t="s">
        <v>138</v>
      </c>
      <c r="E171" s="18" t="s">
        <v>66</v>
      </c>
      <c r="F171" s="18" t="s">
        <v>67</v>
      </c>
      <c r="G171" s="19" t="n">
        <v>108.4</v>
      </c>
      <c r="H171" s="19" t="n">
        <v>34.3</v>
      </c>
      <c r="I171" s="20" t="n">
        <v>521</v>
      </c>
      <c r="K171" s="17" t="s">
        <v>94</v>
      </c>
      <c r="L171" s="19" t="n">
        <v>1.4</v>
      </c>
      <c r="M171" s="19" t="n">
        <v>8.13</v>
      </c>
      <c r="N171" s="19" t="n">
        <v>23.03</v>
      </c>
      <c r="O171" s="19" t="n">
        <v>0.96</v>
      </c>
      <c r="S171" s="19" t="n">
        <v>24.07</v>
      </c>
      <c r="T171" s="19" t="n">
        <v>135.73</v>
      </c>
      <c r="U171" s="19" t="n">
        <v>73.01</v>
      </c>
      <c r="W171" s="18" t="n">
        <v>2013</v>
      </c>
      <c r="X171" s="17" t="s">
        <v>100</v>
      </c>
      <c r="Y171" s="17" t="s">
        <v>101</v>
      </c>
      <c r="Z171" s="17" t="s">
        <v>71</v>
      </c>
      <c r="AA171" s="17" t="n">
        <v>0.008</v>
      </c>
      <c r="AC171" s="17" t="s">
        <v>85</v>
      </c>
      <c r="AD171" s="18" t="n">
        <v>100</v>
      </c>
      <c r="AK171" s="21" t="n">
        <v>42.6904761904762</v>
      </c>
      <c r="AL171" s="21" t="n">
        <v>2.30952380952381</v>
      </c>
      <c r="AM171" s="22" t="n">
        <v>3</v>
      </c>
      <c r="AN171" s="21" t="n">
        <v>48.2619047619048</v>
      </c>
      <c r="AO171" s="21" t="n">
        <v>1.5</v>
      </c>
      <c r="AP171" s="22" t="n">
        <v>3</v>
      </c>
      <c r="AQ171" s="21" t="n">
        <v>1.926</v>
      </c>
      <c r="AR171" s="21" t="n">
        <v>0.24</v>
      </c>
      <c r="AS171" s="23" t="n">
        <v>3</v>
      </c>
      <c r="AT171" s="21" t="n">
        <v>2.437</v>
      </c>
      <c r="AU171" s="21" t="n">
        <v>0.221</v>
      </c>
      <c r="AV171" s="23" t="n">
        <v>3</v>
      </c>
    </row>
    <row r="172" customFormat="false" ht="13.8" hidden="false" customHeight="false" outlineLevel="0" collapsed="false">
      <c r="A172" s="17" t="n">
        <v>19</v>
      </c>
      <c r="B172" s="17" t="n">
        <v>2016</v>
      </c>
      <c r="C172" s="17" t="s">
        <v>137</v>
      </c>
      <c r="D172" s="17" t="s">
        <v>138</v>
      </c>
      <c r="E172" s="18" t="s">
        <v>66</v>
      </c>
      <c r="F172" s="18" t="s">
        <v>67</v>
      </c>
      <c r="G172" s="19" t="n">
        <v>108.4</v>
      </c>
      <c r="H172" s="19" t="n">
        <v>34.3</v>
      </c>
      <c r="I172" s="20" t="n">
        <v>521</v>
      </c>
      <c r="K172" s="17" t="s">
        <v>94</v>
      </c>
      <c r="L172" s="19" t="n">
        <v>1.4</v>
      </c>
      <c r="M172" s="19" t="n">
        <v>8.13</v>
      </c>
      <c r="N172" s="19" t="n">
        <v>23.03</v>
      </c>
      <c r="O172" s="19" t="n">
        <v>0.96</v>
      </c>
      <c r="S172" s="19" t="n">
        <v>24.07</v>
      </c>
      <c r="T172" s="19" t="n">
        <v>135.73</v>
      </c>
      <c r="U172" s="19" t="n">
        <v>73.01</v>
      </c>
      <c r="W172" s="18" t="n">
        <v>2013</v>
      </c>
      <c r="X172" s="17" t="s">
        <v>100</v>
      </c>
      <c r="Y172" s="17" t="s">
        <v>101</v>
      </c>
      <c r="Z172" s="17" t="s">
        <v>71</v>
      </c>
      <c r="AA172" s="17" t="n">
        <v>0.008</v>
      </c>
      <c r="AC172" s="17" t="s">
        <v>78</v>
      </c>
      <c r="AD172" s="18" t="n">
        <v>50</v>
      </c>
      <c r="AK172" s="21" t="n">
        <v>42.6904761904762</v>
      </c>
      <c r="AL172" s="21" t="n">
        <v>2.30952380952381</v>
      </c>
      <c r="AM172" s="22" t="n">
        <v>3</v>
      </c>
      <c r="AN172" s="21" t="n">
        <v>51.7857142857143</v>
      </c>
      <c r="AO172" s="21" t="n">
        <v>1.71428571428571</v>
      </c>
      <c r="AP172" s="22" t="n">
        <v>3</v>
      </c>
      <c r="AQ172" s="21" t="n">
        <v>1.926</v>
      </c>
      <c r="AR172" s="21" t="n">
        <v>0.24</v>
      </c>
      <c r="AS172" s="23" t="n">
        <v>3</v>
      </c>
      <c r="AT172" s="21" t="n">
        <v>2.869</v>
      </c>
      <c r="AU172" s="21" t="n">
        <v>0.198</v>
      </c>
      <c r="AV172" s="23" t="n">
        <v>3</v>
      </c>
    </row>
    <row r="173" customFormat="false" ht="13.8" hidden="false" customHeight="false" outlineLevel="0" collapsed="false">
      <c r="A173" s="17" t="n">
        <v>19</v>
      </c>
      <c r="B173" s="17" t="n">
        <v>2016</v>
      </c>
      <c r="C173" s="17" t="s">
        <v>137</v>
      </c>
      <c r="D173" s="17" t="s">
        <v>138</v>
      </c>
      <c r="E173" s="18" t="s">
        <v>66</v>
      </c>
      <c r="F173" s="18" t="s">
        <v>67</v>
      </c>
      <c r="G173" s="19" t="n">
        <v>108.4</v>
      </c>
      <c r="H173" s="19" t="n">
        <v>34.3</v>
      </c>
      <c r="I173" s="20" t="n">
        <v>521</v>
      </c>
      <c r="K173" s="17" t="s">
        <v>94</v>
      </c>
      <c r="L173" s="19" t="n">
        <v>1.4</v>
      </c>
      <c r="M173" s="19" t="n">
        <v>8.13</v>
      </c>
      <c r="N173" s="19" t="n">
        <v>23.03</v>
      </c>
      <c r="O173" s="19" t="n">
        <v>0.96</v>
      </c>
      <c r="S173" s="19" t="n">
        <v>24.07</v>
      </c>
      <c r="T173" s="19" t="n">
        <v>135.73</v>
      </c>
      <c r="U173" s="19" t="n">
        <v>73.01</v>
      </c>
      <c r="W173" s="18" t="n">
        <v>2013</v>
      </c>
      <c r="X173" s="17" t="s">
        <v>100</v>
      </c>
      <c r="Y173" s="17" t="s">
        <v>101</v>
      </c>
      <c r="Z173" s="17" t="s">
        <v>71</v>
      </c>
      <c r="AA173" s="17" t="n">
        <v>0.008</v>
      </c>
      <c r="AC173" s="17" t="s">
        <v>78</v>
      </c>
      <c r="AD173" s="18" t="n">
        <v>100</v>
      </c>
      <c r="AK173" s="21" t="n">
        <v>42.6904761904762</v>
      </c>
      <c r="AL173" s="21" t="n">
        <v>2.30952380952381</v>
      </c>
      <c r="AM173" s="22" t="n">
        <v>3</v>
      </c>
      <c r="AN173" s="21" t="n">
        <v>53.5476190476191</v>
      </c>
      <c r="AO173" s="21" t="n">
        <v>2.35714285714286</v>
      </c>
      <c r="AP173" s="22" t="n">
        <v>3</v>
      </c>
      <c r="AQ173" s="21" t="n">
        <v>1.926</v>
      </c>
      <c r="AR173" s="21" t="n">
        <v>0.24</v>
      </c>
      <c r="AS173" s="23" t="n">
        <v>3</v>
      </c>
      <c r="AT173" s="21" t="n">
        <v>3.052</v>
      </c>
      <c r="AU173" s="21" t="n">
        <v>0.342</v>
      </c>
      <c r="AV173" s="23" t="n">
        <v>3</v>
      </c>
    </row>
    <row r="174" customFormat="false" ht="13.8" hidden="false" customHeight="false" outlineLevel="0" collapsed="false">
      <c r="A174" s="17" t="n">
        <v>19</v>
      </c>
      <c r="B174" s="17" t="n">
        <v>2016</v>
      </c>
      <c r="C174" s="17" t="s">
        <v>137</v>
      </c>
      <c r="D174" s="17" t="s">
        <v>138</v>
      </c>
      <c r="E174" s="18" t="s">
        <v>66</v>
      </c>
      <c r="F174" s="18" t="s">
        <v>67</v>
      </c>
      <c r="G174" s="19" t="n">
        <v>108.4</v>
      </c>
      <c r="H174" s="19" t="n">
        <v>34.3</v>
      </c>
      <c r="I174" s="20" t="n">
        <v>521</v>
      </c>
      <c r="K174" s="17" t="s">
        <v>94</v>
      </c>
      <c r="L174" s="19" t="n">
        <v>1.4</v>
      </c>
      <c r="M174" s="19" t="n">
        <v>8.13</v>
      </c>
      <c r="N174" s="19" t="n">
        <v>23.03</v>
      </c>
      <c r="O174" s="19" t="n">
        <v>0.96</v>
      </c>
      <c r="S174" s="19" t="n">
        <v>24.07</v>
      </c>
      <c r="T174" s="19" t="n">
        <v>135.73</v>
      </c>
      <c r="U174" s="19" t="n">
        <v>73.01</v>
      </c>
      <c r="W174" s="18" t="n">
        <v>2014</v>
      </c>
      <c r="X174" s="17" t="s">
        <v>100</v>
      </c>
      <c r="Y174" s="17" t="s">
        <v>101</v>
      </c>
      <c r="Z174" s="17" t="s">
        <v>71</v>
      </c>
      <c r="AA174" s="17" t="n">
        <v>0.008</v>
      </c>
      <c r="AC174" s="17" t="s">
        <v>85</v>
      </c>
      <c r="AD174" s="18" t="n">
        <v>100</v>
      </c>
      <c r="AK174" s="21" t="n">
        <v>40.0476190476191</v>
      </c>
      <c r="AL174" s="21" t="n">
        <v>2.07142857142857</v>
      </c>
      <c r="AM174" s="22" t="n">
        <v>3</v>
      </c>
      <c r="AN174" s="21" t="n">
        <v>45.1190476190476</v>
      </c>
      <c r="AO174" s="21" t="n">
        <v>2.19047619047619</v>
      </c>
      <c r="AP174" s="22" t="n">
        <v>3</v>
      </c>
      <c r="AQ174" s="21" t="n">
        <v>2.278</v>
      </c>
      <c r="AR174" s="21" t="n">
        <v>0.209</v>
      </c>
      <c r="AS174" s="23" t="n">
        <v>3</v>
      </c>
      <c r="AT174" s="21" t="n">
        <v>2.793</v>
      </c>
      <c r="AU174" s="21" t="n">
        <v>0.225</v>
      </c>
      <c r="AV174" s="23" t="n">
        <v>3</v>
      </c>
    </row>
    <row r="175" customFormat="false" ht="13.8" hidden="false" customHeight="false" outlineLevel="0" collapsed="false">
      <c r="A175" s="17" t="n">
        <v>19</v>
      </c>
      <c r="B175" s="17" t="n">
        <v>2016</v>
      </c>
      <c r="C175" s="17" t="s">
        <v>137</v>
      </c>
      <c r="D175" s="17" t="s">
        <v>138</v>
      </c>
      <c r="E175" s="18" t="s">
        <v>66</v>
      </c>
      <c r="F175" s="18" t="s">
        <v>67</v>
      </c>
      <c r="G175" s="19" t="n">
        <v>108.4</v>
      </c>
      <c r="H175" s="19" t="n">
        <v>34.3</v>
      </c>
      <c r="I175" s="20" t="n">
        <v>521</v>
      </c>
      <c r="K175" s="17" t="s">
        <v>94</v>
      </c>
      <c r="L175" s="19" t="n">
        <v>1.4</v>
      </c>
      <c r="M175" s="19" t="n">
        <v>8.13</v>
      </c>
      <c r="N175" s="19" t="n">
        <v>23.03</v>
      </c>
      <c r="O175" s="19" t="n">
        <v>0.96</v>
      </c>
      <c r="S175" s="19" t="n">
        <v>24.07</v>
      </c>
      <c r="T175" s="19" t="n">
        <v>135.73</v>
      </c>
      <c r="U175" s="19" t="n">
        <v>73.01</v>
      </c>
      <c r="W175" s="18" t="n">
        <v>2014</v>
      </c>
      <c r="X175" s="17" t="s">
        <v>100</v>
      </c>
      <c r="Y175" s="17" t="s">
        <v>101</v>
      </c>
      <c r="Z175" s="17" t="s">
        <v>71</v>
      </c>
      <c r="AA175" s="17" t="n">
        <v>0.008</v>
      </c>
      <c r="AC175" s="17" t="s">
        <v>78</v>
      </c>
      <c r="AD175" s="18" t="n">
        <v>50</v>
      </c>
      <c r="AK175" s="21" t="n">
        <v>40.0476190476191</v>
      </c>
      <c r="AL175" s="21" t="n">
        <v>2.07142857142857</v>
      </c>
      <c r="AM175" s="22" t="n">
        <v>3</v>
      </c>
      <c r="AN175" s="21" t="n">
        <v>49.1428571428571</v>
      </c>
      <c r="AO175" s="21" t="n">
        <v>0.547619047619048</v>
      </c>
      <c r="AP175" s="22" t="n">
        <v>3</v>
      </c>
      <c r="AQ175" s="21" t="n">
        <v>2.278</v>
      </c>
      <c r="AR175" s="21" t="n">
        <v>0.209</v>
      </c>
      <c r="AS175" s="23" t="n">
        <v>3</v>
      </c>
      <c r="AT175" s="21" t="n">
        <v>3.274</v>
      </c>
      <c r="AU175" s="21" t="n">
        <v>0.242</v>
      </c>
      <c r="AV175" s="23" t="n">
        <v>3</v>
      </c>
    </row>
    <row r="176" customFormat="false" ht="13.8" hidden="false" customHeight="false" outlineLevel="0" collapsed="false">
      <c r="A176" s="17" t="n">
        <v>19</v>
      </c>
      <c r="B176" s="17" t="n">
        <v>2016</v>
      </c>
      <c r="C176" s="17" t="s">
        <v>137</v>
      </c>
      <c r="D176" s="17" t="s">
        <v>138</v>
      </c>
      <c r="E176" s="18" t="s">
        <v>66</v>
      </c>
      <c r="F176" s="18" t="s">
        <v>67</v>
      </c>
      <c r="G176" s="19" t="n">
        <v>108.4</v>
      </c>
      <c r="H176" s="19" t="n">
        <v>34.3</v>
      </c>
      <c r="I176" s="20" t="n">
        <v>521</v>
      </c>
      <c r="K176" s="17" t="s">
        <v>94</v>
      </c>
      <c r="L176" s="19" t="n">
        <v>1.4</v>
      </c>
      <c r="M176" s="19" t="n">
        <v>8.13</v>
      </c>
      <c r="N176" s="19" t="n">
        <v>23.03</v>
      </c>
      <c r="O176" s="19" t="n">
        <v>0.96</v>
      </c>
      <c r="S176" s="19" t="n">
        <v>24.07</v>
      </c>
      <c r="T176" s="19" t="n">
        <v>135.73</v>
      </c>
      <c r="U176" s="19" t="n">
        <v>73.01</v>
      </c>
      <c r="W176" s="18" t="n">
        <v>2014</v>
      </c>
      <c r="X176" s="17" t="s">
        <v>100</v>
      </c>
      <c r="Y176" s="17" t="s">
        <v>101</v>
      </c>
      <c r="Z176" s="17" t="s">
        <v>71</v>
      </c>
      <c r="AA176" s="17" t="n">
        <v>0.008</v>
      </c>
      <c r="AC176" s="17" t="s">
        <v>78</v>
      </c>
      <c r="AD176" s="18" t="n">
        <v>100</v>
      </c>
      <c r="AK176" s="21" t="n">
        <v>40.0476190476191</v>
      </c>
      <c r="AL176" s="21" t="n">
        <v>2.07142857142857</v>
      </c>
      <c r="AM176" s="22" t="n">
        <v>3</v>
      </c>
      <c r="AN176" s="21" t="n">
        <v>51.3571428571429</v>
      </c>
      <c r="AO176" s="21" t="n">
        <v>2.28571428571429</v>
      </c>
      <c r="AP176" s="22" t="n">
        <v>3</v>
      </c>
      <c r="AQ176" s="21" t="n">
        <v>2.278</v>
      </c>
      <c r="AR176" s="21" t="n">
        <v>0.209</v>
      </c>
      <c r="AS176" s="23" t="n">
        <v>3</v>
      </c>
      <c r="AT176" s="21" t="n">
        <v>3.513</v>
      </c>
      <c r="AU176" s="21" t="n">
        <v>0.437</v>
      </c>
      <c r="AV176" s="23" t="n">
        <v>3</v>
      </c>
    </row>
    <row r="177" customFormat="false" ht="13.8" hidden="false" customHeight="false" outlineLevel="0" collapsed="false">
      <c r="A177" s="17" t="n">
        <v>20</v>
      </c>
      <c r="B177" s="17" t="n">
        <v>2016</v>
      </c>
      <c r="C177" s="17" t="s">
        <v>79</v>
      </c>
      <c r="D177" s="17" t="s">
        <v>139</v>
      </c>
      <c r="E177" s="18" t="s">
        <v>66</v>
      </c>
      <c r="F177" s="18" t="s">
        <v>67</v>
      </c>
      <c r="G177" s="19" t="n">
        <v>107.67</v>
      </c>
      <c r="H177" s="19" t="n">
        <v>35.2</v>
      </c>
      <c r="I177" s="20" t="n">
        <v>1220</v>
      </c>
      <c r="K177" s="17" t="s">
        <v>82</v>
      </c>
      <c r="L177" s="19" t="n">
        <v>1.29</v>
      </c>
      <c r="M177" s="19" t="n">
        <v>7.4</v>
      </c>
      <c r="N177" s="19" t="n">
        <v>6.92</v>
      </c>
      <c r="R177" s="19" t="n">
        <v>37.9</v>
      </c>
      <c r="S177" s="19" t="n">
        <v>10.12</v>
      </c>
      <c r="T177" s="19" t="n">
        <v>129.64</v>
      </c>
      <c r="W177" s="18" t="n">
        <v>2013</v>
      </c>
      <c r="X177" s="17" t="s">
        <v>77</v>
      </c>
      <c r="Y177" s="17" t="s">
        <v>70</v>
      </c>
      <c r="Z177" s="17" t="s">
        <v>71</v>
      </c>
      <c r="AA177" s="17" t="n">
        <v>0.008</v>
      </c>
      <c r="AB177" s="17" t="s">
        <v>86</v>
      </c>
      <c r="AK177" s="21" t="n">
        <v>14.7</v>
      </c>
      <c r="AL177" s="21" t="n">
        <v>1.22</v>
      </c>
      <c r="AM177" s="22" t="n">
        <v>3</v>
      </c>
      <c r="AN177" s="21" t="n">
        <v>18.89</v>
      </c>
      <c r="AO177" s="21" t="n">
        <v>1.76</v>
      </c>
      <c r="AP177" s="22" t="n">
        <v>3</v>
      </c>
      <c r="AQ177" s="21" t="n">
        <v>15.92</v>
      </c>
      <c r="AR177" s="36" t="n">
        <f aca="false">AQ177*(0.46/7.46)</f>
        <v>0.981662198391421</v>
      </c>
      <c r="AS177" s="23" t="n">
        <v>3</v>
      </c>
      <c r="AT177" s="21" t="n">
        <v>22.15</v>
      </c>
      <c r="AU177" s="36" t="n">
        <f aca="false">AT177*(0.53/10)</f>
        <v>1.17395</v>
      </c>
      <c r="AV177" s="23" t="n">
        <v>3</v>
      </c>
    </row>
    <row r="178" customFormat="false" ht="13.8" hidden="false" customHeight="false" outlineLevel="0" collapsed="false">
      <c r="A178" s="17" t="n">
        <v>20</v>
      </c>
      <c r="B178" s="17" t="n">
        <v>2016</v>
      </c>
      <c r="C178" s="17" t="s">
        <v>79</v>
      </c>
      <c r="D178" s="17" t="s">
        <v>139</v>
      </c>
      <c r="E178" s="18" t="s">
        <v>66</v>
      </c>
      <c r="F178" s="18" t="s">
        <v>67</v>
      </c>
      <c r="G178" s="19" t="n">
        <v>107.67</v>
      </c>
      <c r="H178" s="19" t="n">
        <v>35.2</v>
      </c>
      <c r="I178" s="20" t="n">
        <v>1220</v>
      </c>
      <c r="K178" s="17" t="s">
        <v>82</v>
      </c>
      <c r="L178" s="19" t="n">
        <v>1.29</v>
      </c>
      <c r="M178" s="19" t="n">
        <v>7.4</v>
      </c>
      <c r="N178" s="19" t="n">
        <v>6.92</v>
      </c>
      <c r="R178" s="19" t="n">
        <v>37.9</v>
      </c>
      <c r="S178" s="19" t="n">
        <v>10.12</v>
      </c>
      <c r="T178" s="19" t="n">
        <v>129.64</v>
      </c>
      <c r="W178" s="18" t="n">
        <v>2013</v>
      </c>
      <c r="X178" s="17" t="s">
        <v>77</v>
      </c>
      <c r="Y178" s="17" t="s">
        <v>70</v>
      </c>
      <c r="Z178" s="17" t="s">
        <v>73</v>
      </c>
      <c r="AA178" s="17" t="n">
        <v>0.008</v>
      </c>
      <c r="AB178" s="17" t="s">
        <v>86</v>
      </c>
      <c r="AK178" s="21" t="n">
        <v>14.7</v>
      </c>
      <c r="AL178" s="21" t="n">
        <v>1.22</v>
      </c>
      <c r="AM178" s="22" t="n">
        <v>3</v>
      </c>
      <c r="AN178" s="21" t="n">
        <v>16.83</v>
      </c>
      <c r="AO178" s="21" t="n">
        <v>1.6</v>
      </c>
      <c r="AP178" s="22" t="n">
        <v>3</v>
      </c>
      <c r="AQ178" s="21" t="n">
        <v>15.92</v>
      </c>
      <c r="AR178" s="36" t="n">
        <f aca="false">AQ178*(0.46/7.46)</f>
        <v>0.981662198391421</v>
      </c>
      <c r="AS178" s="23" t="n">
        <v>3</v>
      </c>
      <c r="AT178" s="21" t="n">
        <v>22.68</v>
      </c>
      <c r="AU178" s="36" t="n">
        <f aca="false">AT178*(0.53/10)</f>
        <v>1.20204</v>
      </c>
      <c r="AV178" s="23" t="n">
        <v>3</v>
      </c>
    </row>
    <row r="179" customFormat="false" ht="13.8" hidden="false" customHeight="false" outlineLevel="0" collapsed="false">
      <c r="A179" s="17" t="n">
        <v>20</v>
      </c>
      <c r="B179" s="17" t="n">
        <v>2016</v>
      </c>
      <c r="C179" s="17" t="s">
        <v>79</v>
      </c>
      <c r="D179" s="17" t="s">
        <v>139</v>
      </c>
      <c r="E179" s="18" t="s">
        <v>66</v>
      </c>
      <c r="F179" s="18" t="s">
        <v>67</v>
      </c>
      <c r="G179" s="19" t="n">
        <v>107.67</v>
      </c>
      <c r="H179" s="19" t="n">
        <v>35.2</v>
      </c>
      <c r="I179" s="20" t="n">
        <v>1220</v>
      </c>
      <c r="K179" s="17" t="s">
        <v>82</v>
      </c>
      <c r="L179" s="19" t="n">
        <v>1.29</v>
      </c>
      <c r="M179" s="19" t="n">
        <v>7.4</v>
      </c>
      <c r="N179" s="19" t="n">
        <v>6.92</v>
      </c>
      <c r="R179" s="19" t="n">
        <v>37.9</v>
      </c>
      <c r="S179" s="19" t="n">
        <v>10.12</v>
      </c>
      <c r="T179" s="19" t="n">
        <v>129.64</v>
      </c>
      <c r="W179" s="18" t="n">
        <v>2014</v>
      </c>
      <c r="X179" s="17" t="s">
        <v>77</v>
      </c>
      <c r="Y179" s="17" t="s">
        <v>70</v>
      </c>
      <c r="Z179" s="17" t="s">
        <v>71</v>
      </c>
      <c r="AA179" s="17" t="n">
        <v>0.008</v>
      </c>
      <c r="AB179" s="17" t="s">
        <v>86</v>
      </c>
      <c r="AK179" s="21" t="n">
        <v>22.38</v>
      </c>
      <c r="AL179" s="21" t="n">
        <v>0.940000000000001</v>
      </c>
      <c r="AM179" s="22" t="n">
        <v>3</v>
      </c>
      <c r="AN179" s="21" t="n">
        <v>21.92</v>
      </c>
      <c r="AO179" s="21" t="n">
        <v>0.93</v>
      </c>
      <c r="AP179" s="22" t="n">
        <v>3</v>
      </c>
      <c r="AQ179" s="21" t="n">
        <v>19.49</v>
      </c>
      <c r="AR179" s="36" t="n">
        <f aca="false">AQ179*(0.46/7.46)</f>
        <v>1.20179624664879</v>
      </c>
      <c r="AS179" s="23" t="n">
        <v>3</v>
      </c>
      <c r="AT179" s="21" t="n">
        <v>22.15</v>
      </c>
      <c r="AU179" s="36" t="n">
        <f aca="false">AT179*(0.53/10)</f>
        <v>1.17395</v>
      </c>
      <c r="AV179" s="23" t="n">
        <v>3</v>
      </c>
    </row>
    <row r="180" customFormat="false" ht="13.8" hidden="false" customHeight="false" outlineLevel="0" collapsed="false">
      <c r="A180" s="17" t="n">
        <v>20</v>
      </c>
      <c r="B180" s="17" t="n">
        <v>2016</v>
      </c>
      <c r="C180" s="17" t="s">
        <v>79</v>
      </c>
      <c r="D180" s="17" t="s">
        <v>139</v>
      </c>
      <c r="E180" s="18" t="s">
        <v>66</v>
      </c>
      <c r="F180" s="18" t="s">
        <v>67</v>
      </c>
      <c r="G180" s="19" t="n">
        <v>107.67</v>
      </c>
      <c r="H180" s="19" t="n">
        <v>35.2</v>
      </c>
      <c r="I180" s="20" t="n">
        <v>1220</v>
      </c>
      <c r="K180" s="17" t="s">
        <v>82</v>
      </c>
      <c r="L180" s="19" t="n">
        <v>1.29</v>
      </c>
      <c r="M180" s="19" t="n">
        <v>7.4</v>
      </c>
      <c r="N180" s="19" t="n">
        <v>6.92</v>
      </c>
      <c r="R180" s="19" t="n">
        <v>37.9</v>
      </c>
      <c r="S180" s="19" t="n">
        <v>10.12</v>
      </c>
      <c r="T180" s="19" t="n">
        <v>129.64</v>
      </c>
      <c r="W180" s="18" t="n">
        <v>2014</v>
      </c>
      <c r="X180" s="17" t="s">
        <v>77</v>
      </c>
      <c r="Y180" s="17" t="s">
        <v>70</v>
      </c>
      <c r="Z180" s="17" t="s">
        <v>73</v>
      </c>
      <c r="AA180" s="17" t="n">
        <v>0.008</v>
      </c>
      <c r="AB180" s="17" t="s">
        <v>86</v>
      </c>
      <c r="AK180" s="21" t="n">
        <v>22.38</v>
      </c>
      <c r="AL180" s="21" t="n">
        <v>0.940000000000001</v>
      </c>
      <c r="AM180" s="22" t="n">
        <v>3</v>
      </c>
      <c r="AN180" s="21" t="n">
        <v>21.92</v>
      </c>
      <c r="AO180" s="21" t="n">
        <v>0.77</v>
      </c>
      <c r="AP180" s="22" t="n">
        <v>3</v>
      </c>
      <c r="AQ180" s="21" t="n">
        <v>19.49</v>
      </c>
      <c r="AR180" s="36" t="n">
        <f aca="false">AQ180*(0.46/7.46)</f>
        <v>1.20179624664879</v>
      </c>
      <c r="AS180" s="23" t="n">
        <v>3</v>
      </c>
      <c r="AT180" s="21" t="n">
        <v>22.68</v>
      </c>
      <c r="AU180" s="36" t="n">
        <f aca="false">AT180*(0.53/10)</f>
        <v>1.20204</v>
      </c>
      <c r="AV180" s="23" t="n">
        <v>3</v>
      </c>
    </row>
    <row r="181" customFormat="false" ht="13.8" hidden="false" customHeight="false" outlineLevel="0" collapsed="false">
      <c r="A181" s="17" t="n">
        <v>21</v>
      </c>
      <c r="B181" s="17" t="n">
        <v>2015</v>
      </c>
      <c r="C181" s="17" t="s">
        <v>140</v>
      </c>
      <c r="D181" s="17" t="s">
        <v>141</v>
      </c>
      <c r="E181" s="18" t="s">
        <v>66</v>
      </c>
      <c r="F181" s="18" t="s">
        <v>67</v>
      </c>
      <c r="G181" s="19" t="n">
        <v>107.8</v>
      </c>
      <c r="H181" s="19" t="n">
        <v>35.21</v>
      </c>
      <c r="J181" s="17" t="s">
        <v>142</v>
      </c>
      <c r="N181" s="19" t="n">
        <v>19.7</v>
      </c>
      <c r="O181" s="19" t="n">
        <v>1.2</v>
      </c>
      <c r="R181" s="19" t="n">
        <v>126.7</v>
      </c>
      <c r="S181" s="19" t="n">
        <v>30.4</v>
      </c>
      <c r="T181" s="19" t="n">
        <v>148.6</v>
      </c>
      <c r="W181" s="18" t="n">
        <v>2010</v>
      </c>
      <c r="X181" s="17" t="s">
        <v>77</v>
      </c>
      <c r="Y181" s="17" t="s">
        <v>70</v>
      </c>
      <c r="AE181" s="21" t="n">
        <v>22.2015523581948</v>
      </c>
      <c r="AF181" s="21" t="n">
        <v>2.94133268188326</v>
      </c>
      <c r="AG181" s="22" t="n">
        <v>9</v>
      </c>
      <c r="AH181" s="21" t="n">
        <v>24.5016862406155</v>
      </c>
      <c r="AI181" s="21" t="n">
        <v>3.49816766428453</v>
      </c>
      <c r="AJ181" s="23" t="n">
        <v>9</v>
      </c>
      <c r="AK181" s="21" t="n">
        <v>18.35</v>
      </c>
      <c r="AL181" s="21" t="n">
        <v>2.97887003185212</v>
      </c>
      <c r="AM181" s="22" t="n">
        <v>4</v>
      </c>
      <c r="AN181" s="21" t="n">
        <v>23.355</v>
      </c>
      <c r="AO181" s="21" t="n">
        <v>2.81058119730899</v>
      </c>
      <c r="AP181" s="22" t="n">
        <v>4</v>
      </c>
      <c r="AQ181" s="21" t="n">
        <v>10.7</v>
      </c>
      <c r="AR181" s="36" t="n">
        <f aca="false">AQ181*(0.46/7.46)</f>
        <v>0.659785522788204</v>
      </c>
      <c r="AS181" s="23" t="n">
        <v>3</v>
      </c>
      <c r="AT181" s="21" t="n">
        <v>12.4</v>
      </c>
      <c r="AU181" s="36" t="n">
        <f aca="false">AT181*(0.53/10)</f>
        <v>0.6572</v>
      </c>
      <c r="AV181" s="23" t="n">
        <v>3</v>
      </c>
    </row>
    <row r="182" customFormat="false" ht="13.8" hidden="false" customHeight="false" outlineLevel="0" collapsed="false">
      <c r="A182" s="17" t="n">
        <v>21</v>
      </c>
      <c r="B182" s="17" t="n">
        <v>2015</v>
      </c>
      <c r="C182" s="17" t="s">
        <v>140</v>
      </c>
      <c r="D182" s="17" t="s">
        <v>141</v>
      </c>
      <c r="E182" s="18" t="s">
        <v>66</v>
      </c>
      <c r="F182" s="18" t="s">
        <v>67</v>
      </c>
      <c r="G182" s="19" t="n">
        <v>124.03</v>
      </c>
      <c r="H182" s="19" t="n">
        <v>45</v>
      </c>
      <c r="J182" s="17" t="s">
        <v>142</v>
      </c>
      <c r="N182" s="19" t="n">
        <v>17.6</v>
      </c>
      <c r="O182" s="19" t="n">
        <v>1.1</v>
      </c>
      <c r="R182" s="19" t="n">
        <v>126.7</v>
      </c>
      <c r="S182" s="19" t="n">
        <v>26.4</v>
      </c>
      <c r="T182" s="19" t="n">
        <v>125.3</v>
      </c>
      <c r="W182" s="18" t="n">
        <v>2011</v>
      </c>
      <c r="X182" s="17" t="s">
        <v>77</v>
      </c>
      <c r="Y182" s="17" t="s">
        <v>70</v>
      </c>
      <c r="AQ182" s="21" t="n">
        <v>9.8</v>
      </c>
      <c r="AR182" s="36" t="n">
        <f aca="false">AQ182*(0.46/7.46)</f>
        <v>0.604289544235925</v>
      </c>
      <c r="AS182" s="23" t="n">
        <v>3</v>
      </c>
      <c r="AT182" s="21" t="n">
        <v>11.3</v>
      </c>
      <c r="AU182" s="36" t="n">
        <f aca="false">AT182*(0.53/10)</f>
        <v>0.5989</v>
      </c>
      <c r="AV182" s="23" t="n">
        <v>3</v>
      </c>
    </row>
    <row r="183" customFormat="false" ht="13.8" hidden="false" customHeight="false" outlineLevel="0" collapsed="false">
      <c r="A183" s="17" t="n">
        <v>21</v>
      </c>
      <c r="B183" s="17" t="n">
        <v>2015</v>
      </c>
      <c r="C183" s="17" t="s">
        <v>140</v>
      </c>
      <c r="D183" s="17" t="s">
        <v>141</v>
      </c>
      <c r="E183" s="18" t="s">
        <v>66</v>
      </c>
      <c r="F183" s="18" t="s">
        <v>67</v>
      </c>
      <c r="G183" s="19" t="n">
        <v>123.09</v>
      </c>
      <c r="H183" s="19" t="n">
        <v>44.81</v>
      </c>
      <c r="J183" s="17" t="s">
        <v>142</v>
      </c>
      <c r="N183" s="19" t="n">
        <v>16.6</v>
      </c>
      <c r="O183" s="19" t="n">
        <v>1.2</v>
      </c>
      <c r="R183" s="19" t="n">
        <v>105.5</v>
      </c>
      <c r="S183" s="19" t="n">
        <v>39.6</v>
      </c>
      <c r="T183" s="19" t="n">
        <v>158.7</v>
      </c>
      <c r="W183" s="18" t="n">
        <v>2013</v>
      </c>
      <c r="X183" s="17" t="s">
        <v>77</v>
      </c>
      <c r="Y183" s="17" t="s">
        <v>70</v>
      </c>
      <c r="AQ183" s="21" t="n">
        <v>7.5</v>
      </c>
      <c r="AR183" s="36" t="n">
        <f aca="false">AQ183*(0.46/7.46)</f>
        <v>0.462466487935657</v>
      </c>
      <c r="AS183" s="23" t="n">
        <v>3</v>
      </c>
      <c r="AT183" s="21" t="n">
        <v>9.1</v>
      </c>
      <c r="AU183" s="36" t="n">
        <f aca="false">AT183*(0.53/10)</f>
        <v>0.4823</v>
      </c>
      <c r="AV183" s="23" t="n">
        <v>3</v>
      </c>
    </row>
    <row r="184" customFormat="false" ht="13.8" hidden="false" customHeight="false" outlineLevel="0" collapsed="false">
      <c r="A184" s="17" t="n">
        <v>21</v>
      </c>
      <c r="B184" s="17" t="n">
        <v>2015</v>
      </c>
      <c r="C184" s="17" t="s">
        <v>140</v>
      </c>
      <c r="D184" s="17" t="s">
        <v>141</v>
      </c>
      <c r="E184" s="18" t="s">
        <v>66</v>
      </c>
      <c r="F184" s="18" t="s">
        <v>67</v>
      </c>
      <c r="G184" s="19" t="n">
        <v>124.82</v>
      </c>
      <c r="H184" s="19" t="n">
        <v>43.5</v>
      </c>
      <c r="J184" s="17" t="s">
        <v>143</v>
      </c>
      <c r="N184" s="19" t="n">
        <v>26.2</v>
      </c>
      <c r="O184" s="19" t="n">
        <v>1.3</v>
      </c>
      <c r="R184" s="19" t="n">
        <v>114.2</v>
      </c>
      <c r="S184" s="19" t="n">
        <v>34.5</v>
      </c>
      <c r="T184" s="19" t="n">
        <v>150.5</v>
      </c>
      <c r="W184" s="18" t="n">
        <v>2013</v>
      </c>
      <c r="X184" s="17" t="s">
        <v>77</v>
      </c>
      <c r="Y184" s="17" t="s">
        <v>70</v>
      </c>
      <c r="AE184" s="21" t="n">
        <v>22.4562255325639</v>
      </c>
      <c r="AF184" s="21" t="n">
        <v>3.40272409137872</v>
      </c>
      <c r="AG184" s="22" t="n">
        <v>12</v>
      </c>
      <c r="AH184" s="21" t="n">
        <v>22.9880268442727</v>
      </c>
      <c r="AI184" s="21" t="n">
        <v>3.18139162007941</v>
      </c>
      <c r="AJ184" s="23" t="n">
        <v>12</v>
      </c>
      <c r="AK184" s="21" t="n">
        <v>23.865</v>
      </c>
      <c r="AL184" s="21" t="n">
        <v>1.84990990771623</v>
      </c>
      <c r="AM184" s="22" t="n">
        <v>4</v>
      </c>
      <c r="AN184" s="21" t="n">
        <v>25.25</v>
      </c>
      <c r="AO184" s="21" t="n">
        <v>1.24190713555134</v>
      </c>
      <c r="AP184" s="22" t="n">
        <v>4</v>
      </c>
      <c r="AQ184" s="21" t="n">
        <v>12.3</v>
      </c>
      <c r="AR184" s="36" t="n">
        <f aca="false">AQ184*(0.46/7.46)</f>
        <v>0.758445040214477</v>
      </c>
      <c r="AS184" s="23" t="n">
        <v>3</v>
      </c>
      <c r="AT184" s="21" t="n">
        <v>12.7</v>
      </c>
      <c r="AU184" s="36" t="n">
        <f aca="false">AT184*(0.53/10)</f>
        <v>0.6731</v>
      </c>
      <c r="AV184" s="23" t="n">
        <v>3</v>
      </c>
    </row>
    <row r="185" customFormat="false" ht="13.8" hidden="false" customHeight="false" outlineLevel="0" collapsed="false">
      <c r="A185" s="17" t="n">
        <v>21</v>
      </c>
      <c r="B185" s="17" t="n">
        <v>2015</v>
      </c>
      <c r="C185" s="17" t="s">
        <v>140</v>
      </c>
      <c r="D185" s="17" t="s">
        <v>141</v>
      </c>
      <c r="E185" s="18" t="s">
        <v>66</v>
      </c>
      <c r="F185" s="18" t="s">
        <v>67</v>
      </c>
      <c r="G185" s="19" t="n">
        <v>125.19</v>
      </c>
      <c r="H185" s="19" t="n">
        <v>44.43</v>
      </c>
      <c r="J185" s="17" t="s">
        <v>142</v>
      </c>
      <c r="N185" s="19" t="n">
        <v>20.7</v>
      </c>
      <c r="O185" s="19" t="n">
        <v>1.3</v>
      </c>
      <c r="R185" s="19" t="n">
        <v>120.6</v>
      </c>
      <c r="S185" s="19" t="n">
        <v>45.8</v>
      </c>
      <c r="T185" s="19" t="n">
        <v>136.5</v>
      </c>
      <c r="W185" s="18" t="n">
        <v>2014</v>
      </c>
      <c r="X185" s="17" t="s">
        <v>77</v>
      </c>
      <c r="Y185" s="17" t="s">
        <v>70</v>
      </c>
      <c r="AQ185" s="21" t="n">
        <v>7.4</v>
      </c>
      <c r="AR185" s="36" t="n">
        <f aca="false">AQ185*(0.46/7.46)</f>
        <v>0.456300268096515</v>
      </c>
      <c r="AS185" s="23" t="n">
        <v>3</v>
      </c>
      <c r="AT185" s="21" t="n">
        <v>9.3</v>
      </c>
      <c r="AU185" s="36" t="n">
        <f aca="false">AT185*(0.53/10)</f>
        <v>0.4929</v>
      </c>
      <c r="AV185" s="23" t="n">
        <v>3</v>
      </c>
    </row>
    <row r="186" customFormat="false" ht="13.8" hidden="false" customHeight="false" outlineLevel="0" collapsed="false">
      <c r="A186" s="17" t="n">
        <v>21</v>
      </c>
      <c r="B186" s="17" t="n">
        <v>2015</v>
      </c>
      <c r="C186" s="17" t="s">
        <v>140</v>
      </c>
      <c r="D186" s="17" t="s">
        <v>141</v>
      </c>
      <c r="E186" s="18" t="s">
        <v>66</v>
      </c>
      <c r="F186" s="18" t="s">
        <v>67</v>
      </c>
      <c r="G186" s="19" t="n">
        <v>124.03</v>
      </c>
      <c r="H186" s="19" t="n">
        <v>45</v>
      </c>
      <c r="J186" s="17" t="s">
        <v>142</v>
      </c>
      <c r="N186" s="19" t="n">
        <v>17.6</v>
      </c>
      <c r="O186" s="19" t="n">
        <v>1.1</v>
      </c>
      <c r="R186" s="19" t="n">
        <v>126.7</v>
      </c>
      <c r="S186" s="19" t="n">
        <v>26.4</v>
      </c>
      <c r="T186" s="19" t="n">
        <v>125.3</v>
      </c>
      <c r="W186" s="18" t="n">
        <v>2013</v>
      </c>
      <c r="X186" s="17" t="s">
        <v>77</v>
      </c>
      <c r="Y186" s="17" t="s">
        <v>70</v>
      </c>
      <c r="AQ186" s="21" t="n">
        <v>10.9</v>
      </c>
      <c r="AR186" s="36" t="n">
        <f aca="false">AQ186*(0.46/7.46)</f>
        <v>0.672117962466488</v>
      </c>
      <c r="AS186" s="23" t="n">
        <v>3</v>
      </c>
      <c r="AT186" s="21" t="n">
        <v>11.8</v>
      </c>
      <c r="AU186" s="36" t="n">
        <f aca="false">AT186*(0.53/10)</f>
        <v>0.6254</v>
      </c>
      <c r="AV186" s="23" t="n">
        <v>3</v>
      </c>
    </row>
    <row r="187" customFormat="false" ht="13.8" hidden="false" customHeight="false" outlineLevel="0" collapsed="false">
      <c r="A187" s="17" t="n">
        <v>22</v>
      </c>
      <c r="B187" s="17" t="n">
        <v>2015</v>
      </c>
      <c r="C187" s="17" t="s">
        <v>144</v>
      </c>
      <c r="D187" s="17" t="s">
        <v>145</v>
      </c>
      <c r="E187" s="18" t="s">
        <v>66</v>
      </c>
      <c r="F187" s="18" t="s">
        <v>67</v>
      </c>
      <c r="G187" s="19" t="n">
        <v>104.15</v>
      </c>
      <c r="H187" s="19" t="n">
        <v>35.87</v>
      </c>
      <c r="I187" s="20" t="n">
        <v>2070</v>
      </c>
      <c r="K187" s="17" t="s">
        <v>82</v>
      </c>
      <c r="M187" s="19" t="n">
        <v>8.2</v>
      </c>
      <c r="N187" s="19" t="n">
        <v>9.4</v>
      </c>
      <c r="O187" s="19" t="n">
        <v>0.82</v>
      </c>
      <c r="P187" s="19" t="n">
        <v>0.78</v>
      </c>
      <c r="R187" s="19" t="n">
        <v>75</v>
      </c>
      <c r="S187" s="19" t="n">
        <v>8</v>
      </c>
      <c r="T187" s="19" t="n">
        <v>120</v>
      </c>
      <c r="W187" s="18" t="n">
        <v>2006</v>
      </c>
      <c r="X187" s="17" t="s">
        <v>146</v>
      </c>
      <c r="Y187" s="17" t="s">
        <v>101</v>
      </c>
      <c r="Z187" s="17" t="s">
        <v>71</v>
      </c>
      <c r="AA187" s="17" t="n">
        <v>0.006</v>
      </c>
      <c r="AB187" s="17" t="s">
        <v>84</v>
      </c>
      <c r="AQ187" s="21" t="n">
        <v>17</v>
      </c>
      <c r="AR187" s="36" t="n">
        <f aca="false">AQ187*(0.46/7.46)</f>
        <v>1.04825737265416</v>
      </c>
      <c r="AS187" s="23" t="n">
        <v>3</v>
      </c>
      <c r="AT187" s="21" t="n">
        <v>18</v>
      </c>
      <c r="AU187" s="36" t="n">
        <f aca="false">AT187*(0.53/10)</f>
        <v>0.954</v>
      </c>
      <c r="AV187" s="23" t="n">
        <v>3</v>
      </c>
    </row>
    <row r="188" customFormat="false" ht="13.8" hidden="false" customHeight="false" outlineLevel="0" collapsed="false">
      <c r="A188" s="17" t="n">
        <v>22</v>
      </c>
      <c r="B188" s="17" t="n">
        <v>2015</v>
      </c>
      <c r="C188" s="17" t="s">
        <v>144</v>
      </c>
      <c r="D188" s="17" t="s">
        <v>145</v>
      </c>
      <c r="E188" s="18" t="s">
        <v>66</v>
      </c>
      <c r="F188" s="18" t="s">
        <v>67</v>
      </c>
      <c r="G188" s="19" t="n">
        <v>104.15</v>
      </c>
      <c r="H188" s="19" t="n">
        <v>35.87</v>
      </c>
      <c r="I188" s="20" t="n">
        <v>2070</v>
      </c>
      <c r="K188" s="17" t="s">
        <v>82</v>
      </c>
      <c r="M188" s="19" t="n">
        <v>8.2</v>
      </c>
      <c r="N188" s="19" t="n">
        <v>9.4</v>
      </c>
      <c r="O188" s="19" t="n">
        <v>0.82</v>
      </c>
      <c r="P188" s="19" t="n">
        <v>0.78</v>
      </c>
      <c r="R188" s="19" t="n">
        <v>75</v>
      </c>
      <c r="S188" s="19" t="n">
        <v>8</v>
      </c>
      <c r="T188" s="19" t="n">
        <v>120</v>
      </c>
      <c r="W188" s="18" t="n">
        <v>2006</v>
      </c>
      <c r="X188" s="17" t="s">
        <v>146</v>
      </c>
      <c r="Y188" s="17" t="s">
        <v>101</v>
      </c>
      <c r="Z188" s="17" t="s">
        <v>71</v>
      </c>
      <c r="AA188" s="17" t="n">
        <v>0.006</v>
      </c>
      <c r="AB188" s="17" t="s">
        <v>84</v>
      </c>
      <c r="AQ188" s="21" t="n">
        <v>23</v>
      </c>
      <c r="AR188" s="36" t="n">
        <f aca="false">AQ188*(0.46/7.46)</f>
        <v>1.41823056300268</v>
      </c>
      <c r="AS188" s="23" t="n">
        <v>3</v>
      </c>
      <c r="AT188" s="21" t="n">
        <v>27</v>
      </c>
      <c r="AU188" s="36" t="n">
        <f aca="false">AT188*(0.53/10)</f>
        <v>1.431</v>
      </c>
      <c r="AV188" s="23" t="n">
        <v>3</v>
      </c>
    </row>
    <row r="189" customFormat="false" ht="13.8" hidden="false" customHeight="false" outlineLevel="0" collapsed="false">
      <c r="A189" s="17" t="n">
        <v>22</v>
      </c>
      <c r="B189" s="17" t="n">
        <v>2015</v>
      </c>
      <c r="C189" s="17" t="s">
        <v>144</v>
      </c>
      <c r="D189" s="17" t="s">
        <v>145</v>
      </c>
      <c r="E189" s="18" t="s">
        <v>66</v>
      </c>
      <c r="F189" s="18" t="s">
        <v>67</v>
      </c>
      <c r="G189" s="19" t="n">
        <v>104.15</v>
      </c>
      <c r="H189" s="19" t="n">
        <v>35.87</v>
      </c>
      <c r="I189" s="20" t="n">
        <v>2070</v>
      </c>
      <c r="K189" s="17" t="s">
        <v>82</v>
      </c>
      <c r="M189" s="19" t="n">
        <v>8.2</v>
      </c>
      <c r="N189" s="19" t="n">
        <v>9.4</v>
      </c>
      <c r="O189" s="19" t="n">
        <v>0.82</v>
      </c>
      <c r="P189" s="19" t="n">
        <v>0.78</v>
      </c>
      <c r="R189" s="19" t="n">
        <v>75</v>
      </c>
      <c r="S189" s="19" t="n">
        <v>8</v>
      </c>
      <c r="T189" s="19" t="n">
        <v>120</v>
      </c>
      <c r="W189" s="18" t="n">
        <v>2006</v>
      </c>
      <c r="X189" s="17" t="s">
        <v>146</v>
      </c>
      <c r="Y189" s="17" t="s">
        <v>101</v>
      </c>
      <c r="Z189" s="17" t="s">
        <v>71</v>
      </c>
      <c r="AA189" s="17" t="n">
        <v>0.006</v>
      </c>
      <c r="AB189" s="17" t="s">
        <v>84</v>
      </c>
      <c r="AQ189" s="21" t="n">
        <v>24</v>
      </c>
      <c r="AR189" s="36" t="n">
        <f aca="false">AQ189*(0.46/7.46)</f>
        <v>1.4798927613941</v>
      </c>
      <c r="AS189" s="23" t="n">
        <v>3</v>
      </c>
      <c r="AT189" s="21" t="n">
        <v>27</v>
      </c>
      <c r="AU189" s="36" t="n">
        <f aca="false">AT189*(0.53/10)</f>
        <v>1.431</v>
      </c>
      <c r="AV189" s="23" t="n">
        <v>3</v>
      </c>
    </row>
    <row r="190" customFormat="false" ht="13.8" hidden="false" customHeight="false" outlineLevel="0" collapsed="false">
      <c r="A190" s="17" t="n">
        <v>23</v>
      </c>
      <c r="B190" s="17" t="n">
        <v>2015</v>
      </c>
      <c r="C190" s="17" t="s">
        <v>64</v>
      </c>
      <c r="D190" s="17" t="s">
        <v>147</v>
      </c>
      <c r="E190" s="18" t="s">
        <v>66</v>
      </c>
      <c r="F190" s="18" t="s">
        <v>67</v>
      </c>
      <c r="G190" s="19" t="n">
        <v>107.67</v>
      </c>
      <c r="H190" s="19" t="n">
        <v>35.23</v>
      </c>
      <c r="I190" s="20" t="n">
        <v>1230</v>
      </c>
      <c r="K190" s="17" t="s">
        <v>82</v>
      </c>
      <c r="L190" s="19" t="n">
        <v>1.2</v>
      </c>
      <c r="N190" s="19" t="n">
        <v>18.3</v>
      </c>
      <c r="W190" s="18" t="n">
        <v>2008</v>
      </c>
      <c r="X190" s="17" t="s">
        <v>128</v>
      </c>
      <c r="Y190" s="17" t="s">
        <v>70</v>
      </c>
      <c r="Z190" s="17" t="s">
        <v>71</v>
      </c>
      <c r="AQ190" s="21" t="n">
        <v>3.755</v>
      </c>
      <c r="AR190" s="36" t="n">
        <f aca="false">AQ190*(0.46/7.46)</f>
        <v>0.231541554959786</v>
      </c>
      <c r="AS190" s="23" t="n">
        <v>3</v>
      </c>
      <c r="AT190" s="21" t="n">
        <v>4.856</v>
      </c>
      <c r="AU190" s="36" t="n">
        <f aca="false">AT190*(0.53/10)</f>
        <v>0.257368</v>
      </c>
      <c r="AV190" s="23" t="n">
        <v>3</v>
      </c>
    </row>
    <row r="191" customFormat="false" ht="13.8" hidden="false" customHeight="false" outlineLevel="0" collapsed="false">
      <c r="A191" s="17" t="n">
        <v>23</v>
      </c>
      <c r="B191" s="17" t="n">
        <v>2015</v>
      </c>
      <c r="C191" s="17" t="s">
        <v>64</v>
      </c>
      <c r="D191" s="17" t="s">
        <v>147</v>
      </c>
      <c r="E191" s="18" t="s">
        <v>66</v>
      </c>
      <c r="F191" s="18" t="s">
        <v>67</v>
      </c>
      <c r="G191" s="19" t="n">
        <v>107.67</v>
      </c>
      <c r="H191" s="19" t="n">
        <v>35.23</v>
      </c>
      <c r="I191" s="20" t="n">
        <v>1230</v>
      </c>
      <c r="K191" s="17" t="s">
        <v>82</v>
      </c>
      <c r="L191" s="19" t="n">
        <v>1.2</v>
      </c>
      <c r="N191" s="19" t="n">
        <v>18.3</v>
      </c>
      <c r="W191" s="18" t="n">
        <v>2009</v>
      </c>
      <c r="X191" s="17" t="s">
        <v>128</v>
      </c>
      <c r="Y191" s="17" t="s">
        <v>70</v>
      </c>
      <c r="Z191" s="17" t="s">
        <v>71</v>
      </c>
      <c r="AQ191" s="21" t="n">
        <v>5.527</v>
      </c>
      <c r="AR191" s="36" t="n">
        <f aca="false">AQ191*(0.46/7.46)</f>
        <v>0.340806970509383</v>
      </c>
      <c r="AS191" s="23" t="n">
        <v>3</v>
      </c>
      <c r="AT191" s="21" t="n">
        <v>6.547</v>
      </c>
      <c r="AU191" s="36" t="n">
        <f aca="false">AT191*(0.53/10)</f>
        <v>0.346991</v>
      </c>
      <c r="AV191" s="23" t="n">
        <v>3</v>
      </c>
    </row>
    <row r="192" customFormat="false" ht="13.8" hidden="false" customHeight="false" outlineLevel="0" collapsed="false">
      <c r="A192" s="17" t="n">
        <v>23</v>
      </c>
      <c r="B192" s="17" t="n">
        <v>2015</v>
      </c>
      <c r="C192" s="17" t="s">
        <v>64</v>
      </c>
      <c r="D192" s="17" t="s">
        <v>147</v>
      </c>
      <c r="E192" s="18" t="s">
        <v>66</v>
      </c>
      <c r="F192" s="18" t="s">
        <v>67</v>
      </c>
      <c r="G192" s="19" t="n">
        <v>107.67</v>
      </c>
      <c r="H192" s="19" t="n">
        <v>35.23</v>
      </c>
      <c r="I192" s="20" t="n">
        <v>1230</v>
      </c>
      <c r="K192" s="17" t="s">
        <v>82</v>
      </c>
      <c r="L192" s="19" t="n">
        <v>1.2</v>
      </c>
      <c r="N192" s="19" t="n">
        <v>18.3</v>
      </c>
      <c r="W192" s="18" t="n">
        <v>2010</v>
      </c>
      <c r="X192" s="17" t="s">
        <v>128</v>
      </c>
      <c r="Y192" s="17" t="s">
        <v>70</v>
      </c>
      <c r="Z192" s="17" t="s">
        <v>71</v>
      </c>
      <c r="AQ192" s="21" t="n">
        <v>3.555</v>
      </c>
      <c r="AR192" s="36" t="n">
        <f aca="false">AQ192*(0.46/7.46)</f>
        <v>0.219209115281501</v>
      </c>
      <c r="AS192" s="23" t="n">
        <v>3</v>
      </c>
      <c r="AT192" s="21" t="n">
        <v>5.325</v>
      </c>
      <c r="AU192" s="36" t="n">
        <f aca="false">AT192*(0.53/10)</f>
        <v>0.282225</v>
      </c>
      <c r="AV192" s="23" t="n">
        <v>3</v>
      </c>
    </row>
    <row r="193" customFormat="false" ht="13.8" hidden="false" customHeight="false" outlineLevel="0" collapsed="false">
      <c r="A193" s="17" t="n">
        <v>23</v>
      </c>
      <c r="B193" s="17" t="n">
        <v>2015</v>
      </c>
      <c r="C193" s="17" t="s">
        <v>64</v>
      </c>
      <c r="D193" s="17" t="s">
        <v>147</v>
      </c>
      <c r="E193" s="18" t="s">
        <v>66</v>
      </c>
      <c r="F193" s="18" t="s">
        <v>67</v>
      </c>
      <c r="G193" s="19" t="n">
        <v>107.68</v>
      </c>
      <c r="H193" s="19" t="n">
        <v>35.22</v>
      </c>
      <c r="I193" s="20" t="n">
        <v>1162</v>
      </c>
      <c r="K193" s="17" t="s">
        <v>82</v>
      </c>
      <c r="L193" s="19" t="n">
        <v>1.23</v>
      </c>
      <c r="N193" s="19" t="n">
        <v>10</v>
      </c>
      <c r="W193" s="18" t="n">
        <v>2008</v>
      </c>
      <c r="X193" s="17" t="s">
        <v>128</v>
      </c>
      <c r="Y193" s="17" t="s">
        <v>70</v>
      </c>
      <c r="Z193" s="17" t="s">
        <v>71</v>
      </c>
      <c r="AQ193" s="21" t="n">
        <v>2.805</v>
      </c>
      <c r="AR193" s="36" t="n">
        <f aca="false">AQ193*(0.46/7.46)</f>
        <v>0.172962466487936</v>
      </c>
      <c r="AS193" s="23" t="n">
        <v>3</v>
      </c>
      <c r="AT193" s="21" t="n">
        <v>4.104</v>
      </c>
      <c r="AU193" s="36" t="n">
        <f aca="false">AT193*(0.53/10)</f>
        <v>0.217512</v>
      </c>
      <c r="AV193" s="23" t="n">
        <v>3</v>
      </c>
    </row>
    <row r="194" customFormat="false" ht="13.8" hidden="false" customHeight="false" outlineLevel="0" collapsed="false">
      <c r="A194" s="17" t="n">
        <v>23</v>
      </c>
      <c r="B194" s="17" t="n">
        <v>2015</v>
      </c>
      <c r="C194" s="17" t="s">
        <v>64</v>
      </c>
      <c r="D194" s="17" t="s">
        <v>147</v>
      </c>
      <c r="E194" s="18" t="s">
        <v>66</v>
      </c>
      <c r="F194" s="18" t="s">
        <v>67</v>
      </c>
      <c r="G194" s="19" t="n">
        <v>107.68</v>
      </c>
      <c r="H194" s="19" t="n">
        <v>35.22</v>
      </c>
      <c r="I194" s="20" t="n">
        <v>1162</v>
      </c>
      <c r="K194" s="17" t="s">
        <v>82</v>
      </c>
      <c r="L194" s="19" t="n">
        <v>1.23</v>
      </c>
      <c r="N194" s="19" t="n">
        <v>10</v>
      </c>
      <c r="W194" s="18" t="n">
        <v>2009</v>
      </c>
      <c r="X194" s="17" t="s">
        <v>128</v>
      </c>
      <c r="Y194" s="17" t="s">
        <v>70</v>
      </c>
      <c r="Z194" s="17" t="s">
        <v>71</v>
      </c>
      <c r="AQ194" s="21" t="n">
        <v>1.694</v>
      </c>
      <c r="AR194" s="36" t="n">
        <f aca="false">AQ194*(0.46/7.46)</f>
        <v>0.104455764075067</v>
      </c>
      <c r="AS194" s="23" t="n">
        <v>3</v>
      </c>
      <c r="AT194" s="21" t="n">
        <v>3.329</v>
      </c>
      <c r="AU194" s="36" t="n">
        <f aca="false">AT194*(0.53/10)</f>
        <v>0.176437</v>
      </c>
      <c r="AV194" s="23" t="n">
        <v>3</v>
      </c>
    </row>
    <row r="195" customFormat="false" ht="13.8" hidden="false" customHeight="false" outlineLevel="0" collapsed="false">
      <c r="A195" s="17" t="n">
        <v>23</v>
      </c>
      <c r="B195" s="17" t="n">
        <v>2015</v>
      </c>
      <c r="C195" s="17" t="s">
        <v>64</v>
      </c>
      <c r="D195" s="17" t="s">
        <v>147</v>
      </c>
      <c r="E195" s="18" t="s">
        <v>66</v>
      </c>
      <c r="F195" s="18" t="s">
        <v>67</v>
      </c>
      <c r="G195" s="19" t="n">
        <v>107.68</v>
      </c>
      <c r="H195" s="19" t="n">
        <v>35.22</v>
      </c>
      <c r="I195" s="20" t="n">
        <v>1162</v>
      </c>
      <c r="K195" s="17" t="s">
        <v>82</v>
      </c>
      <c r="L195" s="19" t="n">
        <v>1.23</v>
      </c>
      <c r="N195" s="19" t="n">
        <v>10</v>
      </c>
      <c r="W195" s="18" t="n">
        <v>2010</v>
      </c>
      <c r="X195" s="17" t="s">
        <v>128</v>
      </c>
      <c r="Y195" s="17" t="s">
        <v>70</v>
      </c>
      <c r="Z195" s="17" t="s">
        <v>71</v>
      </c>
      <c r="AQ195" s="21" t="n">
        <v>3.903</v>
      </c>
      <c r="AR195" s="36" t="n">
        <f aca="false">AQ195*(0.46/7.46)</f>
        <v>0.240667560321716</v>
      </c>
      <c r="AS195" s="23" t="n">
        <v>3</v>
      </c>
      <c r="AT195" s="21" t="n">
        <v>4.35</v>
      </c>
      <c r="AU195" s="36" t="n">
        <f aca="false">AT195*(0.53/10)</f>
        <v>0.23055</v>
      </c>
      <c r="AV195" s="23" t="n">
        <v>3</v>
      </c>
    </row>
    <row r="196" customFormat="false" ht="13.8" hidden="false" customHeight="false" outlineLevel="0" collapsed="false">
      <c r="A196" s="17" t="n">
        <v>24</v>
      </c>
      <c r="B196" s="17" t="n">
        <v>2015</v>
      </c>
      <c r="C196" s="17" t="s">
        <v>140</v>
      </c>
      <c r="D196" s="17" t="s">
        <v>148</v>
      </c>
      <c r="E196" s="18" t="s">
        <v>66</v>
      </c>
      <c r="F196" s="18" t="s">
        <v>67</v>
      </c>
      <c r="G196" s="19" t="n">
        <v>108.07</v>
      </c>
      <c r="H196" s="19" t="n">
        <v>34.26</v>
      </c>
      <c r="I196" s="20" t="n">
        <v>466.7</v>
      </c>
      <c r="J196" s="17" t="s">
        <v>149</v>
      </c>
      <c r="L196" s="19" t="n">
        <v>1.34</v>
      </c>
      <c r="M196" s="19" t="n">
        <v>7.3</v>
      </c>
      <c r="N196" s="19" t="n">
        <v>12.19</v>
      </c>
      <c r="R196" s="19" t="n">
        <v>63.54</v>
      </c>
      <c r="S196" s="19" t="n">
        <v>19.55</v>
      </c>
      <c r="T196" s="19" t="n">
        <v>113.58</v>
      </c>
      <c r="W196" s="18" t="n">
        <v>2012</v>
      </c>
      <c r="X196" s="17" t="s">
        <v>77</v>
      </c>
      <c r="Y196" s="17" t="s">
        <v>70</v>
      </c>
      <c r="Z196" s="17" t="s">
        <v>71</v>
      </c>
      <c r="AE196" s="21" t="n">
        <v>23.2058823529412</v>
      </c>
      <c r="AF196" s="21" t="n">
        <v>3.35973898104623</v>
      </c>
      <c r="AG196" s="22" t="n">
        <v>5</v>
      </c>
      <c r="AH196" s="21" t="n">
        <v>26.1176470588235</v>
      </c>
      <c r="AI196" s="21" t="n">
        <v>3.3520058034816</v>
      </c>
      <c r="AJ196" s="23" t="n">
        <v>5</v>
      </c>
      <c r="AK196" s="21" t="n">
        <v>12.2783882783883</v>
      </c>
      <c r="AL196" s="21" t="n">
        <v>7.45483792859654</v>
      </c>
      <c r="AM196" s="22" t="n">
        <v>5</v>
      </c>
      <c r="AN196" s="21" t="n">
        <v>14.8571428571429</v>
      </c>
      <c r="AO196" s="21" t="n">
        <v>7.34181444853688</v>
      </c>
      <c r="AP196" s="22" t="n">
        <v>5</v>
      </c>
    </row>
    <row r="197" customFormat="false" ht="13.8" hidden="false" customHeight="false" outlineLevel="0" collapsed="false">
      <c r="A197" s="17" t="n">
        <v>24</v>
      </c>
      <c r="B197" s="17" t="n">
        <v>2015</v>
      </c>
      <c r="C197" s="17" t="s">
        <v>140</v>
      </c>
      <c r="D197" s="17" t="s">
        <v>148</v>
      </c>
      <c r="E197" s="18" t="s">
        <v>66</v>
      </c>
      <c r="F197" s="18" t="s">
        <v>67</v>
      </c>
      <c r="G197" s="19" t="n">
        <v>108.07</v>
      </c>
      <c r="H197" s="19" t="n">
        <v>34.26</v>
      </c>
      <c r="I197" s="20" t="n">
        <v>466.7</v>
      </c>
      <c r="J197" s="17" t="s">
        <v>149</v>
      </c>
      <c r="L197" s="19" t="n">
        <v>1.34</v>
      </c>
      <c r="M197" s="19" t="n">
        <v>7.3</v>
      </c>
      <c r="N197" s="19" t="n">
        <v>12.19</v>
      </c>
      <c r="R197" s="19" t="n">
        <v>63.54</v>
      </c>
      <c r="S197" s="19" t="n">
        <v>19.55</v>
      </c>
      <c r="T197" s="19" t="n">
        <v>113.58</v>
      </c>
      <c r="W197" s="18" t="n">
        <v>2012</v>
      </c>
      <c r="X197" s="17" t="s">
        <v>77</v>
      </c>
      <c r="Y197" s="17" t="s">
        <v>70</v>
      </c>
      <c r="Z197" s="17" t="s">
        <v>71</v>
      </c>
      <c r="AE197" s="21" t="n">
        <v>23.1176470588235</v>
      </c>
      <c r="AF197" s="21" t="n">
        <v>3.06080252723476</v>
      </c>
      <c r="AG197" s="22" t="n">
        <v>5</v>
      </c>
      <c r="AH197" s="21" t="n">
        <v>26.0882352941176</v>
      </c>
      <c r="AI197" s="21" t="n">
        <v>3.46931058237149</v>
      </c>
      <c r="AJ197" s="23" t="n">
        <v>5</v>
      </c>
      <c r="AK197" s="21" t="n">
        <v>18.1978021978022</v>
      </c>
      <c r="AL197" s="21" t="n">
        <v>9.03531663484417</v>
      </c>
      <c r="AM197" s="22" t="n">
        <v>5</v>
      </c>
      <c r="AN197" s="21" t="n">
        <v>21.1282051282051</v>
      </c>
      <c r="AO197" s="21" t="n">
        <v>8.61321644243314</v>
      </c>
      <c r="AP197" s="22" t="n">
        <v>5</v>
      </c>
    </row>
    <row r="198" customFormat="false" ht="13.8" hidden="false" customHeight="false" outlineLevel="0" collapsed="false">
      <c r="A198" s="17" t="n">
        <v>24</v>
      </c>
      <c r="B198" s="17" t="n">
        <v>2015</v>
      </c>
      <c r="C198" s="17" t="s">
        <v>140</v>
      </c>
      <c r="D198" s="17" t="s">
        <v>148</v>
      </c>
      <c r="E198" s="18" t="s">
        <v>66</v>
      </c>
      <c r="F198" s="18" t="s">
        <v>67</v>
      </c>
      <c r="G198" s="19" t="n">
        <v>108.07</v>
      </c>
      <c r="H198" s="19" t="n">
        <v>34.26</v>
      </c>
      <c r="I198" s="20" t="n">
        <v>466.7</v>
      </c>
      <c r="J198" s="17" t="s">
        <v>149</v>
      </c>
      <c r="L198" s="19" t="n">
        <v>1.34</v>
      </c>
      <c r="M198" s="19" t="n">
        <v>7.3</v>
      </c>
      <c r="N198" s="19" t="n">
        <v>12.19</v>
      </c>
      <c r="R198" s="19" t="n">
        <v>63.54</v>
      </c>
      <c r="S198" s="19" t="n">
        <v>19.55</v>
      </c>
      <c r="T198" s="19" t="n">
        <v>113.58</v>
      </c>
      <c r="W198" s="18" t="n">
        <v>2012</v>
      </c>
      <c r="X198" s="17" t="s">
        <v>77</v>
      </c>
      <c r="Y198" s="17" t="s">
        <v>70</v>
      </c>
      <c r="Z198" s="17" t="s">
        <v>71</v>
      </c>
      <c r="AE198" s="21" t="n">
        <v>23.3382352941177</v>
      </c>
      <c r="AF198" s="21" t="n">
        <v>3.47133591148716</v>
      </c>
      <c r="AG198" s="22" t="n">
        <v>5</v>
      </c>
      <c r="AH198" s="21" t="n">
        <v>25.3823529411765</v>
      </c>
      <c r="AI198" s="21" t="n">
        <v>3.36287550481721</v>
      </c>
      <c r="AJ198" s="23" t="n">
        <v>5</v>
      </c>
      <c r="AK198" s="21" t="n">
        <v>24.5567765567765</v>
      </c>
      <c r="AL198" s="21" t="n">
        <v>10.0409605373787</v>
      </c>
      <c r="AM198" s="22" t="n">
        <v>5</v>
      </c>
      <c r="AN198" s="21" t="n">
        <v>26.9304029304029</v>
      </c>
      <c r="AO198" s="21" t="n">
        <v>9.68884895607181</v>
      </c>
      <c r="AP198" s="22" t="n">
        <v>5</v>
      </c>
    </row>
    <row r="199" customFormat="false" ht="13.8" hidden="false" customHeight="false" outlineLevel="0" collapsed="false">
      <c r="A199" s="17" t="n">
        <v>25</v>
      </c>
      <c r="B199" s="17" t="n">
        <v>2015</v>
      </c>
      <c r="C199" s="17" t="s">
        <v>150</v>
      </c>
      <c r="D199" s="17" t="s">
        <v>151</v>
      </c>
      <c r="E199" s="18" t="s">
        <v>66</v>
      </c>
      <c r="F199" s="18" t="s">
        <v>152</v>
      </c>
      <c r="G199" s="19" t="n">
        <v>128.16</v>
      </c>
      <c r="H199" s="19" t="n">
        <v>35.24</v>
      </c>
      <c r="M199" s="19" t="n">
        <v>7.3</v>
      </c>
      <c r="N199" s="19" t="n">
        <v>7.5</v>
      </c>
      <c r="O199" s="19" t="n">
        <v>2.4</v>
      </c>
      <c r="S199" s="19" t="n">
        <v>159</v>
      </c>
      <c r="W199" s="18" t="n">
        <v>2012</v>
      </c>
      <c r="X199" s="17" t="s">
        <v>77</v>
      </c>
      <c r="Y199" s="17" t="s">
        <v>70</v>
      </c>
      <c r="Z199" s="17" t="s">
        <v>73</v>
      </c>
      <c r="AA199" s="17" t="n">
        <v>0.04</v>
      </c>
      <c r="AQ199" s="21" t="n">
        <v>3.42</v>
      </c>
      <c r="AR199" s="36" t="n">
        <f aca="false">AQ199*(0.46/7.46)</f>
        <v>0.21088471849866</v>
      </c>
      <c r="AS199" s="23" t="n">
        <v>3</v>
      </c>
      <c r="AT199" s="21" t="n">
        <v>4.13</v>
      </c>
      <c r="AU199" s="36" t="n">
        <f aca="false">AT199*(0.53/10)</f>
        <v>0.21889</v>
      </c>
      <c r="AV199" s="23" t="n">
        <v>3</v>
      </c>
    </row>
    <row r="200" customFormat="false" ht="13.8" hidden="false" customHeight="false" outlineLevel="0" collapsed="false">
      <c r="A200" s="17" t="n">
        <v>25</v>
      </c>
      <c r="B200" s="17" t="n">
        <v>2015</v>
      </c>
      <c r="C200" s="17" t="s">
        <v>150</v>
      </c>
      <c r="D200" s="17" t="s">
        <v>151</v>
      </c>
      <c r="E200" s="18" t="s">
        <v>66</v>
      </c>
      <c r="F200" s="18" t="s">
        <v>152</v>
      </c>
      <c r="G200" s="19" t="n">
        <v>128.16</v>
      </c>
      <c r="H200" s="19" t="n">
        <v>35.24</v>
      </c>
      <c r="M200" s="19" t="n">
        <v>7.3</v>
      </c>
      <c r="N200" s="19" t="n">
        <v>7.5</v>
      </c>
      <c r="O200" s="19" t="n">
        <v>2.4</v>
      </c>
      <c r="S200" s="19" t="n">
        <v>159</v>
      </c>
      <c r="W200" s="18" t="n">
        <v>2012</v>
      </c>
      <c r="X200" s="17" t="s">
        <v>77</v>
      </c>
      <c r="Y200" s="17" t="s">
        <v>70</v>
      </c>
      <c r="Z200" s="17" t="s">
        <v>73</v>
      </c>
      <c r="AA200" s="17" t="n">
        <v>0.04</v>
      </c>
      <c r="AQ200" s="21" t="n">
        <v>2.51</v>
      </c>
      <c r="AR200" s="36" t="n">
        <f aca="false">AQ200*(0.46/7.46)</f>
        <v>0.154772117962466</v>
      </c>
      <c r="AS200" s="23" t="n">
        <v>3</v>
      </c>
      <c r="AT200" s="21" t="n">
        <v>3.32</v>
      </c>
      <c r="AU200" s="36" t="n">
        <f aca="false">AT200*(0.53/10)</f>
        <v>0.17596</v>
      </c>
      <c r="AV200" s="23" t="n">
        <v>3</v>
      </c>
    </row>
    <row r="201" customFormat="false" ht="13.8" hidden="false" customHeight="false" outlineLevel="0" collapsed="false">
      <c r="A201" s="17" t="n">
        <v>25</v>
      </c>
      <c r="B201" s="17" t="n">
        <v>2015</v>
      </c>
      <c r="C201" s="17" t="s">
        <v>150</v>
      </c>
      <c r="D201" s="17" t="s">
        <v>151</v>
      </c>
      <c r="E201" s="18" t="s">
        <v>66</v>
      </c>
      <c r="F201" s="18" t="s">
        <v>152</v>
      </c>
      <c r="G201" s="19" t="n">
        <v>128.16</v>
      </c>
      <c r="H201" s="19" t="n">
        <v>35.24</v>
      </c>
      <c r="M201" s="19" t="n">
        <v>7.3</v>
      </c>
      <c r="N201" s="19" t="n">
        <v>7.5</v>
      </c>
      <c r="O201" s="19" t="n">
        <v>2.4</v>
      </c>
      <c r="S201" s="19" t="n">
        <v>159</v>
      </c>
      <c r="W201" s="18" t="n">
        <v>2012</v>
      </c>
      <c r="X201" s="17" t="s">
        <v>77</v>
      </c>
      <c r="Y201" s="17" t="s">
        <v>70</v>
      </c>
      <c r="Z201" s="17" t="s">
        <v>73</v>
      </c>
      <c r="AA201" s="17" t="n">
        <v>0.04</v>
      </c>
      <c r="AQ201" s="21" t="n">
        <v>3.52</v>
      </c>
      <c r="AR201" s="36" t="n">
        <f aca="false">AQ201*(0.46/7.46)</f>
        <v>0.217050938337802</v>
      </c>
      <c r="AS201" s="23" t="n">
        <v>3</v>
      </c>
      <c r="AT201" s="21" t="n">
        <v>3.81</v>
      </c>
      <c r="AU201" s="36" t="n">
        <f aca="false">AT201*(0.53/10)</f>
        <v>0.20193</v>
      </c>
      <c r="AV201" s="23" t="n">
        <v>3</v>
      </c>
    </row>
    <row r="202" customFormat="false" ht="13.8" hidden="false" customHeight="false" outlineLevel="0" collapsed="false">
      <c r="A202" s="17" t="n">
        <v>25</v>
      </c>
      <c r="B202" s="17" t="n">
        <v>2015</v>
      </c>
      <c r="C202" s="17" t="s">
        <v>150</v>
      </c>
      <c r="D202" s="17" t="s">
        <v>151</v>
      </c>
      <c r="E202" s="18" t="s">
        <v>66</v>
      </c>
      <c r="F202" s="18" t="s">
        <v>152</v>
      </c>
      <c r="G202" s="19" t="n">
        <v>128.16</v>
      </c>
      <c r="H202" s="19" t="n">
        <v>35.24</v>
      </c>
      <c r="M202" s="19" t="n">
        <v>7.3</v>
      </c>
      <c r="N202" s="19" t="n">
        <v>7.5</v>
      </c>
      <c r="O202" s="19" t="n">
        <v>2.4</v>
      </c>
      <c r="S202" s="19" t="n">
        <v>159</v>
      </c>
      <c r="W202" s="18" t="n">
        <v>2013</v>
      </c>
      <c r="X202" s="17" t="s">
        <v>77</v>
      </c>
      <c r="Y202" s="17" t="s">
        <v>70</v>
      </c>
      <c r="Z202" s="17" t="s">
        <v>73</v>
      </c>
      <c r="AA202" s="17" t="n">
        <v>0.04</v>
      </c>
      <c r="AQ202" s="21" t="n">
        <v>3.43</v>
      </c>
      <c r="AR202" s="36" t="n">
        <f aca="false">AQ202*(0.46/7.46)</f>
        <v>0.211501340482574</v>
      </c>
      <c r="AS202" s="23" t="n">
        <v>3</v>
      </c>
      <c r="AT202" s="21" t="n">
        <v>4.42</v>
      </c>
      <c r="AU202" s="36" t="n">
        <f aca="false">AT202*(0.53/10)</f>
        <v>0.23426</v>
      </c>
      <c r="AV202" s="23" t="n">
        <v>3</v>
      </c>
    </row>
    <row r="203" customFormat="false" ht="13.8" hidden="false" customHeight="false" outlineLevel="0" collapsed="false">
      <c r="A203" s="17" t="n">
        <v>25</v>
      </c>
      <c r="B203" s="17" t="n">
        <v>2015</v>
      </c>
      <c r="C203" s="17" t="s">
        <v>150</v>
      </c>
      <c r="D203" s="17" t="s">
        <v>151</v>
      </c>
      <c r="E203" s="18" t="s">
        <v>66</v>
      </c>
      <c r="F203" s="18" t="s">
        <v>152</v>
      </c>
      <c r="G203" s="19" t="n">
        <v>128.16</v>
      </c>
      <c r="H203" s="19" t="n">
        <v>35.24</v>
      </c>
      <c r="M203" s="19" t="n">
        <v>7.3</v>
      </c>
      <c r="N203" s="19" t="n">
        <v>7.5</v>
      </c>
      <c r="O203" s="19" t="n">
        <v>2.4</v>
      </c>
      <c r="S203" s="19" t="n">
        <v>159</v>
      </c>
      <c r="W203" s="18" t="n">
        <v>2013</v>
      </c>
      <c r="X203" s="17" t="s">
        <v>77</v>
      </c>
      <c r="Y203" s="17" t="s">
        <v>70</v>
      </c>
      <c r="Z203" s="17" t="s">
        <v>73</v>
      </c>
      <c r="AA203" s="17" t="n">
        <v>0.04</v>
      </c>
      <c r="AQ203" s="21" t="n">
        <v>2.63</v>
      </c>
      <c r="AR203" s="36" t="n">
        <f aca="false">AQ203*(0.46/7.46)</f>
        <v>0.162171581769437</v>
      </c>
      <c r="AS203" s="23" t="n">
        <v>3</v>
      </c>
      <c r="AT203" s="21" t="n">
        <v>3.5</v>
      </c>
      <c r="AU203" s="36" t="n">
        <f aca="false">AT203*(0.53/10)</f>
        <v>0.1855</v>
      </c>
      <c r="AV203" s="23" t="n">
        <v>3</v>
      </c>
    </row>
    <row r="204" customFormat="false" ht="13.8" hidden="false" customHeight="false" outlineLevel="0" collapsed="false">
      <c r="A204" s="17" t="n">
        <v>25</v>
      </c>
      <c r="B204" s="17" t="n">
        <v>2015</v>
      </c>
      <c r="C204" s="17" t="s">
        <v>150</v>
      </c>
      <c r="D204" s="17" t="s">
        <v>151</v>
      </c>
      <c r="E204" s="18" t="s">
        <v>66</v>
      </c>
      <c r="F204" s="18" t="s">
        <v>152</v>
      </c>
      <c r="G204" s="19" t="n">
        <v>128.16</v>
      </c>
      <c r="H204" s="19" t="n">
        <v>35.24</v>
      </c>
      <c r="M204" s="19" t="n">
        <v>7.3</v>
      </c>
      <c r="N204" s="19" t="n">
        <v>7.5</v>
      </c>
      <c r="O204" s="19" t="n">
        <v>2.4</v>
      </c>
      <c r="S204" s="19" t="n">
        <v>159</v>
      </c>
      <c r="W204" s="18" t="n">
        <v>2013</v>
      </c>
      <c r="X204" s="17" t="s">
        <v>77</v>
      </c>
      <c r="Y204" s="17" t="s">
        <v>70</v>
      </c>
      <c r="Z204" s="17" t="s">
        <v>73</v>
      </c>
      <c r="AA204" s="17" t="n">
        <v>0.04</v>
      </c>
      <c r="AQ204" s="21" t="n">
        <v>3.51</v>
      </c>
      <c r="AR204" s="36" t="n">
        <f aca="false">AQ204*(0.46/7.46)</f>
        <v>0.216434316353887</v>
      </c>
      <c r="AS204" s="23" t="n">
        <v>3</v>
      </c>
      <c r="AT204" s="21" t="n">
        <v>3.81</v>
      </c>
      <c r="AU204" s="36" t="n">
        <f aca="false">AT204*(0.53/10)</f>
        <v>0.20193</v>
      </c>
      <c r="AV204" s="23" t="n">
        <v>3</v>
      </c>
    </row>
    <row r="205" customFormat="false" ht="13.8" hidden="false" customHeight="false" outlineLevel="0" collapsed="false">
      <c r="A205" s="17" t="n">
        <v>26</v>
      </c>
      <c r="B205" s="17" t="n">
        <v>2015</v>
      </c>
      <c r="C205" s="17" t="s">
        <v>124</v>
      </c>
      <c r="D205" s="17" t="s">
        <v>153</v>
      </c>
      <c r="E205" s="18" t="s">
        <v>66</v>
      </c>
      <c r="F205" s="18" t="s">
        <v>119</v>
      </c>
      <c r="G205" s="19" t="n">
        <v>-97.25</v>
      </c>
      <c r="H205" s="19" t="n">
        <v>19.57</v>
      </c>
      <c r="I205" s="20" t="n">
        <v>2600</v>
      </c>
      <c r="W205" s="18" t="n">
        <v>2012</v>
      </c>
      <c r="X205" s="17" t="s">
        <v>69</v>
      </c>
      <c r="Y205" s="17" t="s">
        <v>70</v>
      </c>
      <c r="Z205" s="17" t="s">
        <v>73</v>
      </c>
      <c r="AA205" s="17" t="n">
        <v>0.03</v>
      </c>
      <c r="AE205" s="21" t="n">
        <v>15</v>
      </c>
      <c r="AF205" s="36" t="n">
        <f aca="false">AE205*(3.84/22.39)</f>
        <v>2.57257704332291</v>
      </c>
      <c r="AG205" s="22" t="n">
        <v>3</v>
      </c>
      <c r="AH205" s="21" t="n">
        <v>19.4</v>
      </c>
      <c r="AI205" s="36" t="n">
        <f aca="false">AH205*(3.99/24.1)</f>
        <v>3.21186721991701</v>
      </c>
      <c r="AJ205" s="23" t="n">
        <v>3</v>
      </c>
      <c r="AQ205" s="21" t="n">
        <v>30.6</v>
      </c>
      <c r="AR205" s="36" t="n">
        <f aca="false">AQ205*(0.46/7.46)</f>
        <v>1.88686327077748</v>
      </c>
      <c r="AS205" s="23" t="n">
        <v>3</v>
      </c>
      <c r="AT205" s="21" t="n">
        <v>39.3</v>
      </c>
      <c r="AU205" s="36" t="n">
        <f aca="false">AT205*(0.53/10)</f>
        <v>2.0829</v>
      </c>
      <c r="AV205" s="23" t="n">
        <v>3</v>
      </c>
    </row>
    <row r="206" customFormat="false" ht="13.8" hidden="false" customHeight="false" outlineLevel="0" collapsed="false">
      <c r="A206" s="17" t="n">
        <v>26</v>
      </c>
      <c r="B206" s="17" t="n">
        <v>2015</v>
      </c>
      <c r="C206" s="17" t="s">
        <v>124</v>
      </c>
      <c r="D206" s="17" t="s">
        <v>153</v>
      </c>
      <c r="E206" s="18" t="s">
        <v>66</v>
      </c>
      <c r="F206" s="18" t="s">
        <v>119</v>
      </c>
      <c r="G206" s="19" t="n">
        <v>-97.25</v>
      </c>
      <c r="H206" s="19" t="n">
        <v>19.57</v>
      </c>
      <c r="I206" s="20" t="n">
        <v>2600</v>
      </c>
      <c r="W206" s="18" t="n">
        <v>2012</v>
      </c>
      <c r="X206" s="17" t="s">
        <v>69</v>
      </c>
      <c r="Y206" s="17" t="s">
        <v>70</v>
      </c>
      <c r="Z206" s="17" t="s">
        <v>107</v>
      </c>
      <c r="AA206" s="17" t="n">
        <v>0.03</v>
      </c>
      <c r="AE206" s="21" t="n">
        <v>15</v>
      </c>
      <c r="AF206" s="36" t="n">
        <f aca="false">AE206*(3.84/22.39)</f>
        <v>2.57257704332291</v>
      </c>
      <c r="AG206" s="22" t="n">
        <v>3</v>
      </c>
      <c r="AH206" s="21" t="n">
        <v>18.3</v>
      </c>
      <c r="AI206" s="36" t="n">
        <f aca="false">AH206*(3.99/24.1)</f>
        <v>3.0297510373444</v>
      </c>
      <c r="AJ206" s="23" t="n">
        <v>3</v>
      </c>
      <c r="AQ206" s="21" t="n">
        <v>30.6</v>
      </c>
      <c r="AR206" s="36" t="n">
        <f aca="false">AQ206*(0.46/7.46)</f>
        <v>1.88686327077748</v>
      </c>
      <c r="AS206" s="23" t="n">
        <v>3</v>
      </c>
      <c r="AT206" s="21" t="n">
        <v>42.2</v>
      </c>
      <c r="AU206" s="36" t="n">
        <f aca="false">AT206*(0.53/10)</f>
        <v>2.2366</v>
      </c>
      <c r="AV206" s="23" t="n">
        <v>3</v>
      </c>
    </row>
    <row r="207" customFormat="false" ht="13.8" hidden="false" customHeight="false" outlineLevel="0" collapsed="false">
      <c r="A207" s="17" t="n">
        <v>26</v>
      </c>
      <c r="B207" s="17" t="n">
        <v>2015</v>
      </c>
      <c r="C207" s="17" t="s">
        <v>124</v>
      </c>
      <c r="D207" s="17" t="s">
        <v>153</v>
      </c>
      <c r="E207" s="18" t="s">
        <v>66</v>
      </c>
      <c r="F207" s="18" t="s">
        <v>119</v>
      </c>
      <c r="G207" s="19" t="n">
        <v>-97.25</v>
      </c>
      <c r="H207" s="19" t="n">
        <v>19.57</v>
      </c>
      <c r="I207" s="20" t="n">
        <v>2600</v>
      </c>
      <c r="W207" s="18" t="n">
        <v>2012</v>
      </c>
      <c r="X207" s="17" t="s">
        <v>69</v>
      </c>
      <c r="Y207" s="17" t="s">
        <v>70</v>
      </c>
      <c r="Z207" s="17" t="s">
        <v>107</v>
      </c>
      <c r="AA207" s="17" t="n">
        <v>0.03</v>
      </c>
      <c r="AE207" s="21" t="n">
        <v>15</v>
      </c>
      <c r="AF207" s="36" t="n">
        <f aca="false">AE207*(3.84/22.39)</f>
        <v>2.57257704332291</v>
      </c>
      <c r="AG207" s="22" t="n">
        <v>3</v>
      </c>
      <c r="AH207" s="21" t="n">
        <v>18.4</v>
      </c>
      <c r="AI207" s="36" t="n">
        <f aca="false">AH207*(3.99/24.1)</f>
        <v>3.04630705394191</v>
      </c>
      <c r="AJ207" s="23" t="n">
        <v>3</v>
      </c>
      <c r="AQ207" s="21" t="n">
        <v>30.6</v>
      </c>
      <c r="AR207" s="36" t="n">
        <f aca="false">AQ207*(0.46/7.46)</f>
        <v>1.88686327077748</v>
      </c>
      <c r="AS207" s="23" t="n">
        <v>3</v>
      </c>
      <c r="AT207" s="21" t="n">
        <v>40.5</v>
      </c>
      <c r="AU207" s="36" t="n">
        <f aca="false">AT207*(0.53/10)</f>
        <v>2.1465</v>
      </c>
      <c r="AV207" s="23" t="n">
        <v>3</v>
      </c>
    </row>
    <row r="208" customFormat="false" ht="13.8" hidden="false" customHeight="false" outlineLevel="0" collapsed="false">
      <c r="A208" s="17" t="n">
        <v>26</v>
      </c>
      <c r="B208" s="17" t="n">
        <v>2015</v>
      </c>
      <c r="C208" s="17" t="s">
        <v>124</v>
      </c>
      <c r="D208" s="17" t="s">
        <v>153</v>
      </c>
      <c r="E208" s="18" t="s">
        <v>66</v>
      </c>
      <c r="F208" s="18" t="s">
        <v>119</v>
      </c>
      <c r="G208" s="19" t="n">
        <v>-97.25</v>
      </c>
      <c r="H208" s="19" t="n">
        <v>19.57</v>
      </c>
      <c r="I208" s="20" t="n">
        <v>2600</v>
      </c>
      <c r="W208" s="18" t="n">
        <v>2012</v>
      </c>
      <c r="X208" s="17" t="s">
        <v>69</v>
      </c>
      <c r="Y208" s="17" t="s">
        <v>70</v>
      </c>
      <c r="Z208" s="17" t="s">
        <v>107</v>
      </c>
      <c r="AA208" s="17" t="n">
        <v>0.03</v>
      </c>
      <c r="AE208" s="21" t="n">
        <v>15</v>
      </c>
      <c r="AF208" s="36" t="n">
        <f aca="false">AE208*(3.84/22.39)</f>
        <v>2.57257704332291</v>
      </c>
      <c r="AG208" s="22" t="n">
        <v>3</v>
      </c>
      <c r="AH208" s="21" t="n">
        <v>16.8</v>
      </c>
      <c r="AI208" s="36" t="n">
        <f aca="false">AH208*(3.99/24.1)</f>
        <v>2.78141078838174</v>
      </c>
      <c r="AJ208" s="23" t="n">
        <v>3</v>
      </c>
      <c r="AQ208" s="21" t="n">
        <v>30.6</v>
      </c>
      <c r="AR208" s="36" t="n">
        <f aca="false">AQ208*(0.46/7.46)</f>
        <v>1.88686327077748</v>
      </c>
      <c r="AS208" s="23" t="n">
        <v>3</v>
      </c>
      <c r="AT208" s="21" t="n">
        <v>36.8</v>
      </c>
      <c r="AU208" s="36" t="n">
        <f aca="false">AT208*(0.53/10)</f>
        <v>1.9504</v>
      </c>
      <c r="AV208" s="23" t="n">
        <v>3</v>
      </c>
    </row>
    <row r="209" customFormat="false" ht="13.8" hidden="false" customHeight="false" outlineLevel="0" collapsed="false">
      <c r="A209" s="17" t="n">
        <v>27</v>
      </c>
      <c r="B209" s="17" t="n">
        <v>2015</v>
      </c>
      <c r="C209" s="17" t="s">
        <v>154</v>
      </c>
      <c r="D209" s="17" t="s">
        <v>155</v>
      </c>
      <c r="E209" s="18" t="s">
        <v>66</v>
      </c>
      <c r="F209" s="18" t="s">
        <v>156</v>
      </c>
      <c r="G209" s="19" t="n">
        <v>-88.22</v>
      </c>
      <c r="H209" s="19" t="n">
        <v>40.08</v>
      </c>
      <c r="I209" s="20" t="n">
        <v>221</v>
      </c>
      <c r="K209" s="17" t="s">
        <v>94</v>
      </c>
      <c r="W209" s="18" t="n">
        <v>2013</v>
      </c>
      <c r="X209" s="17" t="s">
        <v>157</v>
      </c>
      <c r="Y209" s="17" t="s">
        <v>101</v>
      </c>
      <c r="Z209" s="17" t="s">
        <v>102</v>
      </c>
      <c r="AA209" s="17" t="n">
        <v>0.015</v>
      </c>
      <c r="AE209" s="21" t="n">
        <v>21.7</v>
      </c>
      <c r="AF209" s="36" t="n">
        <f aca="false">AE209*(3.84/22.39)</f>
        <v>3.72166145600715</v>
      </c>
      <c r="AG209" s="22" t="n">
        <v>3</v>
      </c>
      <c r="AH209" s="21" t="n">
        <v>23</v>
      </c>
      <c r="AI209" s="36" t="n">
        <f aca="false">AH209*(3.99/24.1)</f>
        <v>3.80788381742739</v>
      </c>
      <c r="AJ209" s="23" t="n">
        <v>3</v>
      </c>
    </row>
    <row r="210" customFormat="false" ht="13.8" hidden="false" customHeight="false" outlineLevel="0" collapsed="false">
      <c r="A210" s="17" t="n">
        <v>27</v>
      </c>
      <c r="B210" s="17" t="n">
        <v>2015</v>
      </c>
      <c r="C210" s="17" t="s">
        <v>154</v>
      </c>
      <c r="D210" s="17" t="s">
        <v>155</v>
      </c>
      <c r="E210" s="18" t="s">
        <v>66</v>
      </c>
      <c r="F210" s="18" t="s">
        <v>156</v>
      </c>
      <c r="G210" s="19" t="n">
        <v>-88.22</v>
      </c>
      <c r="H210" s="19" t="n">
        <v>40.08</v>
      </c>
      <c r="I210" s="20" t="n">
        <v>221</v>
      </c>
      <c r="K210" s="17" t="s">
        <v>94</v>
      </c>
      <c r="W210" s="18" t="n">
        <v>2014</v>
      </c>
      <c r="X210" s="17" t="s">
        <v>157</v>
      </c>
      <c r="Y210" s="17" t="s">
        <v>101</v>
      </c>
      <c r="Z210" s="17" t="s">
        <v>102</v>
      </c>
      <c r="AA210" s="17" t="n">
        <v>0.019</v>
      </c>
      <c r="AE210" s="21" t="n">
        <v>25.5</v>
      </c>
      <c r="AF210" s="36" t="n">
        <f aca="false">AE210*(3.84/22.39)</f>
        <v>4.37338097364895</v>
      </c>
      <c r="AG210" s="22" t="n">
        <v>3</v>
      </c>
      <c r="AH210" s="21" t="n">
        <v>26.8</v>
      </c>
      <c r="AI210" s="36" t="n">
        <f aca="false">AH210*(3.99/24.1)</f>
        <v>4.43701244813278</v>
      </c>
      <c r="AJ210" s="23" t="n">
        <v>3</v>
      </c>
      <c r="AK210" s="21" t="n">
        <v>22.3666666666667</v>
      </c>
      <c r="AL210" s="21" t="n">
        <v>3.69774706183826</v>
      </c>
      <c r="AM210" s="22" t="n">
        <v>12</v>
      </c>
      <c r="AN210" s="21" t="n">
        <v>27.4166666666667</v>
      </c>
      <c r="AO210" s="21" t="n">
        <v>4.90766253069135</v>
      </c>
      <c r="AP210" s="22" t="n">
        <v>12</v>
      </c>
    </row>
    <row r="211" customFormat="false" ht="13.8" hidden="false" customHeight="false" outlineLevel="0" collapsed="false">
      <c r="A211" s="17" t="n">
        <v>27</v>
      </c>
      <c r="B211" s="17" t="n">
        <v>2015</v>
      </c>
      <c r="C211" s="17" t="s">
        <v>154</v>
      </c>
      <c r="D211" s="17" t="s">
        <v>155</v>
      </c>
      <c r="E211" s="18" t="s">
        <v>66</v>
      </c>
      <c r="F211" s="18" t="s">
        <v>156</v>
      </c>
      <c r="G211" s="19" t="n">
        <v>-88.22</v>
      </c>
      <c r="H211" s="19" t="n">
        <v>40.08</v>
      </c>
      <c r="I211" s="20" t="n">
        <v>221</v>
      </c>
      <c r="K211" s="17" t="s">
        <v>94</v>
      </c>
      <c r="W211" s="18" t="n">
        <v>2014</v>
      </c>
      <c r="X211" s="17" t="s">
        <v>157</v>
      </c>
      <c r="Y211" s="17" t="s">
        <v>101</v>
      </c>
      <c r="Z211" s="17" t="s">
        <v>102</v>
      </c>
      <c r="AA211" s="17" t="n">
        <v>0.015</v>
      </c>
      <c r="AE211" s="21" t="n">
        <v>25.5</v>
      </c>
      <c r="AF211" s="36" t="n">
        <f aca="false">AE211*(3.84/22.39)</f>
        <v>4.37338097364895</v>
      </c>
      <c r="AG211" s="22" t="n">
        <v>3</v>
      </c>
      <c r="AH211" s="21" t="n">
        <v>27.8</v>
      </c>
      <c r="AI211" s="36" t="n">
        <f aca="false">AH211*(3.99/24.1)</f>
        <v>4.60257261410788</v>
      </c>
      <c r="AJ211" s="23" t="n">
        <v>3</v>
      </c>
      <c r="AK211" s="21" t="n">
        <v>22.3666666666667</v>
      </c>
      <c r="AL211" s="21" t="n">
        <v>3.69774706183826</v>
      </c>
      <c r="AM211" s="22" t="n">
        <v>12</v>
      </c>
      <c r="AN211" s="21" t="n">
        <v>28.775</v>
      </c>
      <c r="AO211" s="21" t="n">
        <v>5.33242653275905</v>
      </c>
      <c r="AP211" s="22" t="n">
        <v>12</v>
      </c>
    </row>
    <row r="212" customFormat="false" ht="13.8" hidden="false" customHeight="false" outlineLevel="0" collapsed="false">
      <c r="A212" s="17" t="n">
        <v>27</v>
      </c>
      <c r="B212" s="17" t="n">
        <v>2015</v>
      </c>
      <c r="C212" s="17" t="s">
        <v>154</v>
      </c>
      <c r="D212" s="17" t="s">
        <v>155</v>
      </c>
      <c r="E212" s="18" t="s">
        <v>66</v>
      </c>
      <c r="F212" s="18" t="s">
        <v>156</v>
      </c>
      <c r="G212" s="19" t="n">
        <v>-88.22</v>
      </c>
      <c r="H212" s="19" t="n">
        <v>40.08</v>
      </c>
      <c r="I212" s="20" t="n">
        <v>221</v>
      </c>
      <c r="K212" s="17" t="s">
        <v>94</v>
      </c>
      <c r="W212" s="18" t="n">
        <v>2014</v>
      </c>
      <c r="X212" s="17" t="s">
        <v>158</v>
      </c>
      <c r="Y212" s="17" t="s">
        <v>101</v>
      </c>
      <c r="Z212" s="17" t="s">
        <v>102</v>
      </c>
      <c r="AA212" s="17" t="n">
        <v>0.019</v>
      </c>
      <c r="AE212" s="21" t="n">
        <v>25.1</v>
      </c>
      <c r="AF212" s="36" t="n">
        <f aca="false">AE212*(3.84/22.39)</f>
        <v>4.30477891916034</v>
      </c>
      <c r="AG212" s="22" t="n">
        <v>3</v>
      </c>
      <c r="AH212" s="21" t="n">
        <v>26.9</v>
      </c>
      <c r="AI212" s="36" t="n">
        <f aca="false">AH212*(3.99/24.1)</f>
        <v>4.45356846473029</v>
      </c>
      <c r="AJ212" s="23" t="n">
        <v>3</v>
      </c>
    </row>
    <row r="213" customFormat="false" ht="13.8" hidden="false" customHeight="false" outlineLevel="0" collapsed="false">
      <c r="A213" s="17" t="n">
        <v>27</v>
      </c>
      <c r="B213" s="17" t="n">
        <v>2015</v>
      </c>
      <c r="C213" s="17" t="s">
        <v>154</v>
      </c>
      <c r="D213" s="17" t="s">
        <v>155</v>
      </c>
      <c r="E213" s="18" t="s">
        <v>66</v>
      </c>
      <c r="F213" s="18" t="s">
        <v>156</v>
      </c>
      <c r="G213" s="19" t="n">
        <v>-88.22</v>
      </c>
      <c r="H213" s="19" t="n">
        <v>40.08</v>
      </c>
      <c r="I213" s="20" t="n">
        <v>221</v>
      </c>
      <c r="K213" s="17" t="s">
        <v>94</v>
      </c>
      <c r="W213" s="18" t="n">
        <v>2014</v>
      </c>
      <c r="X213" s="17" t="s">
        <v>158</v>
      </c>
      <c r="Y213" s="17" t="s">
        <v>101</v>
      </c>
      <c r="Z213" s="17" t="s">
        <v>102</v>
      </c>
      <c r="AA213" s="17" t="n">
        <v>0.015</v>
      </c>
      <c r="AE213" s="21" t="n">
        <v>25.1</v>
      </c>
      <c r="AF213" s="36" t="n">
        <f aca="false">AE213*(3.84/22.39)</f>
        <v>4.30477891916034</v>
      </c>
      <c r="AG213" s="22" t="n">
        <v>3</v>
      </c>
      <c r="AH213" s="21" t="n">
        <v>27.3</v>
      </c>
      <c r="AI213" s="36" t="n">
        <f aca="false">AH213*(3.99/24.1)</f>
        <v>4.51979253112033</v>
      </c>
      <c r="AJ213" s="23" t="n">
        <v>3</v>
      </c>
    </row>
    <row r="214" customFormat="false" ht="13.8" hidden="false" customHeight="false" outlineLevel="0" collapsed="false">
      <c r="A214" s="17" t="n">
        <v>27</v>
      </c>
      <c r="B214" s="17" t="n">
        <v>2015</v>
      </c>
      <c r="C214" s="17" t="s">
        <v>154</v>
      </c>
      <c r="D214" s="17" t="s">
        <v>155</v>
      </c>
      <c r="E214" s="18" t="s">
        <v>66</v>
      </c>
      <c r="F214" s="18" t="s">
        <v>156</v>
      </c>
      <c r="G214" s="19" t="n">
        <v>-88.36</v>
      </c>
      <c r="H214" s="19" t="n">
        <v>41.91</v>
      </c>
      <c r="I214" s="20" t="n">
        <v>223</v>
      </c>
      <c r="K214" s="17" t="s">
        <v>159</v>
      </c>
      <c r="W214" s="18" t="n">
        <v>2014</v>
      </c>
      <c r="X214" s="17" t="s">
        <v>157</v>
      </c>
      <c r="Y214" s="17" t="s">
        <v>101</v>
      </c>
      <c r="Z214" s="17" t="s">
        <v>102</v>
      </c>
      <c r="AA214" s="17" t="n">
        <v>0.019</v>
      </c>
      <c r="AE214" s="21" t="n">
        <v>24.2</v>
      </c>
      <c r="AF214" s="36" t="n">
        <f aca="false">AE214*(3.84/22.39)</f>
        <v>4.15042429656096</v>
      </c>
      <c r="AG214" s="22" t="n">
        <v>3</v>
      </c>
      <c r="AH214" s="21" t="n">
        <v>24.8</v>
      </c>
      <c r="AI214" s="36" t="n">
        <f aca="false">AH214*(3.99/24.1)</f>
        <v>4.10589211618257</v>
      </c>
      <c r="AJ214" s="23" t="n">
        <v>3</v>
      </c>
    </row>
    <row r="215" customFormat="false" ht="13.8" hidden="false" customHeight="false" outlineLevel="0" collapsed="false">
      <c r="A215" s="17" t="n">
        <v>27</v>
      </c>
      <c r="B215" s="17" t="n">
        <v>2015</v>
      </c>
      <c r="C215" s="17" t="s">
        <v>154</v>
      </c>
      <c r="D215" s="17" t="s">
        <v>155</v>
      </c>
      <c r="E215" s="18" t="s">
        <v>66</v>
      </c>
      <c r="F215" s="18" t="s">
        <v>156</v>
      </c>
      <c r="G215" s="19" t="n">
        <v>-88.36</v>
      </c>
      <c r="H215" s="19" t="n">
        <v>41.91</v>
      </c>
      <c r="I215" s="20" t="n">
        <v>223</v>
      </c>
      <c r="K215" s="17" t="s">
        <v>159</v>
      </c>
      <c r="W215" s="18" t="n">
        <v>2014</v>
      </c>
      <c r="X215" s="17" t="s">
        <v>157</v>
      </c>
      <c r="Y215" s="17" t="s">
        <v>101</v>
      </c>
      <c r="Z215" s="17" t="s">
        <v>102</v>
      </c>
      <c r="AA215" s="17" t="n">
        <v>0.015</v>
      </c>
      <c r="AE215" s="21" t="n">
        <v>24.2</v>
      </c>
      <c r="AF215" s="36" t="n">
        <f aca="false">AE215*(3.84/22.39)</f>
        <v>4.15042429656096</v>
      </c>
      <c r="AG215" s="22" t="n">
        <v>3</v>
      </c>
      <c r="AH215" s="21" t="n">
        <v>25.4</v>
      </c>
      <c r="AI215" s="36" t="n">
        <f aca="false">AH215*(3.99/24.1)</f>
        <v>4.20522821576764</v>
      </c>
      <c r="AJ215" s="23" t="n">
        <v>3</v>
      </c>
    </row>
    <row r="216" customFormat="false" ht="13.8" hidden="false" customHeight="false" outlineLevel="0" collapsed="false">
      <c r="A216" s="17" t="n">
        <v>27</v>
      </c>
      <c r="B216" s="17" t="n">
        <v>2015</v>
      </c>
      <c r="C216" s="17" t="s">
        <v>154</v>
      </c>
      <c r="D216" s="17" t="s">
        <v>155</v>
      </c>
      <c r="E216" s="18" t="s">
        <v>66</v>
      </c>
      <c r="F216" s="18" t="s">
        <v>156</v>
      </c>
      <c r="G216" s="19" t="n">
        <v>-88.36</v>
      </c>
      <c r="H216" s="19" t="n">
        <v>41.91</v>
      </c>
      <c r="I216" s="20" t="n">
        <v>223</v>
      </c>
      <c r="K216" s="17" t="s">
        <v>159</v>
      </c>
      <c r="W216" s="18" t="n">
        <v>2014</v>
      </c>
      <c r="X216" s="17" t="s">
        <v>158</v>
      </c>
      <c r="Y216" s="17" t="s">
        <v>101</v>
      </c>
      <c r="Z216" s="17" t="s">
        <v>102</v>
      </c>
      <c r="AA216" s="17" t="n">
        <v>0.019</v>
      </c>
      <c r="AE216" s="21" t="n">
        <v>24.3</v>
      </c>
      <c r="AF216" s="36" t="n">
        <f aca="false">AE216*(3.84/22.39)</f>
        <v>4.16757481018312</v>
      </c>
      <c r="AG216" s="22" t="n">
        <v>3</v>
      </c>
      <c r="AH216" s="21" t="n">
        <v>25.1</v>
      </c>
      <c r="AI216" s="36" t="n">
        <f aca="false">AH216*(3.99/24.1)</f>
        <v>4.1555601659751</v>
      </c>
      <c r="AJ216" s="23" t="n">
        <v>3</v>
      </c>
    </row>
    <row r="217" customFormat="false" ht="13.8" hidden="false" customHeight="false" outlineLevel="0" collapsed="false">
      <c r="A217" s="17" t="n">
        <v>27</v>
      </c>
      <c r="B217" s="17" t="n">
        <v>2015</v>
      </c>
      <c r="C217" s="17" t="s">
        <v>154</v>
      </c>
      <c r="D217" s="17" t="s">
        <v>155</v>
      </c>
      <c r="E217" s="18" t="s">
        <v>66</v>
      </c>
      <c r="F217" s="18" t="s">
        <v>156</v>
      </c>
      <c r="G217" s="19" t="n">
        <v>-88.36</v>
      </c>
      <c r="H217" s="19" t="n">
        <v>41.91</v>
      </c>
      <c r="I217" s="20" t="n">
        <v>223</v>
      </c>
      <c r="K217" s="17" t="s">
        <v>159</v>
      </c>
      <c r="W217" s="18" t="n">
        <v>2014</v>
      </c>
      <c r="X217" s="17" t="s">
        <v>158</v>
      </c>
      <c r="Y217" s="17" t="s">
        <v>101</v>
      </c>
      <c r="Z217" s="17" t="s">
        <v>102</v>
      </c>
      <c r="AA217" s="17" t="n">
        <v>0.015</v>
      </c>
      <c r="AE217" s="21" t="n">
        <v>24.3</v>
      </c>
      <c r="AF217" s="36" t="n">
        <f aca="false">AE217*(3.84/22.39)</f>
        <v>4.16757481018312</v>
      </c>
      <c r="AG217" s="22" t="n">
        <v>3</v>
      </c>
      <c r="AH217" s="21" t="n">
        <v>26</v>
      </c>
      <c r="AI217" s="36" t="n">
        <f aca="false">AH217*(3.99/24.1)</f>
        <v>4.3045643153527</v>
      </c>
      <c r="AJ217" s="23" t="n">
        <v>3</v>
      </c>
    </row>
    <row r="218" customFormat="false" ht="13.8" hidden="false" customHeight="false" outlineLevel="0" collapsed="false">
      <c r="A218" s="17" t="n">
        <v>28</v>
      </c>
      <c r="B218" s="17" t="n">
        <v>2014</v>
      </c>
      <c r="C218" s="17" t="s">
        <v>64</v>
      </c>
      <c r="D218" s="17" t="s">
        <v>160</v>
      </c>
      <c r="E218" s="18" t="s">
        <v>66</v>
      </c>
      <c r="F218" s="18" t="s">
        <v>67</v>
      </c>
      <c r="G218" s="19" t="n">
        <v>107.33</v>
      </c>
      <c r="H218" s="19" t="n">
        <v>35.7</v>
      </c>
      <c r="J218" s="17" t="s">
        <v>143</v>
      </c>
      <c r="L218" s="46" t="n">
        <v>1.16</v>
      </c>
      <c r="M218" s="19" t="n">
        <v>8.4</v>
      </c>
      <c r="N218" s="19" t="n">
        <v>19.31</v>
      </c>
      <c r="R218" s="19" t="n">
        <v>72.1</v>
      </c>
      <c r="S218" s="19" t="n">
        <v>19.1</v>
      </c>
      <c r="T218" s="19" t="n">
        <v>229</v>
      </c>
      <c r="W218" s="18" t="n">
        <v>2008</v>
      </c>
      <c r="X218" s="17" t="s">
        <v>77</v>
      </c>
      <c r="Y218" s="17" t="s">
        <v>70</v>
      </c>
      <c r="Z218" s="17" t="s">
        <v>71</v>
      </c>
      <c r="AC218" s="17" t="s">
        <v>78</v>
      </c>
      <c r="AD218" s="18" t="n">
        <v>100</v>
      </c>
      <c r="AK218" s="21" t="n">
        <v>2.41600353669319</v>
      </c>
      <c r="AL218" s="21" t="n">
        <v>0.538160775200726</v>
      </c>
      <c r="AM218" s="22" t="n">
        <v>5</v>
      </c>
      <c r="AN218" s="21" t="n">
        <v>2.86858974358974</v>
      </c>
      <c r="AO218" s="21" t="n">
        <v>0.681982803072372</v>
      </c>
      <c r="AP218" s="22" t="n">
        <v>5</v>
      </c>
      <c r="AQ218" s="21" t="n">
        <v>5.449</v>
      </c>
      <c r="AR218" s="36" t="n">
        <f aca="false">AQ218*(0.46/7.46)</f>
        <v>0.335997319034853</v>
      </c>
      <c r="AS218" s="23" t="n">
        <v>3</v>
      </c>
      <c r="AT218" s="21" t="n">
        <v>9.839</v>
      </c>
      <c r="AU218" s="36" t="n">
        <f aca="false">AT218*(0.53/10)</f>
        <v>0.521467</v>
      </c>
      <c r="AV218" s="23" t="n">
        <v>3</v>
      </c>
    </row>
    <row r="219" customFormat="false" ht="13.8" hidden="false" customHeight="false" outlineLevel="0" collapsed="false">
      <c r="A219" s="17" t="n">
        <v>28</v>
      </c>
      <c r="B219" s="17" t="n">
        <v>2014</v>
      </c>
      <c r="C219" s="17" t="s">
        <v>64</v>
      </c>
      <c r="D219" s="17" t="s">
        <v>160</v>
      </c>
      <c r="E219" s="18" t="s">
        <v>66</v>
      </c>
      <c r="F219" s="18" t="s">
        <v>67</v>
      </c>
      <c r="G219" s="19" t="n">
        <v>107.33</v>
      </c>
      <c r="H219" s="19" t="n">
        <v>35.7</v>
      </c>
      <c r="J219" s="17" t="s">
        <v>143</v>
      </c>
      <c r="L219" s="46" t="n">
        <v>1.16</v>
      </c>
      <c r="M219" s="19" t="n">
        <v>8.4</v>
      </c>
      <c r="N219" s="19" t="n">
        <v>19.31</v>
      </c>
      <c r="R219" s="19" t="n">
        <v>72.1</v>
      </c>
      <c r="S219" s="19" t="n">
        <v>19.1</v>
      </c>
      <c r="T219" s="19" t="n">
        <v>229</v>
      </c>
      <c r="W219" s="18" t="n">
        <v>2008</v>
      </c>
      <c r="X219" s="17" t="s">
        <v>77</v>
      </c>
      <c r="Y219" s="17" t="s">
        <v>70</v>
      </c>
      <c r="Z219" s="17" t="s">
        <v>71</v>
      </c>
      <c r="AC219" s="17" t="s">
        <v>78</v>
      </c>
      <c r="AD219" s="18" t="n">
        <v>100</v>
      </c>
      <c r="AK219" s="21" t="n">
        <v>2.41600353669319</v>
      </c>
      <c r="AL219" s="21" t="n">
        <v>0.538160775200726</v>
      </c>
      <c r="AM219" s="22" t="n">
        <v>5</v>
      </c>
      <c r="AN219" s="21" t="n">
        <v>2.82603890362511</v>
      </c>
      <c r="AO219" s="21" t="n">
        <v>0.66024379745712</v>
      </c>
      <c r="AP219" s="22" t="n">
        <v>5</v>
      </c>
      <c r="AQ219" s="21" t="n">
        <v>5.449</v>
      </c>
      <c r="AR219" s="36" t="n">
        <f aca="false">AQ219*(0.46/7.46)</f>
        <v>0.335997319034853</v>
      </c>
      <c r="AS219" s="23" t="n">
        <v>3</v>
      </c>
      <c r="AT219" s="21" t="n">
        <v>9.421</v>
      </c>
      <c r="AU219" s="36" t="n">
        <f aca="false">AT219*(0.53/10)</f>
        <v>0.499313</v>
      </c>
      <c r="AV219" s="23" t="n">
        <v>3</v>
      </c>
    </row>
    <row r="220" customFormat="false" ht="13.8" hidden="false" customHeight="false" outlineLevel="0" collapsed="false">
      <c r="A220" s="17" t="n">
        <v>28</v>
      </c>
      <c r="B220" s="17" t="n">
        <v>2014</v>
      </c>
      <c r="C220" s="17" t="s">
        <v>64</v>
      </c>
      <c r="D220" s="17" t="s">
        <v>160</v>
      </c>
      <c r="E220" s="18" t="s">
        <v>66</v>
      </c>
      <c r="F220" s="18" t="s">
        <v>67</v>
      </c>
      <c r="G220" s="19" t="n">
        <v>107.33</v>
      </c>
      <c r="H220" s="19" t="n">
        <v>35.7</v>
      </c>
      <c r="J220" s="17" t="s">
        <v>143</v>
      </c>
      <c r="L220" s="46" t="n">
        <v>1.16</v>
      </c>
      <c r="M220" s="19" t="n">
        <v>8.4</v>
      </c>
      <c r="N220" s="19" t="n">
        <v>19.31</v>
      </c>
      <c r="R220" s="19" t="n">
        <v>72.1</v>
      </c>
      <c r="S220" s="19" t="n">
        <v>19.1</v>
      </c>
      <c r="T220" s="19" t="n">
        <v>229</v>
      </c>
      <c r="W220" s="18" t="n">
        <v>2008</v>
      </c>
      <c r="X220" s="17" t="s">
        <v>77</v>
      </c>
      <c r="Y220" s="17" t="s">
        <v>70</v>
      </c>
      <c r="Z220" s="17" t="s">
        <v>71</v>
      </c>
      <c r="AC220" s="17" t="s">
        <v>78</v>
      </c>
      <c r="AD220" s="18" t="n">
        <v>80</v>
      </c>
      <c r="AK220" s="21" t="n">
        <v>2.41600353669319</v>
      </c>
      <c r="AL220" s="21" t="n">
        <v>0.538160775200726</v>
      </c>
      <c r="AM220" s="22" t="n">
        <v>5</v>
      </c>
      <c r="AN220" s="21" t="n">
        <v>2.63649425287356</v>
      </c>
      <c r="AO220" s="21" t="n">
        <v>0.622026259256091</v>
      </c>
      <c r="AP220" s="22" t="n">
        <v>5</v>
      </c>
      <c r="AQ220" s="21" t="n">
        <v>5.449</v>
      </c>
      <c r="AR220" s="36" t="n">
        <f aca="false">AQ220*(0.46/7.46)</f>
        <v>0.335997319034853</v>
      </c>
      <c r="AS220" s="23" t="n">
        <v>3</v>
      </c>
      <c r="AT220" s="21" t="n">
        <v>7.443</v>
      </c>
      <c r="AU220" s="36" t="n">
        <f aca="false">AT220*(0.53/10)</f>
        <v>0.394479</v>
      </c>
      <c r="AV220" s="23" t="n">
        <v>3</v>
      </c>
    </row>
    <row r="221" customFormat="false" ht="13.8" hidden="false" customHeight="false" outlineLevel="0" collapsed="false">
      <c r="A221" s="17" t="n">
        <v>28</v>
      </c>
      <c r="B221" s="17" t="n">
        <v>2014</v>
      </c>
      <c r="C221" s="17" t="s">
        <v>64</v>
      </c>
      <c r="D221" s="17" t="s">
        <v>160</v>
      </c>
      <c r="E221" s="18" t="s">
        <v>66</v>
      </c>
      <c r="F221" s="18" t="s">
        <v>67</v>
      </c>
      <c r="G221" s="19" t="n">
        <v>107.33</v>
      </c>
      <c r="H221" s="19" t="n">
        <v>35.7</v>
      </c>
      <c r="J221" s="17" t="s">
        <v>143</v>
      </c>
      <c r="L221" s="46" t="n">
        <v>1.16</v>
      </c>
      <c r="M221" s="19" t="n">
        <v>8.4</v>
      </c>
      <c r="N221" s="19" t="n">
        <v>19.31</v>
      </c>
      <c r="R221" s="19" t="n">
        <v>72.1</v>
      </c>
      <c r="S221" s="19" t="n">
        <v>19.1</v>
      </c>
      <c r="T221" s="19" t="n">
        <v>229</v>
      </c>
      <c r="W221" s="18" t="n">
        <v>2008</v>
      </c>
      <c r="X221" s="17" t="s">
        <v>77</v>
      </c>
      <c r="Y221" s="17" t="s">
        <v>70</v>
      </c>
      <c r="Z221" s="17" t="s">
        <v>71</v>
      </c>
      <c r="AC221" s="17" t="s">
        <v>85</v>
      </c>
      <c r="AD221" s="18" t="n">
        <v>65</v>
      </c>
      <c r="AK221" s="21" t="n">
        <v>2.41600353669319</v>
      </c>
      <c r="AL221" s="21" t="n">
        <v>0.538160775200726</v>
      </c>
      <c r="AM221" s="22" t="n">
        <v>5</v>
      </c>
      <c r="AN221" s="21" t="n">
        <v>2.53978779840849</v>
      </c>
      <c r="AO221" s="21" t="n">
        <v>0.544587009472352</v>
      </c>
      <c r="AP221" s="22" t="n">
        <v>5</v>
      </c>
      <c r="AQ221" s="21" t="n">
        <v>5.449</v>
      </c>
      <c r="AR221" s="36" t="n">
        <f aca="false">AQ221*(0.46/7.46)</f>
        <v>0.335997319034853</v>
      </c>
      <c r="AS221" s="23" t="n">
        <v>3</v>
      </c>
      <c r="AT221" s="21" t="n">
        <v>6.628</v>
      </c>
      <c r="AU221" s="36" t="n">
        <f aca="false">AT221*(0.53/10)</f>
        <v>0.351284</v>
      </c>
      <c r="AV221" s="23" t="n">
        <v>3</v>
      </c>
    </row>
    <row r="222" customFormat="false" ht="13.8" hidden="false" customHeight="false" outlineLevel="0" collapsed="false">
      <c r="A222" s="17" t="n">
        <v>28</v>
      </c>
      <c r="B222" s="17" t="n">
        <v>2014</v>
      </c>
      <c r="C222" s="17" t="s">
        <v>64</v>
      </c>
      <c r="D222" s="17" t="s">
        <v>160</v>
      </c>
      <c r="E222" s="18" t="s">
        <v>66</v>
      </c>
      <c r="F222" s="18" t="s">
        <v>67</v>
      </c>
      <c r="G222" s="19" t="n">
        <v>107.33</v>
      </c>
      <c r="H222" s="19" t="n">
        <v>35.7</v>
      </c>
      <c r="J222" s="17" t="s">
        <v>143</v>
      </c>
      <c r="L222" s="46" t="n">
        <v>1.14</v>
      </c>
      <c r="M222" s="19" t="n">
        <v>8.4</v>
      </c>
      <c r="N222" s="19" t="n">
        <v>19.31</v>
      </c>
      <c r="R222" s="19" t="n">
        <v>72.1</v>
      </c>
      <c r="S222" s="19" t="n">
        <v>19.1</v>
      </c>
      <c r="T222" s="19" t="n">
        <v>229</v>
      </c>
      <c r="W222" s="18" t="n">
        <v>2009</v>
      </c>
      <c r="X222" s="17" t="s">
        <v>77</v>
      </c>
      <c r="Y222" s="17" t="s">
        <v>70</v>
      </c>
      <c r="Z222" s="17" t="s">
        <v>71</v>
      </c>
      <c r="AC222" s="17" t="s">
        <v>78</v>
      </c>
      <c r="AD222" s="18" t="n">
        <v>100</v>
      </c>
      <c r="AK222" s="21" t="n">
        <v>2.14909372236958</v>
      </c>
      <c r="AL222" s="21" t="n">
        <v>0.80801700567338</v>
      </c>
      <c r="AM222" s="22" t="n">
        <v>5</v>
      </c>
      <c r="AN222" s="21" t="n">
        <v>2.45855437665783</v>
      </c>
      <c r="AO222" s="21" t="n">
        <v>0.792591847202858</v>
      </c>
      <c r="AP222" s="22" t="n">
        <v>5</v>
      </c>
      <c r="AQ222" s="21" t="n">
        <v>5.115</v>
      </c>
      <c r="AR222" s="36" t="n">
        <f aca="false">AQ222*(0.46/7.46)</f>
        <v>0.315402144772118</v>
      </c>
      <c r="AS222" s="23" t="n">
        <v>3</v>
      </c>
      <c r="AT222" s="21" t="n">
        <v>9.75</v>
      </c>
      <c r="AU222" s="36" t="n">
        <f aca="false">AT222*(0.53/10)</f>
        <v>0.51675</v>
      </c>
      <c r="AV222" s="23" t="n">
        <v>3</v>
      </c>
    </row>
    <row r="223" customFormat="false" ht="13.8" hidden="false" customHeight="false" outlineLevel="0" collapsed="false">
      <c r="A223" s="17" t="n">
        <v>28</v>
      </c>
      <c r="B223" s="17" t="n">
        <v>2014</v>
      </c>
      <c r="C223" s="17" t="s">
        <v>64</v>
      </c>
      <c r="D223" s="17" t="s">
        <v>160</v>
      </c>
      <c r="E223" s="18" t="s">
        <v>66</v>
      </c>
      <c r="F223" s="18" t="s">
        <v>67</v>
      </c>
      <c r="G223" s="19" t="n">
        <v>107.33</v>
      </c>
      <c r="H223" s="19" t="n">
        <v>35.7</v>
      </c>
      <c r="J223" s="17" t="s">
        <v>143</v>
      </c>
      <c r="L223" s="46" t="n">
        <v>1.14</v>
      </c>
      <c r="M223" s="19" t="n">
        <v>8.4</v>
      </c>
      <c r="N223" s="19" t="n">
        <v>19.31</v>
      </c>
      <c r="R223" s="19" t="n">
        <v>72.1</v>
      </c>
      <c r="S223" s="19" t="n">
        <v>19.1</v>
      </c>
      <c r="T223" s="19" t="n">
        <v>229</v>
      </c>
      <c r="W223" s="18" t="n">
        <v>2009</v>
      </c>
      <c r="X223" s="17" t="s">
        <v>77</v>
      </c>
      <c r="Y223" s="17" t="s">
        <v>70</v>
      </c>
      <c r="Z223" s="17" t="s">
        <v>71</v>
      </c>
      <c r="AC223" s="17" t="s">
        <v>78</v>
      </c>
      <c r="AD223" s="18" t="n">
        <v>100</v>
      </c>
      <c r="AK223" s="21" t="n">
        <v>2.14909372236958</v>
      </c>
      <c r="AL223" s="21" t="n">
        <v>0.80801700567338</v>
      </c>
      <c r="AM223" s="22" t="n">
        <v>5</v>
      </c>
      <c r="AN223" s="21" t="n">
        <v>2.43147656940761</v>
      </c>
      <c r="AO223" s="21" t="n">
        <v>0.791930803011787</v>
      </c>
      <c r="AP223" s="22" t="n">
        <v>5</v>
      </c>
      <c r="AQ223" s="21" t="n">
        <v>5.115</v>
      </c>
      <c r="AR223" s="36" t="n">
        <f aca="false">AQ223*(0.46/7.46)</f>
        <v>0.315402144772118</v>
      </c>
      <c r="AS223" s="23" t="n">
        <v>3</v>
      </c>
      <c r="AT223" s="21" t="n">
        <v>9.135</v>
      </c>
      <c r="AU223" s="36" t="n">
        <f aca="false">AT223*(0.53/10)</f>
        <v>0.484155</v>
      </c>
      <c r="AV223" s="23" t="n">
        <v>3</v>
      </c>
    </row>
    <row r="224" customFormat="false" ht="13.8" hidden="false" customHeight="false" outlineLevel="0" collapsed="false">
      <c r="A224" s="17" t="n">
        <v>28</v>
      </c>
      <c r="B224" s="17" t="n">
        <v>2014</v>
      </c>
      <c r="C224" s="17" t="s">
        <v>64</v>
      </c>
      <c r="D224" s="17" t="s">
        <v>160</v>
      </c>
      <c r="E224" s="18" t="s">
        <v>66</v>
      </c>
      <c r="F224" s="18" t="s">
        <v>67</v>
      </c>
      <c r="G224" s="19" t="n">
        <v>107.33</v>
      </c>
      <c r="H224" s="19" t="n">
        <v>35.7</v>
      </c>
      <c r="J224" s="17" t="s">
        <v>143</v>
      </c>
      <c r="L224" s="46" t="n">
        <v>1.14</v>
      </c>
      <c r="M224" s="19" t="n">
        <v>8.4</v>
      </c>
      <c r="N224" s="19" t="n">
        <v>19.31</v>
      </c>
      <c r="R224" s="19" t="n">
        <v>72.1</v>
      </c>
      <c r="S224" s="19" t="n">
        <v>19.1</v>
      </c>
      <c r="T224" s="19" t="n">
        <v>229</v>
      </c>
      <c r="W224" s="18" t="n">
        <v>2009</v>
      </c>
      <c r="X224" s="17" t="s">
        <v>77</v>
      </c>
      <c r="Y224" s="17" t="s">
        <v>70</v>
      </c>
      <c r="Z224" s="17" t="s">
        <v>71</v>
      </c>
      <c r="AC224" s="17" t="s">
        <v>78</v>
      </c>
      <c r="AD224" s="18" t="n">
        <v>80</v>
      </c>
      <c r="AK224" s="21" t="n">
        <v>2.14909372236958</v>
      </c>
      <c r="AL224" s="21" t="n">
        <v>0.80801700567338</v>
      </c>
      <c r="AM224" s="22" t="n">
        <v>5</v>
      </c>
      <c r="AN224" s="21" t="n">
        <v>2.35024314765694</v>
      </c>
      <c r="AO224" s="21" t="n">
        <v>0.830032124003601</v>
      </c>
      <c r="AP224" s="22" t="n">
        <v>5</v>
      </c>
      <c r="AQ224" s="21" t="n">
        <v>5.115</v>
      </c>
      <c r="AR224" s="36" t="n">
        <f aca="false">AQ224*(0.46/7.46)</f>
        <v>0.315402144772118</v>
      </c>
      <c r="AS224" s="23" t="n">
        <v>3</v>
      </c>
      <c r="AT224" s="21" t="n">
        <v>7.664</v>
      </c>
      <c r="AU224" s="36" t="n">
        <f aca="false">AT224*(0.53/10)</f>
        <v>0.406192</v>
      </c>
      <c r="AV224" s="23" t="n">
        <v>3</v>
      </c>
    </row>
    <row r="225" customFormat="false" ht="13.8" hidden="false" customHeight="false" outlineLevel="0" collapsed="false">
      <c r="A225" s="17" t="n">
        <v>28</v>
      </c>
      <c r="B225" s="17" t="n">
        <v>2014</v>
      </c>
      <c r="C225" s="17" t="s">
        <v>64</v>
      </c>
      <c r="D225" s="17" t="s">
        <v>160</v>
      </c>
      <c r="E225" s="18" t="s">
        <v>66</v>
      </c>
      <c r="F225" s="18" t="s">
        <v>67</v>
      </c>
      <c r="G225" s="19" t="n">
        <v>107.33</v>
      </c>
      <c r="H225" s="19" t="n">
        <v>35.7</v>
      </c>
      <c r="J225" s="17" t="s">
        <v>143</v>
      </c>
      <c r="L225" s="46" t="n">
        <v>1.14</v>
      </c>
      <c r="M225" s="19" t="n">
        <v>8.4</v>
      </c>
      <c r="N225" s="19" t="n">
        <v>19.31</v>
      </c>
      <c r="R225" s="19" t="n">
        <v>72.1</v>
      </c>
      <c r="S225" s="19" t="n">
        <v>19.1</v>
      </c>
      <c r="T225" s="19" t="n">
        <v>229</v>
      </c>
      <c r="W225" s="18" t="n">
        <v>2009</v>
      </c>
      <c r="X225" s="17" t="s">
        <v>77</v>
      </c>
      <c r="Y225" s="17" t="s">
        <v>70</v>
      </c>
      <c r="Z225" s="17" t="s">
        <v>71</v>
      </c>
      <c r="AC225" s="17" t="s">
        <v>85</v>
      </c>
      <c r="AD225" s="18" t="n">
        <v>65</v>
      </c>
      <c r="AK225" s="21" t="n">
        <v>2.14909372236958</v>
      </c>
      <c r="AL225" s="21" t="n">
        <v>0.80801700567338</v>
      </c>
      <c r="AM225" s="22" t="n">
        <v>5</v>
      </c>
      <c r="AN225" s="21" t="n">
        <v>2.36958443854996</v>
      </c>
      <c r="AO225" s="21" t="n">
        <v>0.787477992537452</v>
      </c>
      <c r="AP225" s="22" t="n">
        <v>5</v>
      </c>
      <c r="AQ225" s="21" t="n">
        <v>5.115</v>
      </c>
      <c r="AR225" s="36" t="n">
        <f aca="false">AQ225*(0.46/7.46)</f>
        <v>0.315402144772118</v>
      </c>
      <c r="AS225" s="23" t="n">
        <v>3</v>
      </c>
      <c r="AT225" s="21" t="n">
        <v>6.812</v>
      </c>
      <c r="AU225" s="36" t="n">
        <f aca="false">AT225*(0.53/10)</f>
        <v>0.361036</v>
      </c>
      <c r="AV225" s="23" t="n">
        <v>3</v>
      </c>
    </row>
    <row r="226" customFormat="false" ht="13.8" hidden="false" customHeight="false" outlineLevel="0" collapsed="false">
      <c r="A226" s="17" t="n">
        <v>29</v>
      </c>
      <c r="B226" s="17" t="n">
        <v>2014</v>
      </c>
      <c r="C226" s="17" t="s">
        <v>64</v>
      </c>
      <c r="D226" s="17" t="s">
        <v>161</v>
      </c>
      <c r="E226" s="18" t="s">
        <v>66</v>
      </c>
      <c r="F226" s="18" t="s">
        <v>67</v>
      </c>
      <c r="G226" s="19" t="n">
        <v>104.58</v>
      </c>
      <c r="H226" s="19" t="n">
        <v>35.88</v>
      </c>
      <c r="I226" s="20" t="n">
        <v>1896.7</v>
      </c>
      <c r="W226" s="18" t="n">
        <v>2009</v>
      </c>
      <c r="X226" s="17" t="s">
        <v>69</v>
      </c>
      <c r="Y226" s="17" t="s">
        <v>70</v>
      </c>
      <c r="Z226" s="17" t="s">
        <v>71</v>
      </c>
      <c r="AA226" s="17" t="n">
        <v>0.008</v>
      </c>
      <c r="AC226" s="17" t="s">
        <v>78</v>
      </c>
      <c r="AD226" s="18" t="n">
        <v>40</v>
      </c>
      <c r="AK226" s="21" t="n">
        <v>16.6250944822373</v>
      </c>
      <c r="AL226" s="21" t="n">
        <v>4.06990069825034</v>
      </c>
      <c r="AM226" s="22" t="n">
        <v>6</v>
      </c>
      <c r="AN226" s="21" t="n">
        <v>17.1814058956916</v>
      </c>
      <c r="AO226" s="21" t="n">
        <v>3.92147555848829</v>
      </c>
      <c r="AP226" s="22" t="n">
        <v>6</v>
      </c>
      <c r="AQ226" s="21" t="n">
        <v>3.0237</v>
      </c>
      <c r="AR226" s="36" t="n">
        <f aca="false">AQ226*(0.46/7.46)</f>
        <v>0.186447989276139</v>
      </c>
      <c r="AS226" s="23" t="n">
        <v>3</v>
      </c>
      <c r="AT226" s="21" t="n">
        <v>3.6464</v>
      </c>
      <c r="AU226" s="36" t="n">
        <f aca="false">AT226*(0.53/10)</f>
        <v>0.1932592</v>
      </c>
      <c r="AV226" s="23" t="n">
        <v>3</v>
      </c>
    </row>
    <row r="227" customFormat="false" ht="13.8" hidden="false" customHeight="false" outlineLevel="0" collapsed="false">
      <c r="A227" s="17" t="n">
        <v>29</v>
      </c>
      <c r="B227" s="17" t="n">
        <v>2014</v>
      </c>
      <c r="C227" s="17" t="s">
        <v>64</v>
      </c>
      <c r="D227" s="17" t="s">
        <v>161</v>
      </c>
      <c r="E227" s="18" t="s">
        <v>66</v>
      </c>
      <c r="F227" s="18" t="s">
        <v>67</v>
      </c>
      <c r="G227" s="19" t="n">
        <v>104.58</v>
      </c>
      <c r="H227" s="19" t="n">
        <v>35.88</v>
      </c>
      <c r="I227" s="20" t="n">
        <v>1896.7</v>
      </c>
      <c r="W227" s="18" t="n">
        <v>2009</v>
      </c>
      <c r="X227" s="17" t="s">
        <v>69</v>
      </c>
      <c r="Y227" s="17" t="s">
        <v>70</v>
      </c>
      <c r="Z227" s="17" t="s">
        <v>71</v>
      </c>
      <c r="AA227" s="17" t="n">
        <v>0.008</v>
      </c>
      <c r="AC227" s="17" t="s">
        <v>78</v>
      </c>
      <c r="AD227" s="18" t="n">
        <v>100</v>
      </c>
      <c r="AK227" s="21" t="n">
        <v>16.6250944822373</v>
      </c>
      <c r="AL227" s="21" t="n">
        <v>4.06990069825034</v>
      </c>
      <c r="AM227" s="22" t="n">
        <v>6</v>
      </c>
      <c r="AN227" s="21" t="n">
        <v>18.3465608465608</v>
      </c>
      <c r="AO227" s="21" t="n">
        <v>3.42925693740253</v>
      </c>
      <c r="AP227" s="22" t="n">
        <v>6</v>
      </c>
      <c r="AQ227" s="21" t="n">
        <v>3.0237</v>
      </c>
      <c r="AR227" s="36" t="n">
        <f aca="false">AQ227*(0.46/7.46)</f>
        <v>0.186447989276139</v>
      </c>
      <c r="AS227" s="23" t="n">
        <v>3</v>
      </c>
      <c r="AT227" s="21" t="n">
        <v>4.3115</v>
      </c>
      <c r="AU227" s="36" t="n">
        <f aca="false">AT227*(0.53/10)</f>
        <v>0.2285095</v>
      </c>
      <c r="AV227" s="23" t="n">
        <v>3</v>
      </c>
    </row>
    <row r="228" customFormat="false" ht="13.8" hidden="false" customHeight="false" outlineLevel="0" collapsed="false">
      <c r="A228" s="17" t="n">
        <v>29</v>
      </c>
      <c r="B228" s="17" t="n">
        <v>2014</v>
      </c>
      <c r="C228" s="17" t="s">
        <v>64</v>
      </c>
      <c r="D228" s="17" t="s">
        <v>161</v>
      </c>
      <c r="E228" s="18" t="s">
        <v>66</v>
      </c>
      <c r="F228" s="18" t="s">
        <v>67</v>
      </c>
      <c r="G228" s="19" t="n">
        <v>104.58</v>
      </c>
      <c r="H228" s="19" t="n">
        <v>35.88</v>
      </c>
      <c r="I228" s="20" t="n">
        <v>1896.7</v>
      </c>
      <c r="W228" s="18" t="n">
        <v>2010</v>
      </c>
      <c r="X228" s="17" t="s">
        <v>69</v>
      </c>
      <c r="Y228" s="17" t="s">
        <v>70</v>
      </c>
      <c r="Z228" s="17" t="s">
        <v>71</v>
      </c>
      <c r="AA228" s="17" t="n">
        <v>0.008</v>
      </c>
      <c r="AC228" s="17" t="s">
        <v>78</v>
      </c>
      <c r="AD228" s="18" t="n">
        <v>40</v>
      </c>
      <c r="AE228" s="21" t="n">
        <v>17.5481818181818</v>
      </c>
      <c r="AF228" s="36" t="n">
        <f aca="false">AE228*(3.84/22.39)</f>
        <v>3.0096033131674</v>
      </c>
      <c r="AG228" s="22" t="n">
        <v>3</v>
      </c>
      <c r="AH228" s="21" t="n">
        <v>17.7136363636364</v>
      </c>
      <c r="AI228" s="36" t="n">
        <f aca="false">AH228*(3.99/24.1)</f>
        <v>2.93267257638628</v>
      </c>
      <c r="AJ228" s="23" t="n">
        <v>3</v>
      </c>
      <c r="AK228" s="21" t="n">
        <v>13.8506296558731</v>
      </c>
      <c r="AL228" s="21" t="n">
        <v>4.18782164159401</v>
      </c>
      <c r="AM228" s="22" t="n">
        <v>15</v>
      </c>
      <c r="AN228" s="21" t="n">
        <v>14.8058545436823</v>
      </c>
      <c r="AO228" s="21" t="n">
        <v>4.45046729612899</v>
      </c>
      <c r="AP228" s="22" t="n">
        <v>15</v>
      </c>
      <c r="AQ228" s="21" t="n">
        <v>3.3202</v>
      </c>
      <c r="AR228" s="36" t="n">
        <f aca="false">AQ228*(0.46/7.46)</f>
        <v>0.204730831099196</v>
      </c>
      <c r="AS228" s="23" t="n">
        <v>3</v>
      </c>
      <c r="AT228" s="21" t="n">
        <v>3.9475</v>
      </c>
      <c r="AU228" s="36" t="n">
        <f aca="false">AT228*(0.53/10)</f>
        <v>0.2092175</v>
      </c>
      <c r="AV228" s="23" t="n">
        <v>3</v>
      </c>
    </row>
    <row r="229" customFormat="false" ht="13.8" hidden="false" customHeight="false" outlineLevel="0" collapsed="false">
      <c r="A229" s="17" t="n">
        <v>29</v>
      </c>
      <c r="B229" s="17" t="n">
        <v>2014</v>
      </c>
      <c r="C229" s="17" t="s">
        <v>64</v>
      </c>
      <c r="D229" s="17" t="s">
        <v>161</v>
      </c>
      <c r="E229" s="18" t="s">
        <v>66</v>
      </c>
      <c r="F229" s="18" t="s">
        <v>67</v>
      </c>
      <c r="G229" s="19" t="n">
        <v>104.58</v>
      </c>
      <c r="H229" s="19" t="n">
        <v>35.88</v>
      </c>
      <c r="I229" s="20" t="n">
        <v>1896.7</v>
      </c>
      <c r="W229" s="18" t="n">
        <v>2010</v>
      </c>
      <c r="X229" s="17" t="s">
        <v>69</v>
      </c>
      <c r="Y229" s="17" t="s">
        <v>70</v>
      </c>
      <c r="Z229" s="17" t="s">
        <v>71</v>
      </c>
      <c r="AA229" s="17" t="n">
        <v>0.008</v>
      </c>
      <c r="AC229" s="17" t="s">
        <v>78</v>
      </c>
      <c r="AD229" s="18" t="n">
        <v>100</v>
      </c>
      <c r="AE229" s="21" t="n">
        <v>17.5481818181818</v>
      </c>
      <c r="AF229" s="36" t="n">
        <f aca="false">AE229*(3.84/22.39)</f>
        <v>3.0096033131674</v>
      </c>
      <c r="AG229" s="22" t="n">
        <v>3</v>
      </c>
      <c r="AH229" s="21" t="n">
        <v>18.4063636363636</v>
      </c>
      <c r="AI229" s="36" t="n">
        <f aca="false">AH229*(3.99/24.1)</f>
        <v>3.04736061863447</v>
      </c>
      <c r="AJ229" s="23" t="n">
        <v>3</v>
      </c>
      <c r="AK229" s="21" t="n">
        <v>13.8506296558731</v>
      </c>
      <c r="AL229" s="21" t="n">
        <v>4.18782164159401</v>
      </c>
      <c r="AM229" s="22" t="n">
        <v>15</v>
      </c>
      <c r="AN229" s="21" t="n">
        <v>16.709720956912</v>
      </c>
      <c r="AO229" s="21" t="n">
        <v>4.77379277143622</v>
      </c>
      <c r="AP229" s="22" t="n">
        <v>15</v>
      </c>
      <c r="AQ229" s="21" t="n">
        <v>3.3202</v>
      </c>
      <c r="AR229" s="36" t="n">
        <f aca="false">AQ229*(0.46/7.46)</f>
        <v>0.204730831099196</v>
      </c>
      <c r="AS229" s="23" t="n">
        <v>3</v>
      </c>
      <c r="AT229" s="21" t="n">
        <v>5.0478</v>
      </c>
      <c r="AU229" s="36" t="n">
        <f aca="false">AT229*(0.53/10)</f>
        <v>0.2675334</v>
      </c>
      <c r="AV229" s="23" t="n">
        <v>3</v>
      </c>
    </row>
    <row r="230" customFormat="false" ht="13.8" hidden="false" customHeight="false" outlineLevel="0" collapsed="false">
      <c r="A230" s="17" t="n">
        <v>30</v>
      </c>
      <c r="B230" s="17" t="n">
        <v>2014</v>
      </c>
      <c r="C230" s="17" t="s">
        <v>64</v>
      </c>
      <c r="D230" s="17" t="s">
        <v>162</v>
      </c>
      <c r="E230" s="18" t="s">
        <v>66</v>
      </c>
      <c r="F230" s="18" t="s">
        <v>67</v>
      </c>
      <c r="G230" s="19" t="n">
        <v>104.08</v>
      </c>
      <c r="H230" s="19" t="n">
        <v>35.9</v>
      </c>
      <c r="I230" s="20" t="n">
        <v>2013</v>
      </c>
      <c r="K230" s="17" t="s">
        <v>82</v>
      </c>
      <c r="M230" s="19" t="n">
        <v>8.4</v>
      </c>
      <c r="N230" s="19" t="n">
        <v>16.9</v>
      </c>
      <c r="O230" s="19" t="n">
        <v>1</v>
      </c>
      <c r="R230" s="19" t="n">
        <v>24</v>
      </c>
      <c r="S230" s="19" t="n">
        <v>14</v>
      </c>
      <c r="W230" s="18" t="n">
        <v>2011</v>
      </c>
      <c r="X230" s="17" t="s">
        <v>77</v>
      </c>
      <c r="Y230" s="17" t="s">
        <v>70</v>
      </c>
      <c r="Z230" s="17" t="s">
        <v>71</v>
      </c>
      <c r="AA230" s="17" t="n">
        <v>0.008</v>
      </c>
      <c r="AB230" s="17" t="s">
        <v>84</v>
      </c>
      <c r="AC230" s="17" t="s">
        <v>78</v>
      </c>
      <c r="AK230" s="21" t="n">
        <v>13.3841996502941</v>
      </c>
      <c r="AL230" s="21" t="n">
        <v>1.10900446558939</v>
      </c>
      <c r="AM230" s="22" t="n">
        <v>5</v>
      </c>
      <c r="AN230" s="21" t="n">
        <v>14.9260848831664</v>
      </c>
      <c r="AO230" s="21" t="n">
        <v>2.38475596752528</v>
      </c>
      <c r="AP230" s="22" t="n">
        <v>5</v>
      </c>
    </row>
    <row r="231" customFormat="false" ht="13.8" hidden="false" customHeight="false" outlineLevel="0" collapsed="false">
      <c r="A231" s="17" t="n">
        <v>30</v>
      </c>
      <c r="B231" s="17" t="n">
        <v>2014</v>
      </c>
      <c r="C231" s="17" t="s">
        <v>64</v>
      </c>
      <c r="D231" s="17" t="s">
        <v>162</v>
      </c>
      <c r="E231" s="18" t="s">
        <v>66</v>
      </c>
      <c r="F231" s="18" t="s">
        <v>67</v>
      </c>
      <c r="G231" s="19" t="n">
        <v>104.08</v>
      </c>
      <c r="H231" s="19" t="n">
        <v>35.9</v>
      </c>
      <c r="I231" s="20" t="n">
        <v>2013</v>
      </c>
      <c r="K231" s="17" t="s">
        <v>82</v>
      </c>
      <c r="M231" s="19" t="n">
        <v>8.4</v>
      </c>
      <c r="N231" s="19" t="n">
        <v>16.9</v>
      </c>
      <c r="O231" s="19" t="n">
        <v>1</v>
      </c>
      <c r="R231" s="19" t="n">
        <v>24</v>
      </c>
      <c r="S231" s="19" t="n">
        <v>14</v>
      </c>
      <c r="W231" s="18" t="n">
        <v>2012</v>
      </c>
      <c r="X231" s="17" t="s">
        <v>77</v>
      </c>
      <c r="Y231" s="17" t="s">
        <v>70</v>
      </c>
      <c r="Z231" s="17" t="s">
        <v>71</v>
      </c>
      <c r="AA231" s="17" t="n">
        <v>0.008</v>
      </c>
      <c r="AB231" s="17" t="s">
        <v>84</v>
      </c>
      <c r="AC231" s="17" t="s">
        <v>78</v>
      </c>
      <c r="AK231" s="21" t="n">
        <v>14.1630901287554</v>
      </c>
      <c r="AL231" s="21" t="n">
        <v>1.3662464979869</v>
      </c>
      <c r="AM231" s="22" t="n">
        <v>5</v>
      </c>
      <c r="AN231" s="21" t="n">
        <v>18.756954379272</v>
      </c>
      <c r="AO231" s="21" t="n">
        <v>0.454489857113214</v>
      </c>
      <c r="AP231" s="22" t="n">
        <v>5</v>
      </c>
    </row>
    <row r="232" customFormat="false" ht="13.8" hidden="false" customHeight="false" outlineLevel="0" collapsed="false">
      <c r="A232" s="17" t="n">
        <v>31</v>
      </c>
      <c r="B232" s="17" t="n">
        <v>2014</v>
      </c>
      <c r="C232" s="17" t="s">
        <v>163</v>
      </c>
      <c r="D232" s="17" t="s">
        <v>164</v>
      </c>
      <c r="E232" s="18" t="s">
        <v>66</v>
      </c>
      <c r="F232" s="18" t="s">
        <v>67</v>
      </c>
      <c r="G232" s="19" t="n">
        <v>107.75</v>
      </c>
      <c r="H232" s="19" t="n">
        <v>35.48</v>
      </c>
      <c r="I232" s="20" t="n">
        <v>1264</v>
      </c>
      <c r="K232" s="17" t="s">
        <v>94</v>
      </c>
      <c r="L232" s="19" t="n">
        <v>1.15</v>
      </c>
      <c r="M232" s="19" t="n">
        <v>8.1</v>
      </c>
      <c r="N232" s="19" t="n">
        <v>15.26</v>
      </c>
      <c r="O232" s="19" t="n">
        <v>0.98</v>
      </c>
      <c r="P232" s="19" t="n">
        <v>0.73</v>
      </c>
      <c r="S232" s="19" t="n">
        <v>31</v>
      </c>
      <c r="W232" s="18" t="n">
        <v>2008</v>
      </c>
      <c r="X232" s="17" t="s">
        <v>77</v>
      </c>
      <c r="Y232" s="17" t="s">
        <v>70</v>
      </c>
      <c r="Z232" s="17" t="s">
        <v>71</v>
      </c>
      <c r="AA232" s="17" t="n">
        <v>0.008</v>
      </c>
      <c r="AC232" s="17" t="s">
        <v>78</v>
      </c>
      <c r="AD232" s="18" t="n">
        <v>36.4</v>
      </c>
      <c r="AQ232" s="21" t="n">
        <v>6.94</v>
      </c>
      <c r="AR232" s="36" t="n">
        <f aca="false">AQ232*(0.46/7.46)</f>
        <v>0.427935656836461</v>
      </c>
      <c r="AS232" s="23" t="n">
        <v>3</v>
      </c>
      <c r="AT232" s="21" t="n">
        <v>8.6</v>
      </c>
      <c r="AU232" s="36" t="n">
        <f aca="false">AT232*(0.53/10)</f>
        <v>0.4558</v>
      </c>
      <c r="AV232" s="23" t="n">
        <v>3</v>
      </c>
    </row>
    <row r="233" customFormat="false" ht="13.8" hidden="false" customHeight="false" outlineLevel="0" collapsed="false">
      <c r="A233" s="17" t="n">
        <v>31</v>
      </c>
      <c r="B233" s="17" t="n">
        <v>2014</v>
      </c>
      <c r="C233" s="17" t="s">
        <v>163</v>
      </c>
      <c r="D233" s="17" t="s">
        <v>164</v>
      </c>
      <c r="E233" s="18" t="s">
        <v>66</v>
      </c>
      <c r="F233" s="18" t="s">
        <v>67</v>
      </c>
      <c r="G233" s="19" t="n">
        <v>107.75</v>
      </c>
      <c r="H233" s="19" t="n">
        <v>35.48</v>
      </c>
      <c r="I233" s="20" t="n">
        <v>1264</v>
      </c>
      <c r="K233" s="17" t="s">
        <v>94</v>
      </c>
      <c r="L233" s="19" t="n">
        <v>1.15</v>
      </c>
      <c r="M233" s="19" t="n">
        <v>8.1</v>
      </c>
      <c r="N233" s="19" t="n">
        <v>15.26</v>
      </c>
      <c r="O233" s="19" t="n">
        <v>0.98</v>
      </c>
      <c r="P233" s="19" t="n">
        <v>0.73</v>
      </c>
      <c r="S233" s="19" t="n">
        <v>31</v>
      </c>
      <c r="W233" s="18" t="n">
        <v>2008</v>
      </c>
      <c r="X233" s="17" t="s">
        <v>77</v>
      </c>
      <c r="Y233" s="17" t="s">
        <v>70</v>
      </c>
      <c r="Z233" s="17" t="s">
        <v>71</v>
      </c>
      <c r="AA233" s="17" t="n">
        <v>0.008</v>
      </c>
      <c r="AC233" s="17" t="s">
        <v>78</v>
      </c>
      <c r="AD233" s="18" t="n">
        <v>100</v>
      </c>
      <c r="AQ233" s="21" t="n">
        <v>6.94</v>
      </c>
      <c r="AR233" s="36" t="n">
        <f aca="false">AQ233*(0.46/7.46)</f>
        <v>0.427935656836461</v>
      </c>
      <c r="AS233" s="23" t="n">
        <v>3</v>
      </c>
      <c r="AT233" s="21" t="n">
        <v>10.41</v>
      </c>
      <c r="AU233" s="36" t="n">
        <f aca="false">AT233*(0.53/10)</f>
        <v>0.55173</v>
      </c>
      <c r="AV233" s="23" t="n">
        <v>3</v>
      </c>
    </row>
    <row r="234" customFormat="false" ht="13.8" hidden="false" customHeight="false" outlineLevel="0" collapsed="false">
      <c r="A234" s="17" t="n">
        <v>31</v>
      </c>
      <c r="B234" s="17" t="n">
        <v>2014</v>
      </c>
      <c r="C234" s="17" t="s">
        <v>163</v>
      </c>
      <c r="D234" s="17" t="s">
        <v>164</v>
      </c>
      <c r="E234" s="18" t="s">
        <v>66</v>
      </c>
      <c r="F234" s="18" t="s">
        <v>67</v>
      </c>
      <c r="G234" s="19" t="n">
        <v>107.75</v>
      </c>
      <c r="H234" s="19" t="n">
        <v>35.48</v>
      </c>
      <c r="I234" s="20" t="n">
        <v>1264</v>
      </c>
      <c r="K234" s="17" t="s">
        <v>94</v>
      </c>
      <c r="L234" s="19" t="n">
        <v>1.15</v>
      </c>
      <c r="M234" s="19" t="n">
        <v>8.1</v>
      </c>
      <c r="N234" s="19" t="n">
        <v>15.26</v>
      </c>
      <c r="O234" s="19" t="n">
        <v>0.98</v>
      </c>
      <c r="P234" s="19" t="n">
        <v>0.73</v>
      </c>
      <c r="S234" s="19" t="n">
        <v>31</v>
      </c>
      <c r="W234" s="18" t="n">
        <v>2009</v>
      </c>
      <c r="X234" s="17" t="s">
        <v>77</v>
      </c>
      <c r="Y234" s="17" t="s">
        <v>70</v>
      </c>
      <c r="Z234" s="17" t="s">
        <v>71</v>
      </c>
      <c r="AA234" s="17" t="n">
        <v>0.008</v>
      </c>
      <c r="AC234" s="17" t="s">
        <v>78</v>
      </c>
      <c r="AD234" s="18" t="n">
        <v>36.4</v>
      </c>
      <c r="AE234" s="21" t="n">
        <v>21.0944206008584</v>
      </c>
      <c r="AF234" s="21" t="n">
        <v>4.27033234809708</v>
      </c>
      <c r="AG234" s="22" t="n">
        <v>4</v>
      </c>
      <c r="AH234" s="21" t="n">
        <v>22.3015021459228</v>
      </c>
      <c r="AI234" s="21" t="n">
        <v>4.57604713121481</v>
      </c>
      <c r="AJ234" s="23" t="n">
        <v>4</v>
      </c>
      <c r="AK234" s="21" t="n">
        <v>12.9768418653491</v>
      </c>
      <c r="AL234" s="21" t="n">
        <v>6.088447927961</v>
      </c>
      <c r="AM234" s="22" t="n">
        <v>3</v>
      </c>
      <c r="AN234" s="21" t="n">
        <v>12.8818487436</v>
      </c>
      <c r="AO234" s="21" t="n">
        <v>6.07070414614825</v>
      </c>
      <c r="AP234" s="22" t="n">
        <v>3</v>
      </c>
      <c r="AQ234" s="21" t="n">
        <v>6.19</v>
      </c>
      <c r="AR234" s="36" t="n">
        <f aca="false">AQ234*(0.46/7.46)</f>
        <v>0.381689008042895</v>
      </c>
      <c r="AS234" s="23" t="n">
        <v>3</v>
      </c>
      <c r="AT234" s="21" t="n">
        <v>5.44</v>
      </c>
      <c r="AU234" s="36" t="n">
        <f aca="false">AT234*(0.53/10)</f>
        <v>0.28832</v>
      </c>
      <c r="AV234" s="23" t="n">
        <v>3</v>
      </c>
    </row>
    <row r="235" customFormat="false" ht="13.8" hidden="false" customHeight="false" outlineLevel="0" collapsed="false">
      <c r="A235" s="17" t="n">
        <v>31</v>
      </c>
      <c r="B235" s="17" t="n">
        <v>2014</v>
      </c>
      <c r="C235" s="17" t="s">
        <v>163</v>
      </c>
      <c r="D235" s="17" t="s">
        <v>164</v>
      </c>
      <c r="E235" s="18" t="s">
        <v>66</v>
      </c>
      <c r="F235" s="18" t="s">
        <v>67</v>
      </c>
      <c r="G235" s="19" t="n">
        <v>107.75</v>
      </c>
      <c r="H235" s="19" t="n">
        <v>35.48</v>
      </c>
      <c r="I235" s="20" t="n">
        <v>1264</v>
      </c>
      <c r="K235" s="17" t="s">
        <v>94</v>
      </c>
      <c r="L235" s="19" t="n">
        <v>1.15</v>
      </c>
      <c r="M235" s="19" t="n">
        <v>8.1</v>
      </c>
      <c r="N235" s="19" t="n">
        <v>15.26</v>
      </c>
      <c r="O235" s="19" t="n">
        <v>0.98</v>
      </c>
      <c r="P235" s="19" t="n">
        <v>0.73</v>
      </c>
      <c r="S235" s="19" t="n">
        <v>31</v>
      </c>
      <c r="W235" s="18" t="n">
        <v>2009</v>
      </c>
      <c r="X235" s="17" t="s">
        <v>77</v>
      </c>
      <c r="Y235" s="17" t="s">
        <v>70</v>
      </c>
      <c r="Z235" s="17" t="s">
        <v>71</v>
      </c>
      <c r="AA235" s="17" t="n">
        <v>0.008</v>
      </c>
      <c r="AC235" s="17" t="s">
        <v>78</v>
      </c>
      <c r="AD235" s="18" t="n">
        <v>100</v>
      </c>
      <c r="AE235" s="21" t="n">
        <v>21.0944206008584</v>
      </c>
      <c r="AF235" s="21" t="n">
        <v>4.27033234809708</v>
      </c>
      <c r="AG235" s="22" t="n">
        <v>4</v>
      </c>
      <c r="AH235" s="21" t="n">
        <v>22.5429184549356</v>
      </c>
      <c r="AI235" s="21" t="n">
        <v>4.44858636086431</v>
      </c>
      <c r="AJ235" s="23" t="n">
        <v>4</v>
      </c>
      <c r="AK235" s="21" t="n">
        <v>12.9768418653491</v>
      </c>
      <c r="AL235" s="21" t="n">
        <v>6.088447927961</v>
      </c>
      <c r="AM235" s="22" t="n">
        <v>3</v>
      </c>
      <c r="AN235" s="21" t="n">
        <v>12.7864160649893</v>
      </c>
      <c r="AO235" s="21" t="n">
        <v>5.59570832149739</v>
      </c>
      <c r="AP235" s="22" t="n">
        <v>3</v>
      </c>
      <c r="AQ235" s="21" t="n">
        <v>6.19</v>
      </c>
      <c r="AR235" s="36" t="n">
        <f aca="false">AQ235*(0.46/7.46)</f>
        <v>0.381689008042895</v>
      </c>
      <c r="AS235" s="23" t="n">
        <v>3</v>
      </c>
      <c r="AT235" s="21" t="n">
        <v>4.91</v>
      </c>
      <c r="AU235" s="36" t="n">
        <f aca="false">AT235*(0.53/10)</f>
        <v>0.26023</v>
      </c>
      <c r="AV235" s="23" t="n">
        <v>3</v>
      </c>
    </row>
    <row r="236" customFormat="false" ht="13.8" hidden="false" customHeight="false" outlineLevel="0" collapsed="false">
      <c r="A236" s="17" t="n">
        <v>31</v>
      </c>
      <c r="B236" s="17" t="n">
        <v>2014</v>
      </c>
      <c r="C236" s="17" t="s">
        <v>163</v>
      </c>
      <c r="D236" s="17" t="s">
        <v>164</v>
      </c>
      <c r="E236" s="18" t="s">
        <v>66</v>
      </c>
      <c r="F236" s="18" t="s">
        <v>67</v>
      </c>
      <c r="G236" s="19" t="n">
        <v>107.75</v>
      </c>
      <c r="H236" s="19" t="n">
        <v>35.48</v>
      </c>
      <c r="I236" s="20" t="n">
        <v>1264</v>
      </c>
      <c r="K236" s="17" t="s">
        <v>94</v>
      </c>
      <c r="L236" s="19" t="n">
        <v>1.15</v>
      </c>
      <c r="M236" s="19" t="n">
        <v>8.1</v>
      </c>
      <c r="N236" s="19" t="n">
        <v>15.26</v>
      </c>
      <c r="O236" s="19" t="n">
        <v>0.98</v>
      </c>
      <c r="P236" s="19" t="n">
        <v>0.73</v>
      </c>
      <c r="S236" s="19" t="n">
        <v>31</v>
      </c>
      <c r="W236" s="18" t="n">
        <v>2010</v>
      </c>
      <c r="X236" s="17" t="s">
        <v>77</v>
      </c>
      <c r="Y236" s="17" t="s">
        <v>70</v>
      </c>
      <c r="Z236" s="17" t="s">
        <v>71</v>
      </c>
      <c r="AA236" s="17" t="n">
        <v>0.008</v>
      </c>
      <c r="AC236" s="17" t="s">
        <v>78</v>
      </c>
      <c r="AD236" s="18" t="n">
        <v>36.4</v>
      </c>
      <c r="AK236" s="21" t="n">
        <v>18.3833424229351</v>
      </c>
      <c r="AL236" s="21" t="n">
        <v>5.41422062221352</v>
      </c>
      <c r="AM236" s="22" t="n">
        <v>3</v>
      </c>
      <c r="AN236" s="21" t="n">
        <v>18.1299623120691</v>
      </c>
      <c r="AO236" s="21" t="n">
        <v>5.51567489538617</v>
      </c>
      <c r="AP236" s="22" t="n">
        <v>3</v>
      </c>
      <c r="AQ236" s="21" t="n">
        <v>6.67</v>
      </c>
      <c r="AR236" s="36" t="n">
        <f aca="false">AQ236*(0.46/7.46)</f>
        <v>0.411286863270778</v>
      </c>
      <c r="AS236" s="23" t="n">
        <v>3</v>
      </c>
      <c r="AT236" s="21" t="n">
        <v>7.09</v>
      </c>
      <c r="AU236" s="36" t="n">
        <f aca="false">AT236*(0.53/10)</f>
        <v>0.37577</v>
      </c>
      <c r="AV236" s="23" t="n">
        <v>3</v>
      </c>
    </row>
    <row r="237" customFormat="false" ht="13.8" hidden="false" customHeight="false" outlineLevel="0" collapsed="false">
      <c r="A237" s="17" t="n">
        <v>31</v>
      </c>
      <c r="B237" s="17" t="n">
        <v>2014</v>
      </c>
      <c r="C237" s="17" t="s">
        <v>163</v>
      </c>
      <c r="D237" s="17" t="s">
        <v>164</v>
      </c>
      <c r="E237" s="18" t="s">
        <v>66</v>
      </c>
      <c r="F237" s="18" t="s">
        <v>67</v>
      </c>
      <c r="G237" s="19" t="n">
        <v>107.75</v>
      </c>
      <c r="H237" s="19" t="n">
        <v>35.48</v>
      </c>
      <c r="I237" s="20" t="n">
        <v>1264</v>
      </c>
      <c r="K237" s="17" t="s">
        <v>94</v>
      </c>
      <c r="L237" s="19" t="n">
        <v>1.15</v>
      </c>
      <c r="M237" s="19" t="n">
        <v>8.1</v>
      </c>
      <c r="N237" s="19" t="n">
        <v>15.26</v>
      </c>
      <c r="O237" s="19" t="n">
        <v>0.98</v>
      </c>
      <c r="P237" s="19" t="n">
        <v>0.73</v>
      </c>
      <c r="S237" s="19" t="n">
        <v>31</v>
      </c>
      <c r="W237" s="18" t="n">
        <v>2010</v>
      </c>
      <c r="X237" s="17" t="s">
        <v>77</v>
      </c>
      <c r="Y237" s="17" t="s">
        <v>70</v>
      </c>
      <c r="Z237" s="17" t="s">
        <v>71</v>
      </c>
      <c r="AA237" s="17" t="n">
        <v>0.008</v>
      </c>
      <c r="AC237" s="17" t="s">
        <v>78</v>
      </c>
      <c r="AD237" s="18" t="n">
        <v>100</v>
      </c>
      <c r="AE237" s="21" t="n">
        <v>19.702</v>
      </c>
      <c r="AF237" s="21" t="n">
        <v>22.11</v>
      </c>
      <c r="AG237" s="22" t="n">
        <v>5</v>
      </c>
      <c r="AH237" s="21" t="n">
        <v>4.4489290846225</v>
      </c>
      <c r="AI237" s="21" t="n">
        <v>4.49400712059962</v>
      </c>
      <c r="AJ237" s="23" t="n">
        <v>5</v>
      </c>
      <c r="AK237" s="21" t="n">
        <v>18.3833424229351</v>
      </c>
      <c r="AL237" s="21" t="n">
        <v>5.41422062221352</v>
      </c>
      <c r="AM237" s="22" t="n">
        <v>3</v>
      </c>
      <c r="AN237" s="21" t="n">
        <v>18.2564081692457</v>
      </c>
      <c r="AO237" s="21" t="n">
        <v>5.34954687340242</v>
      </c>
      <c r="AP237" s="22" t="n">
        <v>3</v>
      </c>
      <c r="AQ237" s="21" t="n">
        <v>6.67</v>
      </c>
      <c r="AR237" s="36" t="n">
        <f aca="false">AQ237*(0.46/7.46)</f>
        <v>0.411286863270778</v>
      </c>
      <c r="AS237" s="23" t="n">
        <v>3</v>
      </c>
      <c r="AT237" s="21" t="n">
        <v>8.32</v>
      </c>
      <c r="AU237" s="36" t="n">
        <f aca="false">AT237*(0.53/10)</f>
        <v>0.44096</v>
      </c>
      <c r="AV237" s="23" t="n">
        <v>3</v>
      </c>
    </row>
    <row r="238" customFormat="false" ht="13.8" hidden="false" customHeight="false" outlineLevel="0" collapsed="false">
      <c r="A238" s="17" t="n">
        <v>32</v>
      </c>
      <c r="B238" s="17" t="n">
        <v>2012</v>
      </c>
      <c r="C238" s="17" t="s">
        <v>95</v>
      </c>
      <c r="D238" s="17" t="s">
        <v>165</v>
      </c>
      <c r="E238" s="18" t="s">
        <v>66</v>
      </c>
      <c r="F238" s="18" t="s">
        <v>67</v>
      </c>
      <c r="G238" s="19" t="n">
        <v>104.58</v>
      </c>
      <c r="H238" s="19" t="n">
        <v>35.55</v>
      </c>
      <c r="J238" s="17" t="s">
        <v>135</v>
      </c>
      <c r="K238" s="17" t="s">
        <v>94</v>
      </c>
      <c r="L238" s="19" t="n">
        <v>1.38</v>
      </c>
      <c r="W238" s="18" t="n">
        <v>2009</v>
      </c>
      <c r="X238" s="17" t="s">
        <v>69</v>
      </c>
      <c r="Y238" s="17" t="s">
        <v>70</v>
      </c>
      <c r="Z238" s="17" t="s">
        <v>71</v>
      </c>
      <c r="AA238" s="17" t="n">
        <v>0.008</v>
      </c>
      <c r="AB238" s="17" t="s">
        <v>72</v>
      </c>
      <c r="AC238" s="17" t="s">
        <v>78</v>
      </c>
      <c r="AE238" s="21" t="n">
        <v>17.93</v>
      </c>
      <c r="AF238" s="36" t="n">
        <f aca="false">AE238*(3.84/22.39)</f>
        <v>3.07508709245199</v>
      </c>
      <c r="AG238" s="22" t="n">
        <v>3</v>
      </c>
      <c r="AH238" s="21" t="n">
        <v>20.08</v>
      </c>
      <c r="AI238" s="36" t="n">
        <f aca="false">AH238*(3.99/24.1)</f>
        <v>3.32444813278008</v>
      </c>
      <c r="AJ238" s="23" t="n">
        <v>3</v>
      </c>
      <c r="AK238" s="21" t="n">
        <v>14.4424315619968</v>
      </c>
      <c r="AL238" s="21" t="n">
        <v>4.66241045015894</v>
      </c>
      <c r="AM238" s="22" t="n">
        <v>6</v>
      </c>
      <c r="AN238" s="21" t="n">
        <v>19.0792500575109</v>
      </c>
      <c r="AO238" s="21" t="n">
        <v>4.42544621972854</v>
      </c>
      <c r="AP238" s="22" t="n">
        <v>6</v>
      </c>
      <c r="AQ238" s="21" t="n">
        <v>2.7396</v>
      </c>
      <c r="AR238" s="36" t="n">
        <f aca="false">AQ238*(0.46/7.46)</f>
        <v>0.168929758713137</v>
      </c>
      <c r="AS238" s="23" t="n">
        <v>3</v>
      </c>
      <c r="AT238" s="21" t="n">
        <v>5.2743</v>
      </c>
      <c r="AU238" s="36" t="n">
        <f aca="false">AT238*(0.53/10)</f>
        <v>0.2795379</v>
      </c>
      <c r="AV238" s="23" t="n">
        <v>3</v>
      </c>
    </row>
    <row r="239" customFormat="false" ht="13.8" hidden="false" customHeight="false" outlineLevel="0" collapsed="false">
      <c r="A239" s="17" t="n">
        <v>32</v>
      </c>
      <c r="B239" s="17" t="n">
        <v>2012</v>
      </c>
      <c r="C239" s="17" t="s">
        <v>95</v>
      </c>
      <c r="D239" s="17" t="s">
        <v>165</v>
      </c>
      <c r="E239" s="18" t="s">
        <v>66</v>
      </c>
      <c r="F239" s="18" t="s">
        <v>67</v>
      </c>
      <c r="G239" s="19" t="n">
        <v>104.58</v>
      </c>
      <c r="H239" s="19" t="n">
        <v>35.55</v>
      </c>
      <c r="J239" s="17" t="s">
        <v>135</v>
      </c>
      <c r="K239" s="17" t="s">
        <v>94</v>
      </c>
      <c r="L239" s="19" t="n">
        <v>1.38</v>
      </c>
      <c r="W239" s="18" t="n">
        <v>2009</v>
      </c>
      <c r="X239" s="17" t="s">
        <v>69</v>
      </c>
      <c r="Y239" s="17" t="s">
        <v>70</v>
      </c>
      <c r="Z239" s="17" t="s">
        <v>71</v>
      </c>
      <c r="AA239" s="17" t="n">
        <v>0.008</v>
      </c>
      <c r="AB239" s="17" t="s">
        <v>166</v>
      </c>
      <c r="AC239" s="17" t="s">
        <v>78</v>
      </c>
      <c r="AE239" s="21" t="n">
        <v>17.93</v>
      </c>
      <c r="AF239" s="36" t="n">
        <f aca="false">AE239*(3.84/22.39)</f>
        <v>3.07508709245199</v>
      </c>
      <c r="AG239" s="22" t="n">
        <v>3</v>
      </c>
      <c r="AH239" s="21" t="n">
        <v>20.87</v>
      </c>
      <c r="AI239" s="36" t="n">
        <f aca="false">AH239*(3.99/24.1)</f>
        <v>3.45524066390041</v>
      </c>
      <c r="AJ239" s="23" t="n">
        <v>3</v>
      </c>
      <c r="AK239" s="21" t="n">
        <v>14.4424315619968</v>
      </c>
      <c r="AL239" s="21" t="n">
        <v>4.66241045015894</v>
      </c>
      <c r="AM239" s="22" t="n">
        <v>6</v>
      </c>
      <c r="AN239" s="21" t="n">
        <v>16.9225902921555</v>
      </c>
      <c r="AO239" s="21" t="n">
        <v>3.66420661875278</v>
      </c>
      <c r="AP239" s="22" t="n">
        <v>6</v>
      </c>
      <c r="AQ239" s="21" t="n">
        <v>2.7396</v>
      </c>
      <c r="AR239" s="36" t="n">
        <f aca="false">AQ239*(0.46/7.46)</f>
        <v>0.168929758713137</v>
      </c>
      <c r="AS239" s="23" t="n">
        <v>3</v>
      </c>
      <c r="AT239" s="21" t="n">
        <v>3.9926</v>
      </c>
      <c r="AU239" s="36" t="n">
        <f aca="false">AT239*(0.53/10)</f>
        <v>0.2116078</v>
      </c>
      <c r="AV239" s="23" t="n">
        <v>3</v>
      </c>
    </row>
    <row r="240" customFormat="false" ht="13.8" hidden="false" customHeight="false" outlineLevel="0" collapsed="false">
      <c r="A240" s="17" t="n">
        <v>32</v>
      </c>
      <c r="B240" s="17" t="n">
        <v>2012</v>
      </c>
      <c r="C240" s="17" t="s">
        <v>95</v>
      </c>
      <c r="D240" s="17" t="s">
        <v>165</v>
      </c>
      <c r="E240" s="18" t="s">
        <v>66</v>
      </c>
      <c r="F240" s="18" t="s">
        <v>67</v>
      </c>
      <c r="G240" s="19" t="n">
        <v>104.58</v>
      </c>
      <c r="H240" s="19" t="n">
        <v>35.55</v>
      </c>
      <c r="J240" s="17" t="s">
        <v>135</v>
      </c>
      <c r="K240" s="17" t="s">
        <v>94</v>
      </c>
      <c r="L240" s="19" t="n">
        <v>1.38</v>
      </c>
      <c r="W240" s="18" t="n">
        <v>2009</v>
      </c>
      <c r="X240" s="17" t="s">
        <v>69</v>
      </c>
      <c r="Y240" s="17" t="s">
        <v>70</v>
      </c>
      <c r="Z240" s="17" t="s">
        <v>71</v>
      </c>
      <c r="AA240" s="17" t="n">
        <v>0.008</v>
      </c>
      <c r="AB240" s="17" t="s">
        <v>86</v>
      </c>
      <c r="AC240" s="17" t="s">
        <v>78</v>
      </c>
      <c r="AE240" s="21" t="n">
        <v>17.93</v>
      </c>
      <c r="AF240" s="36" t="n">
        <f aca="false">AE240*(3.84/22.39)</f>
        <v>3.07508709245199</v>
      </c>
      <c r="AG240" s="22" t="n">
        <v>3</v>
      </c>
      <c r="AH240" s="21" t="n">
        <v>21.15</v>
      </c>
      <c r="AI240" s="36" t="n">
        <f aca="false">AH240*(3.99/24.1)</f>
        <v>3.50159751037344</v>
      </c>
      <c r="AJ240" s="23" t="n">
        <v>3</v>
      </c>
      <c r="AK240" s="21" t="n">
        <v>14.4424315619968</v>
      </c>
      <c r="AL240" s="21" t="n">
        <v>4.66241045015894</v>
      </c>
      <c r="AM240" s="22" t="n">
        <v>6</v>
      </c>
      <c r="AN240" s="21" t="n">
        <v>16.7788129744652</v>
      </c>
      <c r="AO240" s="21" t="n">
        <v>3.01932367149756</v>
      </c>
      <c r="AP240" s="22" t="n">
        <v>6</v>
      </c>
      <c r="AQ240" s="21" t="n">
        <v>2.7396</v>
      </c>
      <c r="AR240" s="36" t="n">
        <f aca="false">AQ240*(0.46/7.46)</f>
        <v>0.168929758713137</v>
      </c>
      <c r="AS240" s="23" t="n">
        <v>3</v>
      </c>
      <c r="AT240" s="21" t="n">
        <v>3.6675</v>
      </c>
      <c r="AU240" s="36" t="n">
        <f aca="false">AT240*(0.53/10)</f>
        <v>0.1943775</v>
      </c>
      <c r="AV240" s="23" t="n">
        <v>3</v>
      </c>
    </row>
    <row r="241" customFormat="false" ht="13.8" hidden="false" customHeight="false" outlineLevel="0" collapsed="false">
      <c r="A241" s="17" t="n">
        <v>32</v>
      </c>
      <c r="B241" s="17" t="n">
        <v>2012</v>
      </c>
      <c r="C241" s="17" t="s">
        <v>95</v>
      </c>
      <c r="D241" s="17" t="s">
        <v>165</v>
      </c>
      <c r="E241" s="18" t="s">
        <v>66</v>
      </c>
      <c r="F241" s="18" t="s">
        <v>67</v>
      </c>
      <c r="G241" s="19" t="n">
        <v>104.58</v>
      </c>
      <c r="H241" s="19" t="n">
        <v>35.55</v>
      </c>
      <c r="J241" s="17" t="s">
        <v>135</v>
      </c>
      <c r="K241" s="17" t="s">
        <v>94</v>
      </c>
      <c r="L241" s="19" t="n">
        <v>1.38</v>
      </c>
      <c r="W241" s="18" t="n">
        <v>2010</v>
      </c>
      <c r="X241" s="17" t="s">
        <v>69</v>
      </c>
      <c r="Y241" s="17" t="s">
        <v>70</v>
      </c>
      <c r="Z241" s="17" t="s">
        <v>71</v>
      </c>
      <c r="AA241" s="17" t="n">
        <v>0.008</v>
      </c>
      <c r="AB241" s="17" t="s">
        <v>72</v>
      </c>
      <c r="AC241" s="17" t="s">
        <v>78</v>
      </c>
      <c r="AE241" s="21" t="n">
        <v>21.02</v>
      </c>
      <c r="AF241" s="36" t="n">
        <f aca="false">AE241*(3.84/22.39)</f>
        <v>3.60503796337651</v>
      </c>
      <c r="AG241" s="22" t="n">
        <v>3</v>
      </c>
      <c r="AH241" s="21" t="n">
        <v>24.71</v>
      </c>
      <c r="AI241" s="36" t="n">
        <f aca="false">AH241*(3.99/24.1)</f>
        <v>4.09099170124481</v>
      </c>
      <c r="AJ241" s="23" t="n">
        <v>3</v>
      </c>
      <c r="AK241" s="21" t="n">
        <v>12.37856346552</v>
      </c>
      <c r="AL241" s="21" t="n">
        <v>4.42199858782841</v>
      </c>
      <c r="AM241" s="22" t="n">
        <v>15</v>
      </c>
      <c r="AN241" s="21" t="n">
        <v>17.0130594043638</v>
      </c>
      <c r="AO241" s="21" t="n">
        <v>5.36300049986668</v>
      </c>
      <c r="AP241" s="22" t="n">
        <v>15</v>
      </c>
      <c r="AQ241" s="21" t="n">
        <v>2.9738</v>
      </c>
      <c r="AR241" s="36" t="n">
        <f aca="false">AQ241*(0.46/7.46)</f>
        <v>0.183371045576408</v>
      </c>
      <c r="AS241" s="23" t="n">
        <v>3</v>
      </c>
      <c r="AT241" s="21" t="n">
        <v>5.2887</v>
      </c>
      <c r="AU241" s="36" t="n">
        <f aca="false">AT241*(0.53/10)</f>
        <v>0.2803011</v>
      </c>
      <c r="AV241" s="23" t="n">
        <v>3</v>
      </c>
    </row>
    <row r="242" customFormat="false" ht="13.8" hidden="false" customHeight="false" outlineLevel="0" collapsed="false">
      <c r="A242" s="17" t="n">
        <v>32</v>
      </c>
      <c r="B242" s="17" t="n">
        <v>2012</v>
      </c>
      <c r="C242" s="17" t="s">
        <v>95</v>
      </c>
      <c r="D242" s="17" t="s">
        <v>165</v>
      </c>
      <c r="E242" s="18" t="s">
        <v>66</v>
      </c>
      <c r="F242" s="18" t="s">
        <v>67</v>
      </c>
      <c r="G242" s="19" t="n">
        <v>104.58</v>
      </c>
      <c r="H242" s="19" t="n">
        <v>35.55</v>
      </c>
      <c r="J242" s="17" t="s">
        <v>135</v>
      </c>
      <c r="K242" s="17" t="s">
        <v>94</v>
      </c>
      <c r="L242" s="19" t="n">
        <v>1.38</v>
      </c>
      <c r="W242" s="18" t="n">
        <v>2010</v>
      </c>
      <c r="X242" s="17" t="s">
        <v>69</v>
      </c>
      <c r="Y242" s="17" t="s">
        <v>70</v>
      </c>
      <c r="Z242" s="17" t="s">
        <v>71</v>
      </c>
      <c r="AA242" s="17" t="n">
        <v>0.008</v>
      </c>
      <c r="AB242" s="17" t="s">
        <v>166</v>
      </c>
      <c r="AC242" s="17" t="s">
        <v>78</v>
      </c>
      <c r="AE242" s="21" t="n">
        <v>21.02</v>
      </c>
      <c r="AF242" s="36" t="n">
        <f aca="false">AE242*(3.84/22.39)</f>
        <v>3.60503796337651</v>
      </c>
      <c r="AG242" s="22" t="n">
        <v>3</v>
      </c>
      <c r="AH242" s="21" t="n">
        <v>24.32</v>
      </c>
      <c r="AI242" s="36" t="n">
        <f aca="false">AH242*(3.99/24.1)</f>
        <v>4.02642323651452</v>
      </c>
      <c r="AJ242" s="23" t="n">
        <v>3</v>
      </c>
      <c r="AK242" s="21" t="n">
        <v>12.37856346552</v>
      </c>
      <c r="AL242" s="21" t="n">
        <v>4.42199858782841</v>
      </c>
      <c r="AM242" s="22" t="n">
        <v>15</v>
      </c>
      <c r="AN242" s="21" t="n">
        <v>16.2645325688804</v>
      </c>
      <c r="AO242" s="21" t="n">
        <v>5.20077578164388</v>
      </c>
      <c r="AP242" s="22" t="n">
        <v>15</v>
      </c>
      <c r="AQ242" s="21" t="n">
        <v>2.9738</v>
      </c>
      <c r="AR242" s="36" t="n">
        <f aca="false">AQ242*(0.46/7.46)</f>
        <v>0.183371045576408</v>
      </c>
      <c r="AS242" s="23" t="n">
        <v>3</v>
      </c>
      <c r="AT242" s="21" t="n">
        <v>5.002</v>
      </c>
      <c r="AU242" s="36" t="n">
        <f aca="false">AT242*(0.53/10)</f>
        <v>0.265106</v>
      </c>
      <c r="AV242" s="23" t="n">
        <v>3</v>
      </c>
    </row>
    <row r="243" customFormat="false" ht="13.8" hidden="false" customHeight="false" outlineLevel="0" collapsed="false">
      <c r="A243" s="17" t="n">
        <v>32</v>
      </c>
      <c r="B243" s="17" t="n">
        <v>2012</v>
      </c>
      <c r="C243" s="17" t="s">
        <v>95</v>
      </c>
      <c r="D243" s="17" t="s">
        <v>165</v>
      </c>
      <c r="E243" s="18" t="s">
        <v>66</v>
      </c>
      <c r="F243" s="18" t="s">
        <v>67</v>
      </c>
      <c r="G243" s="19" t="n">
        <v>104.58</v>
      </c>
      <c r="H243" s="19" t="n">
        <v>35.55</v>
      </c>
      <c r="J243" s="17" t="s">
        <v>135</v>
      </c>
      <c r="K243" s="17" t="s">
        <v>94</v>
      </c>
      <c r="L243" s="19" t="n">
        <v>1.38</v>
      </c>
      <c r="W243" s="18" t="n">
        <v>2010</v>
      </c>
      <c r="X243" s="17" t="s">
        <v>69</v>
      </c>
      <c r="Y243" s="17" t="s">
        <v>70</v>
      </c>
      <c r="Z243" s="17" t="s">
        <v>71</v>
      </c>
      <c r="AA243" s="17" t="n">
        <v>0.008</v>
      </c>
      <c r="AB243" s="17" t="s">
        <v>86</v>
      </c>
      <c r="AC243" s="17" t="s">
        <v>78</v>
      </c>
      <c r="AE243" s="21" t="n">
        <v>21.02</v>
      </c>
      <c r="AF243" s="36" t="n">
        <f aca="false">AE243*(3.84/22.39)</f>
        <v>3.60503796337651</v>
      </c>
      <c r="AG243" s="22" t="n">
        <v>3</v>
      </c>
      <c r="AH243" s="21" t="n">
        <v>23.69</v>
      </c>
      <c r="AI243" s="36" t="n">
        <f aca="false">AH243*(3.99/24.1)</f>
        <v>3.92212033195021</v>
      </c>
      <c r="AJ243" s="23" t="n">
        <v>3</v>
      </c>
      <c r="AK243" s="21" t="n">
        <v>12.37856346552</v>
      </c>
      <c r="AL243" s="21" t="n">
        <v>4.42199858782841</v>
      </c>
      <c r="AM243" s="22" t="n">
        <v>15</v>
      </c>
      <c r="AN243" s="21" t="n">
        <v>16.0415671285236</v>
      </c>
      <c r="AO243" s="21" t="n">
        <v>4.88314750300358</v>
      </c>
      <c r="AP243" s="22" t="n">
        <v>15</v>
      </c>
      <c r="AQ243" s="21" t="n">
        <v>2.9738</v>
      </c>
      <c r="AR243" s="36" t="n">
        <f aca="false">AQ243*(0.46/7.46)</f>
        <v>0.183371045576408</v>
      </c>
      <c r="AS243" s="23" t="n">
        <v>3</v>
      </c>
      <c r="AT243" s="21" t="n">
        <v>4.844</v>
      </c>
      <c r="AU243" s="36" t="n">
        <f aca="false">AT243*(0.53/10)</f>
        <v>0.256732</v>
      </c>
      <c r="AV243" s="23" t="n">
        <v>3</v>
      </c>
    </row>
    <row r="244" customFormat="false" ht="13.8" hidden="false" customHeight="false" outlineLevel="0" collapsed="false">
      <c r="A244" s="17" t="n">
        <v>33</v>
      </c>
      <c r="B244" s="17" t="n">
        <v>2012</v>
      </c>
      <c r="C244" s="17" t="s">
        <v>64</v>
      </c>
      <c r="D244" s="17" t="s">
        <v>167</v>
      </c>
      <c r="E244" s="18" t="s">
        <v>66</v>
      </c>
      <c r="F244" s="18" t="s">
        <v>67</v>
      </c>
      <c r="G244" s="19" t="n">
        <v>104.42</v>
      </c>
      <c r="H244" s="19" t="n">
        <v>36.03</v>
      </c>
      <c r="I244" s="20" t="n">
        <v>2400</v>
      </c>
      <c r="J244" s="17" t="s">
        <v>168</v>
      </c>
      <c r="K244" s="17" t="s">
        <v>94</v>
      </c>
      <c r="M244" s="19" t="n">
        <v>7.8</v>
      </c>
      <c r="N244" s="19" t="n">
        <v>13.62</v>
      </c>
      <c r="R244" s="19" t="n">
        <v>32.98</v>
      </c>
      <c r="S244" s="19" t="n">
        <v>3.2</v>
      </c>
      <c r="W244" s="18" t="n">
        <v>2009</v>
      </c>
      <c r="X244" s="17" t="s">
        <v>169</v>
      </c>
      <c r="Y244" s="17" t="s">
        <v>70</v>
      </c>
      <c r="AE244" s="21" t="n">
        <v>16.2463054187192</v>
      </c>
      <c r="AF244" s="21" t="n">
        <v>7.75689244963077</v>
      </c>
      <c r="AG244" s="22" t="n">
        <v>5</v>
      </c>
      <c r="AH244" s="21" t="n">
        <v>18.1379310344828</v>
      </c>
      <c r="AI244" s="21" t="n">
        <v>8.0949016873382</v>
      </c>
      <c r="AJ244" s="23" t="n">
        <v>5</v>
      </c>
      <c r="AK244" s="21" t="n">
        <v>19.3893805309734</v>
      </c>
      <c r="AL244" s="21" t="n">
        <v>7.40845928725305</v>
      </c>
      <c r="AM244" s="22" t="n">
        <v>5</v>
      </c>
      <c r="AN244" s="21" t="n">
        <v>20.6106194690266</v>
      </c>
      <c r="AO244" s="21" t="n">
        <v>8.11017408217596</v>
      </c>
      <c r="AP244" s="22" t="n">
        <v>5</v>
      </c>
      <c r="AQ244" s="21" t="n">
        <v>1.2621</v>
      </c>
      <c r="AR244" s="21" t="n">
        <v>0.1019</v>
      </c>
      <c r="AS244" s="23" t="n">
        <v>3</v>
      </c>
      <c r="AT244" s="21" t="n">
        <v>2.455</v>
      </c>
      <c r="AU244" s="21" t="n">
        <v>0.1516</v>
      </c>
      <c r="AV244" s="23" t="n">
        <v>3</v>
      </c>
    </row>
    <row r="245" customFormat="false" ht="13.8" hidden="false" customHeight="false" outlineLevel="0" collapsed="false">
      <c r="A245" s="17" t="n">
        <v>33</v>
      </c>
      <c r="B245" s="17" t="n">
        <v>2012</v>
      </c>
      <c r="C245" s="17" t="s">
        <v>64</v>
      </c>
      <c r="D245" s="17" t="s">
        <v>167</v>
      </c>
      <c r="E245" s="18" t="s">
        <v>66</v>
      </c>
      <c r="F245" s="18" t="s">
        <v>67</v>
      </c>
      <c r="G245" s="19" t="n">
        <v>104.42</v>
      </c>
      <c r="H245" s="19" t="n">
        <v>36.03</v>
      </c>
      <c r="I245" s="20" t="n">
        <v>2400</v>
      </c>
      <c r="J245" s="17" t="s">
        <v>168</v>
      </c>
      <c r="K245" s="17" t="s">
        <v>94</v>
      </c>
      <c r="M245" s="19" t="n">
        <v>7.8</v>
      </c>
      <c r="N245" s="19" t="n">
        <v>13.62</v>
      </c>
      <c r="R245" s="19" t="n">
        <v>32.98</v>
      </c>
      <c r="S245" s="19" t="n">
        <v>3.2</v>
      </c>
      <c r="W245" s="18" t="n">
        <v>2010</v>
      </c>
      <c r="X245" s="17" t="s">
        <v>169</v>
      </c>
      <c r="Y245" s="17" t="s">
        <v>70</v>
      </c>
      <c r="AE245" s="21" t="n">
        <v>15.064039408867</v>
      </c>
      <c r="AF245" s="21" t="n">
        <v>7.2738456537968</v>
      </c>
      <c r="AG245" s="22" t="n">
        <v>5</v>
      </c>
      <c r="AH245" s="21" t="n">
        <v>18.0591133004926</v>
      </c>
      <c r="AI245" s="21" t="n">
        <v>8.75196320314723</v>
      </c>
      <c r="AJ245" s="23" t="n">
        <v>5</v>
      </c>
      <c r="AK245" s="21" t="n">
        <v>16.6814159292035</v>
      </c>
      <c r="AL245" s="21" t="n">
        <v>5.44409645692297</v>
      </c>
      <c r="AM245" s="22" t="n">
        <v>5</v>
      </c>
      <c r="AN245" s="21" t="n">
        <v>19.6548672566372</v>
      </c>
      <c r="AO245" s="21" t="n">
        <v>2.30988708681302</v>
      </c>
      <c r="AP245" s="22" t="n">
        <v>5</v>
      </c>
      <c r="AQ245" s="21" t="n">
        <v>1.3453</v>
      </c>
      <c r="AR245" s="21" t="n">
        <v>0.0993</v>
      </c>
      <c r="AS245" s="23" t="n">
        <v>3</v>
      </c>
      <c r="AT245" s="21" t="n">
        <v>2.3323</v>
      </c>
      <c r="AU245" s="21" t="n">
        <v>0.0642</v>
      </c>
      <c r="AV245" s="23" t="n">
        <v>3</v>
      </c>
    </row>
    <row r="246" customFormat="false" ht="13.8" hidden="false" customHeight="false" outlineLevel="0" collapsed="false">
      <c r="A246" s="17" t="n">
        <v>34</v>
      </c>
      <c r="B246" s="17" t="n">
        <v>2012</v>
      </c>
      <c r="C246" s="17" t="s">
        <v>170</v>
      </c>
      <c r="D246" s="17" t="s">
        <v>171</v>
      </c>
      <c r="E246" s="18" t="s">
        <v>66</v>
      </c>
      <c r="F246" s="18" t="s">
        <v>67</v>
      </c>
      <c r="G246" s="19" t="n">
        <v>104.42</v>
      </c>
      <c r="H246" s="19" t="n">
        <v>36.03</v>
      </c>
      <c r="I246" s="20" t="n">
        <v>2370</v>
      </c>
      <c r="J246" s="17" t="s">
        <v>168</v>
      </c>
      <c r="W246" s="18" t="n">
        <v>2008</v>
      </c>
      <c r="X246" s="17" t="s">
        <v>169</v>
      </c>
      <c r="Y246" s="17" t="s">
        <v>70</v>
      </c>
      <c r="Z246" s="17" t="s">
        <v>71</v>
      </c>
    </row>
    <row r="247" customFormat="false" ht="12" hidden="false" customHeight="true" outlineLevel="0" collapsed="false">
      <c r="A247" s="17" t="n">
        <v>35</v>
      </c>
      <c r="B247" s="17" t="n">
        <v>2012</v>
      </c>
      <c r="C247" s="17" t="s">
        <v>172</v>
      </c>
      <c r="D247" s="35" t="s">
        <v>173</v>
      </c>
      <c r="E247" s="18" t="s">
        <v>66</v>
      </c>
      <c r="F247" s="18" t="s">
        <v>119</v>
      </c>
      <c r="G247" s="19" t="n">
        <v>-101.77</v>
      </c>
      <c r="H247" s="19" t="n">
        <v>28.125</v>
      </c>
      <c r="K247" s="17" t="s">
        <v>90</v>
      </c>
      <c r="M247" s="19" t="n">
        <v>7.3</v>
      </c>
      <c r="W247" s="18" t="n">
        <v>2008</v>
      </c>
      <c r="X247" s="17" t="s">
        <v>174</v>
      </c>
      <c r="Y247" s="17" t="s">
        <v>101</v>
      </c>
      <c r="Z247" s="17" t="s">
        <v>73</v>
      </c>
      <c r="AA247" s="17" t="n">
        <v>0.03</v>
      </c>
      <c r="AE247" s="21" t="n">
        <v>21.4333333333333</v>
      </c>
      <c r="AF247" s="21" t="n">
        <v>2.1007935008785</v>
      </c>
      <c r="AG247" s="22" t="n">
        <v>3</v>
      </c>
      <c r="AH247" s="21" t="n">
        <v>23.2666666666667</v>
      </c>
      <c r="AI247" s="21" t="n">
        <v>2.00333056017556</v>
      </c>
      <c r="AJ247" s="23" t="n">
        <v>3</v>
      </c>
      <c r="AQ247" s="21" t="n">
        <v>3.14</v>
      </c>
      <c r="AR247" s="36" t="n">
        <f aca="false">AQ247*(0.46/7.46)</f>
        <v>0.193619302949062</v>
      </c>
      <c r="AS247" s="23" t="n">
        <v>3</v>
      </c>
      <c r="AT247" s="21" t="n">
        <v>4.13</v>
      </c>
      <c r="AU247" s="36" t="n">
        <f aca="false">AT247*(0.53/10)</f>
        <v>0.21889</v>
      </c>
      <c r="AV247" s="23" t="n">
        <v>3</v>
      </c>
    </row>
    <row r="248" customFormat="false" ht="13.8" hidden="false" customHeight="false" outlineLevel="0" collapsed="false">
      <c r="A248" s="17" t="n">
        <v>35</v>
      </c>
      <c r="B248" s="17" t="n">
        <v>2012</v>
      </c>
      <c r="C248" s="17" t="s">
        <v>172</v>
      </c>
      <c r="D248" s="17" t="s">
        <v>173</v>
      </c>
      <c r="E248" s="18" t="s">
        <v>66</v>
      </c>
      <c r="F248" s="18" t="s">
        <v>119</v>
      </c>
      <c r="G248" s="19" t="n">
        <v>-101.77</v>
      </c>
      <c r="H248" s="19" t="n">
        <v>28.125</v>
      </c>
      <c r="K248" s="17" t="s">
        <v>90</v>
      </c>
      <c r="M248" s="19" t="n">
        <v>7.3</v>
      </c>
      <c r="W248" s="18" t="n">
        <v>2008</v>
      </c>
      <c r="X248" s="17" t="s">
        <v>174</v>
      </c>
      <c r="Y248" s="17" t="s">
        <v>101</v>
      </c>
      <c r="Z248" s="17" t="s">
        <v>107</v>
      </c>
      <c r="AA248" s="17" t="n">
        <v>0.03</v>
      </c>
      <c r="AE248" s="21" t="n">
        <v>21.4333333333333</v>
      </c>
      <c r="AF248" s="21" t="n">
        <v>2.1007935008785</v>
      </c>
      <c r="AG248" s="22" t="n">
        <v>3</v>
      </c>
      <c r="AH248" s="21" t="n">
        <v>22.7666666666667</v>
      </c>
      <c r="AI248" s="21" t="n">
        <v>1.80369990112916</v>
      </c>
      <c r="AJ248" s="23" t="n">
        <v>3</v>
      </c>
      <c r="AQ248" s="21" t="n">
        <v>3.14</v>
      </c>
      <c r="AR248" s="36" t="n">
        <f aca="false">AQ248*(0.46/7.46)</f>
        <v>0.193619302949062</v>
      </c>
      <c r="AS248" s="23" t="n">
        <v>3</v>
      </c>
      <c r="AT248" s="21" t="n">
        <v>4.1</v>
      </c>
      <c r="AU248" s="36" t="n">
        <f aca="false">AT248*(0.53/10)</f>
        <v>0.2173</v>
      </c>
      <c r="AV248" s="23" t="n">
        <v>3</v>
      </c>
    </row>
    <row r="249" customFormat="false" ht="13.8" hidden="false" customHeight="false" outlineLevel="0" collapsed="false">
      <c r="A249" s="17" t="n">
        <v>35</v>
      </c>
      <c r="B249" s="17" t="n">
        <v>2012</v>
      </c>
      <c r="C249" s="17" t="s">
        <v>172</v>
      </c>
      <c r="D249" s="17" t="s">
        <v>173</v>
      </c>
      <c r="E249" s="18" t="s">
        <v>66</v>
      </c>
      <c r="F249" s="18" t="s">
        <v>119</v>
      </c>
      <c r="G249" s="19" t="n">
        <v>-101.77</v>
      </c>
      <c r="H249" s="19" t="n">
        <v>28.125</v>
      </c>
      <c r="K249" s="17" t="s">
        <v>90</v>
      </c>
      <c r="M249" s="19" t="n">
        <v>7.3</v>
      </c>
      <c r="W249" s="18" t="n">
        <v>2008</v>
      </c>
      <c r="X249" s="17" t="s">
        <v>174</v>
      </c>
      <c r="Y249" s="17" t="s">
        <v>101</v>
      </c>
      <c r="Z249" s="17" t="s">
        <v>71</v>
      </c>
      <c r="AA249" s="17" t="n">
        <v>0.03</v>
      </c>
      <c r="AE249" s="21" t="n">
        <v>21.4333333333333</v>
      </c>
      <c r="AF249" s="21" t="n">
        <v>2.1007935008785</v>
      </c>
      <c r="AG249" s="22" t="n">
        <v>3</v>
      </c>
      <c r="AH249" s="21" t="n">
        <v>22.3666666666667</v>
      </c>
      <c r="AI249" s="21" t="n">
        <v>1.60416125540213</v>
      </c>
      <c r="AJ249" s="23" t="n">
        <v>3</v>
      </c>
      <c r="AQ249" s="21" t="n">
        <v>3.14</v>
      </c>
      <c r="AR249" s="36" t="n">
        <f aca="false">AQ249*(0.46/7.46)</f>
        <v>0.193619302949062</v>
      </c>
      <c r="AS249" s="23" t="n">
        <v>3</v>
      </c>
      <c r="AT249" s="21" t="n">
        <v>3.62</v>
      </c>
      <c r="AU249" s="36" t="n">
        <f aca="false">AT249*(0.53/10)</f>
        <v>0.19186</v>
      </c>
      <c r="AV249" s="23" t="n">
        <v>3</v>
      </c>
    </row>
    <row r="250" customFormat="false" ht="13.8" hidden="false" customHeight="false" outlineLevel="0" collapsed="false">
      <c r="A250" s="17" t="n">
        <v>35</v>
      </c>
      <c r="B250" s="17" t="n">
        <v>2012</v>
      </c>
      <c r="C250" s="17" t="s">
        <v>172</v>
      </c>
      <c r="D250" s="17" t="s">
        <v>173</v>
      </c>
      <c r="E250" s="18" t="s">
        <v>66</v>
      </c>
      <c r="F250" s="18" t="s">
        <v>119</v>
      </c>
      <c r="G250" s="19" t="n">
        <v>-101.77</v>
      </c>
      <c r="H250" s="19" t="n">
        <v>28.125</v>
      </c>
      <c r="K250" s="17" t="s">
        <v>90</v>
      </c>
      <c r="M250" s="19" t="n">
        <v>7.3</v>
      </c>
      <c r="W250" s="18" t="n">
        <v>2008</v>
      </c>
      <c r="X250" s="17" t="s">
        <v>174</v>
      </c>
      <c r="Y250" s="17" t="s">
        <v>101</v>
      </c>
      <c r="Z250" s="17" t="s">
        <v>107</v>
      </c>
      <c r="AA250" s="17" t="n">
        <v>0.03</v>
      </c>
      <c r="AE250" s="21" t="n">
        <v>21.4333333333333</v>
      </c>
      <c r="AF250" s="21" t="n">
        <v>2.1007935008785</v>
      </c>
      <c r="AG250" s="22" t="n">
        <v>3</v>
      </c>
      <c r="AH250" s="21" t="n">
        <v>22.6666666666667</v>
      </c>
      <c r="AI250" s="21" t="n">
        <v>1.70391705588428</v>
      </c>
      <c r="AJ250" s="23" t="n">
        <v>3</v>
      </c>
      <c r="AQ250" s="21" t="n">
        <v>3.14</v>
      </c>
      <c r="AR250" s="36" t="n">
        <f aca="false">AQ250*(0.46/7.46)</f>
        <v>0.193619302949062</v>
      </c>
      <c r="AS250" s="23" t="n">
        <v>3</v>
      </c>
      <c r="AT250" s="21" t="n">
        <v>3.96</v>
      </c>
      <c r="AU250" s="36" t="n">
        <f aca="false">AT250*(0.53/10)</f>
        <v>0.20988</v>
      </c>
      <c r="AV250" s="23" t="n">
        <v>3</v>
      </c>
    </row>
    <row r="251" customFormat="false" ht="13.8" hidden="false" customHeight="false" outlineLevel="0" collapsed="false">
      <c r="A251" s="17" t="n">
        <v>35</v>
      </c>
      <c r="B251" s="17" t="n">
        <v>2012</v>
      </c>
      <c r="C251" s="17" t="s">
        <v>172</v>
      </c>
      <c r="D251" s="17" t="s">
        <v>173</v>
      </c>
      <c r="E251" s="18" t="s">
        <v>66</v>
      </c>
      <c r="F251" s="18" t="s">
        <v>119</v>
      </c>
      <c r="G251" s="19" t="n">
        <v>-101.77</v>
      </c>
      <c r="H251" s="19" t="n">
        <v>28.125</v>
      </c>
      <c r="K251" s="17" t="s">
        <v>90</v>
      </c>
      <c r="M251" s="19" t="n">
        <v>7.3</v>
      </c>
      <c r="W251" s="18" t="n">
        <v>2008</v>
      </c>
      <c r="X251" s="17" t="s">
        <v>174</v>
      </c>
      <c r="Y251" s="17" t="s">
        <v>101</v>
      </c>
      <c r="Z251" s="17" t="s">
        <v>73</v>
      </c>
      <c r="AA251" s="17" t="n">
        <v>0.03</v>
      </c>
      <c r="AE251" s="21" t="n">
        <v>21.8666666666667</v>
      </c>
      <c r="AF251" s="21" t="n">
        <v>1.86100331362772</v>
      </c>
      <c r="AG251" s="22" t="n">
        <v>3</v>
      </c>
      <c r="AH251" s="21" t="n">
        <v>23.2333333333333</v>
      </c>
      <c r="AI251" s="21" t="n">
        <v>2.55799400572662</v>
      </c>
      <c r="AJ251" s="23" t="n">
        <v>3</v>
      </c>
      <c r="AQ251" s="21" t="n">
        <v>2.71</v>
      </c>
      <c r="AR251" s="36" t="n">
        <f aca="false">AQ251*(0.46/7.46)</f>
        <v>0.167104557640751</v>
      </c>
      <c r="AS251" s="23" t="n">
        <v>3</v>
      </c>
      <c r="AT251" s="21" t="n">
        <v>2.74</v>
      </c>
      <c r="AU251" s="36" t="n">
        <f aca="false">AT251*(0.53/10)</f>
        <v>0.14522</v>
      </c>
      <c r="AV251" s="23" t="n">
        <v>3</v>
      </c>
    </row>
    <row r="252" customFormat="false" ht="13.8" hidden="false" customHeight="false" outlineLevel="0" collapsed="false">
      <c r="A252" s="17" t="n">
        <v>35</v>
      </c>
      <c r="B252" s="17" t="n">
        <v>2012</v>
      </c>
      <c r="C252" s="17" t="s">
        <v>172</v>
      </c>
      <c r="D252" s="17" t="s">
        <v>173</v>
      </c>
      <c r="E252" s="18" t="s">
        <v>66</v>
      </c>
      <c r="F252" s="18" t="s">
        <v>119</v>
      </c>
      <c r="G252" s="19" t="n">
        <v>-101.77</v>
      </c>
      <c r="H252" s="19" t="n">
        <v>28.125</v>
      </c>
      <c r="K252" s="17" t="s">
        <v>90</v>
      </c>
      <c r="M252" s="19" t="n">
        <v>7.3</v>
      </c>
      <c r="W252" s="18" t="n">
        <v>2008</v>
      </c>
      <c r="X252" s="17" t="s">
        <v>174</v>
      </c>
      <c r="Y252" s="17" t="s">
        <v>101</v>
      </c>
      <c r="Z252" s="17" t="s">
        <v>107</v>
      </c>
      <c r="AA252" s="17" t="n">
        <v>0.03</v>
      </c>
      <c r="AE252" s="21" t="n">
        <v>21.8666666666667</v>
      </c>
      <c r="AF252" s="21" t="n">
        <v>1.86100331362772</v>
      </c>
      <c r="AG252" s="22" t="n">
        <v>3</v>
      </c>
      <c r="AH252" s="21" t="n">
        <v>22.9333333333333</v>
      </c>
      <c r="AI252" s="21" t="n">
        <v>2.25905584998099</v>
      </c>
      <c r="AJ252" s="23" t="n">
        <v>3</v>
      </c>
      <c r="AQ252" s="21" t="n">
        <v>2.71</v>
      </c>
      <c r="AR252" s="36" t="n">
        <f aca="false">AQ252*(0.46/7.46)</f>
        <v>0.167104557640751</v>
      </c>
      <c r="AS252" s="23" t="n">
        <v>3</v>
      </c>
      <c r="AT252" s="21" t="n">
        <v>2.83</v>
      </c>
      <c r="AU252" s="36" t="n">
        <f aca="false">AT252*(0.53/10)</f>
        <v>0.14999</v>
      </c>
      <c r="AV252" s="23" t="n">
        <v>3</v>
      </c>
    </row>
    <row r="253" customFormat="false" ht="13.8" hidden="false" customHeight="false" outlineLevel="0" collapsed="false">
      <c r="A253" s="17" t="n">
        <v>35</v>
      </c>
      <c r="B253" s="17" t="n">
        <v>2012</v>
      </c>
      <c r="C253" s="17" t="s">
        <v>172</v>
      </c>
      <c r="D253" s="17" t="s">
        <v>173</v>
      </c>
      <c r="E253" s="18" t="s">
        <v>66</v>
      </c>
      <c r="F253" s="18" t="s">
        <v>119</v>
      </c>
      <c r="G253" s="19" t="n">
        <v>-101.77</v>
      </c>
      <c r="H253" s="19" t="n">
        <v>28.125</v>
      </c>
      <c r="K253" s="17" t="s">
        <v>90</v>
      </c>
      <c r="M253" s="19" t="n">
        <v>7.3</v>
      </c>
      <c r="W253" s="18" t="n">
        <v>2008</v>
      </c>
      <c r="X253" s="17" t="s">
        <v>174</v>
      </c>
      <c r="Y253" s="17" t="s">
        <v>101</v>
      </c>
      <c r="Z253" s="17" t="s">
        <v>71</v>
      </c>
      <c r="AA253" s="17" t="n">
        <v>0.03</v>
      </c>
      <c r="AE253" s="21" t="n">
        <v>21.8666666666667</v>
      </c>
      <c r="AF253" s="21" t="n">
        <v>1.86100331362772</v>
      </c>
      <c r="AG253" s="22" t="n">
        <v>3</v>
      </c>
      <c r="AH253" s="21" t="n">
        <v>22.1333333333333</v>
      </c>
      <c r="AI253" s="21" t="n">
        <v>1.55670592384475</v>
      </c>
      <c r="AJ253" s="23" t="n">
        <v>3</v>
      </c>
      <c r="AQ253" s="21" t="n">
        <v>2.71</v>
      </c>
      <c r="AR253" s="36" t="n">
        <f aca="false">AQ253*(0.46/7.46)</f>
        <v>0.167104557640751</v>
      </c>
      <c r="AS253" s="23" t="n">
        <v>3</v>
      </c>
      <c r="AT253" s="21" t="n">
        <v>2.87</v>
      </c>
      <c r="AU253" s="36" t="n">
        <f aca="false">AT253*(0.53/10)</f>
        <v>0.15211</v>
      </c>
      <c r="AV253" s="23" t="n">
        <v>3</v>
      </c>
    </row>
    <row r="254" customFormat="false" ht="13.8" hidden="false" customHeight="false" outlineLevel="0" collapsed="false">
      <c r="A254" s="17" t="n">
        <v>35</v>
      </c>
      <c r="B254" s="17" t="n">
        <v>2012</v>
      </c>
      <c r="C254" s="17" t="s">
        <v>172</v>
      </c>
      <c r="D254" s="17" t="s">
        <v>173</v>
      </c>
      <c r="E254" s="18" t="s">
        <v>66</v>
      </c>
      <c r="F254" s="18" t="s">
        <v>119</v>
      </c>
      <c r="G254" s="19" t="n">
        <v>-101.77</v>
      </c>
      <c r="H254" s="19" t="n">
        <v>28.125</v>
      </c>
      <c r="K254" s="17" t="s">
        <v>90</v>
      </c>
      <c r="M254" s="19" t="n">
        <v>7.3</v>
      </c>
      <c r="W254" s="18" t="n">
        <v>2008</v>
      </c>
      <c r="X254" s="17" t="s">
        <v>174</v>
      </c>
      <c r="Y254" s="17" t="s">
        <v>101</v>
      </c>
      <c r="Z254" s="17" t="s">
        <v>107</v>
      </c>
      <c r="AA254" s="17" t="n">
        <v>0.03</v>
      </c>
      <c r="AE254" s="21" t="n">
        <v>21.8666666666667</v>
      </c>
      <c r="AF254" s="21" t="n">
        <v>1.86100331362772</v>
      </c>
      <c r="AG254" s="22" t="n">
        <v>3</v>
      </c>
      <c r="AH254" s="21" t="n">
        <v>22.4333333333333</v>
      </c>
      <c r="AI254" s="21" t="n">
        <v>2.25905584998099</v>
      </c>
      <c r="AJ254" s="23" t="n">
        <v>3</v>
      </c>
      <c r="AQ254" s="21" t="n">
        <v>2.71</v>
      </c>
      <c r="AR254" s="36" t="n">
        <f aca="false">AQ254*(0.46/7.46)</f>
        <v>0.167104557640751</v>
      </c>
      <c r="AS254" s="23" t="n">
        <v>3</v>
      </c>
      <c r="AT254" s="21" t="n">
        <v>2.86</v>
      </c>
      <c r="AU254" s="36" t="n">
        <f aca="false">AT254*(0.53/10)</f>
        <v>0.15158</v>
      </c>
      <c r="AV254" s="23" t="n">
        <v>3</v>
      </c>
    </row>
    <row r="255" customFormat="false" ht="13.8" hidden="false" customHeight="false" outlineLevel="0" collapsed="false">
      <c r="A255" s="17" t="n">
        <v>36</v>
      </c>
      <c r="B255" s="17" t="n">
        <v>2012</v>
      </c>
      <c r="C255" s="17" t="s">
        <v>175</v>
      </c>
      <c r="D255" s="17" t="s">
        <v>176</v>
      </c>
      <c r="E255" s="18" t="s">
        <v>66</v>
      </c>
      <c r="F255" s="18" t="s">
        <v>177</v>
      </c>
      <c r="G255" s="19" t="n">
        <v>-0.58</v>
      </c>
      <c r="H255" s="19" t="n">
        <v>42.03</v>
      </c>
      <c r="K255" s="17" t="s">
        <v>178</v>
      </c>
      <c r="W255" s="18" t="s">
        <v>179</v>
      </c>
      <c r="X255" s="17" t="s">
        <v>180</v>
      </c>
      <c r="Y255" s="17" t="s">
        <v>101</v>
      </c>
      <c r="Z255" s="17" t="s">
        <v>73</v>
      </c>
      <c r="AA255" s="17" t="n">
        <v>0.015</v>
      </c>
      <c r="AC255" s="17" t="s">
        <v>78</v>
      </c>
      <c r="AQ255" s="21" t="n">
        <v>64</v>
      </c>
      <c r="AR255" s="36" t="n">
        <f aca="false">AQ255*(0.46/7.46)</f>
        <v>3.94638069705094</v>
      </c>
      <c r="AS255" s="23" t="n">
        <v>3</v>
      </c>
      <c r="AT255" s="21" t="n">
        <v>90</v>
      </c>
      <c r="AU255" s="36" t="n">
        <f aca="false">AT255*(0.53/10)</f>
        <v>4.77</v>
      </c>
      <c r="AV255" s="23" t="n">
        <v>3</v>
      </c>
    </row>
    <row r="256" customFormat="false" ht="13.8" hidden="false" customHeight="false" outlineLevel="0" collapsed="false">
      <c r="A256" s="17" t="n">
        <v>36</v>
      </c>
      <c r="B256" s="17" t="n">
        <v>2012</v>
      </c>
      <c r="C256" s="17" t="s">
        <v>175</v>
      </c>
      <c r="D256" s="17" t="s">
        <v>176</v>
      </c>
      <c r="E256" s="18" t="s">
        <v>66</v>
      </c>
      <c r="F256" s="18" t="s">
        <v>177</v>
      </c>
      <c r="G256" s="19" t="n">
        <v>-0.58</v>
      </c>
      <c r="H256" s="19" t="n">
        <v>42.03</v>
      </c>
      <c r="K256" s="17" t="s">
        <v>178</v>
      </c>
      <c r="W256" s="18" t="s">
        <v>179</v>
      </c>
      <c r="X256" s="17" t="s">
        <v>180</v>
      </c>
      <c r="Y256" s="17" t="s">
        <v>101</v>
      </c>
      <c r="Z256" s="17" t="s">
        <v>102</v>
      </c>
      <c r="AA256" s="17" t="n">
        <v>0.015</v>
      </c>
      <c r="AC256" s="17" t="s">
        <v>78</v>
      </c>
      <c r="AQ256" s="21" t="n">
        <v>64</v>
      </c>
      <c r="AR256" s="36" t="n">
        <f aca="false">AQ256*(0.46/7.46)</f>
        <v>3.94638069705094</v>
      </c>
      <c r="AS256" s="23" t="n">
        <v>3</v>
      </c>
      <c r="AT256" s="21" t="n">
        <v>89</v>
      </c>
      <c r="AU256" s="36" t="n">
        <f aca="false">AT256*(0.53/10)</f>
        <v>4.717</v>
      </c>
      <c r="AV256" s="23" t="n">
        <v>3</v>
      </c>
    </row>
    <row r="257" customFormat="false" ht="13.8" hidden="false" customHeight="false" outlineLevel="0" collapsed="false">
      <c r="A257" s="17" t="n">
        <v>36</v>
      </c>
      <c r="B257" s="17" t="n">
        <v>2012</v>
      </c>
      <c r="C257" s="17" t="s">
        <v>175</v>
      </c>
      <c r="D257" s="17" t="s">
        <v>176</v>
      </c>
      <c r="E257" s="18" t="s">
        <v>66</v>
      </c>
      <c r="F257" s="18" t="s">
        <v>177</v>
      </c>
      <c r="G257" s="19" t="n">
        <v>-0.58</v>
      </c>
      <c r="H257" s="19" t="n">
        <v>42.03</v>
      </c>
      <c r="K257" s="17" t="s">
        <v>178</v>
      </c>
      <c r="W257" s="18" t="s">
        <v>179</v>
      </c>
      <c r="X257" s="17" t="s">
        <v>180</v>
      </c>
      <c r="Y257" s="17" t="s">
        <v>101</v>
      </c>
      <c r="Z257" s="17" t="s">
        <v>102</v>
      </c>
      <c r="AA257" s="17" t="n">
        <v>0.017</v>
      </c>
      <c r="AC257" s="17" t="s">
        <v>78</v>
      </c>
      <c r="AQ257" s="21" t="n">
        <v>64</v>
      </c>
      <c r="AR257" s="36" t="n">
        <f aca="false">AQ257*(0.46/7.46)</f>
        <v>3.94638069705094</v>
      </c>
      <c r="AS257" s="23" t="n">
        <v>3</v>
      </c>
      <c r="AT257" s="21" t="n">
        <v>83</v>
      </c>
      <c r="AU257" s="36" t="n">
        <f aca="false">AT257*(0.53/10)</f>
        <v>4.399</v>
      </c>
      <c r="AV257" s="23" t="n">
        <v>3</v>
      </c>
    </row>
    <row r="258" customFormat="false" ht="13.8" hidden="false" customHeight="false" outlineLevel="0" collapsed="false">
      <c r="A258" s="17" t="n">
        <v>36</v>
      </c>
      <c r="B258" s="17" t="n">
        <v>2012</v>
      </c>
      <c r="C258" s="17" t="s">
        <v>175</v>
      </c>
      <c r="D258" s="17" t="s">
        <v>176</v>
      </c>
      <c r="E258" s="18" t="s">
        <v>66</v>
      </c>
      <c r="F258" s="18" t="s">
        <v>177</v>
      </c>
      <c r="G258" s="19" t="n">
        <v>-0.58</v>
      </c>
      <c r="H258" s="19" t="n">
        <v>42.03</v>
      </c>
      <c r="K258" s="17" t="s">
        <v>178</v>
      </c>
      <c r="W258" s="18" t="s">
        <v>179</v>
      </c>
      <c r="X258" s="17" t="s">
        <v>180</v>
      </c>
      <c r="Y258" s="17" t="s">
        <v>101</v>
      </c>
      <c r="Z258" s="17" t="s">
        <v>102</v>
      </c>
      <c r="AA258" s="17" t="n">
        <v>0.015</v>
      </c>
      <c r="AC258" s="17" t="s">
        <v>78</v>
      </c>
      <c r="AQ258" s="21" t="n">
        <v>64</v>
      </c>
      <c r="AR258" s="36" t="n">
        <f aca="false">AQ258*(0.46/7.46)</f>
        <v>3.94638069705094</v>
      </c>
      <c r="AS258" s="23" t="n">
        <v>3</v>
      </c>
      <c r="AT258" s="21" t="n">
        <v>82</v>
      </c>
      <c r="AU258" s="36" t="n">
        <f aca="false">AT258*(0.53/10)</f>
        <v>4.346</v>
      </c>
      <c r="AV258" s="23" t="n">
        <v>3</v>
      </c>
    </row>
    <row r="259" customFormat="false" ht="13.8" hidden="false" customHeight="false" outlineLevel="0" collapsed="false">
      <c r="A259" s="17" t="n">
        <v>36</v>
      </c>
      <c r="B259" s="17" t="n">
        <v>2012</v>
      </c>
      <c r="C259" s="17" t="s">
        <v>175</v>
      </c>
      <c r="D259" s="17" t="s">
        <v>176</v>
      </c>
      <c r="E259" s="18" t="s">
        <v>66</v>
      </c>
      <c r="F259" s="18" t="s">
        <v>177</v>
      </c>
      <c r="G259" s="19" t="n">
        <v>-2.29</v>
      </c>
      <c r="H259" s="19" t="n">
        <v>42.47</v>
      </c>
      <c r="K259" s="17" t="s">
        <v>178</v>
      </c>
      <c r="W259" s="18" t="n">
        <v>2006</v>
      </c>
      <c r="X259" s="17" t="s">
        <v>180</v>
      </c>
      <c r="Y259" s="17" t="s">
        <v>101</v>
      </c>
      <c r="Z259" s="17" t="s">
        <v>73</v>
      </c>
      <c r="AA259" s="17" t="n">
        <v>0.015</v>
      </c>
      <c r="AC259" s="17" t="s">
        <v>78</v>
      </c>
      <c r="AQ259" s="21" t="n">
        <v>104</v>
      </c>
      <c r="AR259" s="36" t="n">
        <f aca="false">AQ259*(0.46/7.46)</f>
        <v>6.41286863270778</v>
      </c>
      <c r="AS259" s="23" t="n">
        <v>3</v>
      </c>
      <c r="AT259" s="21" t="n">
        <v>149</v>
      </c>
      <c r="AU259" s="36" t="n">
        <f aca="false">AT259*(0.53/10)</f>
        <v>7.897</v>
      </c>
      <c r="AV259" s="23" t="n">
        <v>3</v>
      </c>
    </row>
    <row r="260" customFormat="false" ht="13.8" hidden="false" customHeight="false" outlineLevel="0" collapsed="false">
      <c r="A260" s="17" t="n">
        <v>36</v>
      </c>
      <c r="B260" s="17" t="n">
        <v>2012</v>
      </c>
      <c r="C260" s="17" t="s">
        <v>175</v>
      </c>
      <c r="D260" s="17" t="s">
        <v>176</v>
      </c>
      <c r="E260" s="18" t="s">
        <v>66</v>
      </c>
      <c r="F260" s="18" t="s">
        <v>177</v>
      </c>
      <c r="G260" s="19" t="n">
        <v>-2.29</v>
      </c>
      <c r="H260" s="19" t="n">
        <v>42.47</v>
      </c>
      <c r="K260" s="17" t="s">
        <v>178</v>
      </c>
      <c r="W260" s="18" t="n">
        <v>2006</v>
      </c>
      <c r="X260" s="17" t="s">
        <v>180</v>
      </c>
      <c r="Y260" s="17" t="s">
        <v>101</v>
      </c>
      <c r="Z260" s="17" t="s">
        <v>102</v>
      </c>
      <c r="AA260" s="17" t="n">
        <v>0.015</v>
      </c>
      <c r="AC260" s="17" t="s">
        <v>78</v>
      </c>
      <c r="AQ260" s="21" t="n">
        <v>104</v>
      </c>
      <c r="AR260" s="36" t="n">
        <f aca="false">AQ260*(0.46/7.46)</f>
        <v>6.41286863270778</v>
      </c>
      <c r="AS260" s="23" t="n">
        <v>3</v>
      </c>
      <c r="AT260" s="21" t="n">
        <v>153</v>
      </c>
      <c r="AU260" s="36" t="n">
        <f aca="false">AT260*(0.53/10)</f>
        <v>8.109</v>
      </c>
      <c r="AV260" s="23" t="n">
        <v>3</v>
      </c>
    </row>
    <row r="261" customFormat="false" ht="13.8" hidden="false" customHeight="false" outlineLevel="0" collapsed="false">
      <c r="A261" s="17" t="n">
        <v>36</v>
      </c>
      <c r="B261" s="17" t="n">
        <v>2012</v>
      </c>
      <c r="C261" s="17" t="s">
        <v>175</v>
      </c>
      <c r="D261" s="17" t="s">
        <v>176</v>
      </c>
      <c r="E261" s="18" t="s">
        <v>66</v>
      </c>
      <c r="F261" s="18" t="s">
        <v>177</v>
      </c>
      <c r="G261" s="19" t="n">
        <v>-2.29</v>
      </c>
      <c r="H261" s="19" t="n">
        <v>42.47</v>
      </c>
      <c r="K261" s="17" t="s">
        <v>178</v>
      </c>
      <c r="W261" s="18" t="n">
        <v>2006</v>
      </c>
      <c r="X261" s="17" t="s">
        <v>180</v>
      </c>
      <c r="Y261" s="17" t="s">
        <v>101</v>
      </c>
      <c r="Z261" s="17" t="s">
        <v>102</v>
      </c>
      <c r="AA261" s="17" t="n">
        <v>0.017</v>
      </c>
      <c r="AC261" s="17" t="s">
        <v>78</v>
      </c>
      <c r="AQ261" s="21" t="n">
        <v>104</v>
      </c>
      <c r="AR261" s="36" t="n">
        <f aca="false">AQ261*(0.46/7.46)</f>
        <v>6.41286863270778</v>
      </c>
      <c r="AS261" s="23" t="n">
        <v>3</v>
      </c>
      <c r="AT261" s="21" t="n">
        <v>138</v>
      </c>
      <c r="AU261" s="36" t="n">
        <f aca="false">AT261*(0.53/10)</f>
        <v>7.314</v>
      </c>
      <c r="AV261" s="23" t="n">
        <v>3</v>
      </c>
    </row>
    <row r="262" customFormat="false" ht="13.8" hidden="false" customHeight="false" outlineLevel="0" collapsed="false">
      <c r="A262" s="17" t="n">
        <v>36</v>
      </c>
      <c r="B262" s="17" t="n">
        <v>2012</v>
      </c>
      <c r="C262" s="17" t="s">
        <v>175</v>
      </c>
      <c r="D262" s="17" t="s">
        <v>176</v>
      </c>
      <c r="E262" s="18" t="s">
        <v>66</v>
      </c>
      <c r="F262" s="18" t="s">
        <v>177</v>
      </c>
      <c r="G262" s="19" t="n">
        <v>-2.29</v>
      </c>
      <c r="H262" s="19" t="n">
        <v>42.47</v>
      </c>
      <c r="K262" s="17" t="s">
        <v>178</v>
      </c>
      <c r="W262" s="18" t="n">
        <v>2007</v>
      </c>
      <c r="X262" s="17" t="s">
        <v>180</v>
      </c>
      <c r="Y262" s="17" t="s">
        <v>101</v>
      </c>
      <c r="Z262" s="17" t="s">
        <v>73</v>
      </c>
      <c r="AA262" s="17" t="n">
        <v>0.015</v>
      </c>
      <c r="AC262" s="17" t="s">
        <v>78</v>
      </c>
      <c r="AQ262" s="21" t="n">
        <v>97</v>
      </c>
      <c r="AR262" s="36" t="n">
        <f aca="false">AQ262*(0.46/7.46)</f>
        <v>5.98123324396783</v>
      </c>
      <c r="AS262" s="23" t="n">
        <v>3</v>
      </c>
      <c r="AT262" s="21" t="n">
        <v>125</v>
      </c>
      <c r="AU262" s="36" t="n">
        <f aca="false">AT262*(0.53/10)</f>
        <v>6.625</v>
      </c>
      <c r="AV262" s="23" t="n">
        <v>3</v>
      </c>
    </row>
    <row r="263" customFormat="false" ht="13.8" hidden="false" customHeight="false" outlineLevel="0" collapsed="false">
      <c r="A263" s="17" t="n">
        <v>36</v>
      </c>
      <c r="B263" s="17" t="n">
        <v>2012</v>
      </c>
      <c r="C263" s="17" t="s">
        <v>175</v>
      </c>
      <c r="D263" s="17" t="s">
        <v>176</v>
      </c>
      <c r="E263" s="18" t="s">
        <v>66</v>
      </c>
      <c r="F263" s="18" t="s">
        <v>177</v>
      </c>
      <c r="G263" s="19" t="n">
        <v>-2.29</v>
      </c>
      <c r="H263" s="19" t="n">
        <v>42.47</v>
      </c>
      <c r="K263" s="17" t="s">
        <v>178</v>
      </c>
      <c r="W263" s="18" t="n">
        <v>2007</v>
      </c>
      <c r="X263" s="17" t="s">
        <v>180</v>
      </c>
      <c r="Y263" s="17" t="s">
        <v>101</v>
      </c>
      <c r="Z263" s="17" t="s">
        <v>102</v>
      </c>
      <c r="AA263" s="17" t="n">
        <v>0.015</v>
      </c>
      <c r="AC263" s="17" t="s">
        <v>78</v>
      </c>
      <c r="AQ263" s="21" t="n">
        <v>97</v>
      </c>
      <c r="AR263" s="36" t="n">
        <f aca="false">AQ263*(0.46/7.46)</f>
        <v>5.98123324396783</v>
      </c>
      <c r="AS263" s="23" t="n">
        <v>3</v>
      </c>
      <c r="AT263" s="21" t="n">
        <v>113</v>
      </c>
      <c r="AU263" s="36" t="n">
        <f aca="false">AT263*(0.53/10)</f>
        <v>5.989</v>
      </c>
      <c r="AV263" s="23" t="n">
        <v>3</v>
      </c>
    </row>
    <row r="264" customFormat="false" ht="13.8" hidden="false" customHeight="false" outlineLevel="0" collapsed="false">
      <c r="A264" s="17" t="n">
        <v>36</v>
      </c>
      <c r="B264" s="17" t="n">
        <v>2012</v>
      </c>
      <c r="C264" s="17" t="s">
        <v>175</v>
      </c>
      <c r="D264" s="17" t="s">
        <v>176</v>
      </c>
      <c r="E264" s="18" t="s">
        <v>66</v>
      </c>
      <c r="F264" s="18" t="s">
        <v>177</v>
      </c>
      <c r="G264" s="19" t="n">
        <v>-2.29</v>
      </c>
      <c r="H264" s="19" t="n">
        <v>42.47</v>
      </c>
      <c r="K264" s="17" t="s">
        <v>178</v>
      </c>
      <c r="W264" s="18" t="n">
        <v>2007</v>
      </c>
      <c r="X264" s="17" t="s">
        <v>180</v>
      </c>
      <c r="Y264" s="17" t="s">
        <v>101</v>
      </c>
      <c r="Z264" s="17" t="s">
        <v>102</v>
      </c>
      <c r="AA264" s="17" t="n">
        <v>0.017</v>
      </c>
      <c r="AC264" s="17" t="s">
        <v>78</v>
      </c>
      <c r="AQ264" s="21" t="n">
        <v>97</v>
      </c>
      <c r="AR264" s="36" t="n">
        <f aca="false">AQ264*(0.46/7.46)</f>
        <v>5.98123324396783</v>
      </c>
      <c r="AS264" s="23" t="n">
        <v>3</v>
      </c>
      <c r="AT264" s="21" t="n">
        <v>112</v>
      </c>
      <c r="AU264" s="36" t="n">
        <f aca="false">AT264*(0.53/10)</f>
        <v>5.936</v>
      </c>
      <c r="AV264" s="23" t="n">
        <v>3</v>
      </c>
    </row>
    <row r="265" customFormat="false" ht="13.8" hidden="false" customHeight="false" outlineLevel="0" collapsed="false">
      <c r="A265" s="17" t="n">
        <v>36</v>
      </c>
      <c r="B265" s="17" t="n">
        <v>2012</v>
      </c>
      <c r="C265" s="17" t="s">
        <v>175</v>
      </c>
      <c r="D265" s="17" t="s">
        <v>176</v>
      </c>
      <c r="E265" s="18" t="s">
        <v>66</v>
      </c>
      <c r="F265" s="18" t="s">
        <v>177</v>
      </c>
      <c r="G265" s="19" t="n">
        <v>-2.29</v>
      </c>
      <c r="H265" s="19" t="n">
        <v>42.47</v>
      </c>
      <c r="K265" s="17" t="s">
        <v>178</v>
      </c>
      <c r="W265" s="18" t="n">
        <v>2008</v>
      </c>
      <c r="X265" s="17" t="s">
        <v>180</v>
      </c>
      <c r="Y265" s="17" t="s">
        <v>101</v>
      </c>
      <c r="Z265" s="17" t="s">
        <v>73</v>
      </c>
      <c r="AA265" s="17" t="n">
        <v>0.015</v>
      </c>
      <c r="AC265" s="17" t="s">
        <v>78</v>
      </c>
      <c r="AQ265" s="21" t="n">
        <v>30</v>
      </c>
      <c r="AR265" s="36" t="n">
        <f aca="false">AQ265*(0.46/7.46)</f>
        <v>1.84986595174263</v>
      </c>
      <c r="AS265" s="23" t="n">
        <v>3</v>
      </c>
      <c r="AT265" s="21" t="n">
        <v>108</v>
      </c>
      <c r="AU265" s="36" t="n">
        <f aca="false">AT265*(0.53/10)</f>
        <v>5.724</v>
      </c>
      <c r="AV265" s="23" t="n">
        <v>3</v>
      </c>
    </row>
    <row r="266" customFormat="false" ht="13.8" hidden="false" customHeight="false" outlineLevel="0" collapsed="false">
      <c r="A266" s="17" t="n">
        <v>36</v>
      </c>
      <c r="B266" s="17" t="n">
        <v>2012</v>
      </c>
      <c r="C266" s="17" t="s">
        <v>175</v>
      </c>
      <c r="D266" s="17" t="s">
        <v>176</v>
      </c>
      <c r="E266" s="18" t="s">
        <v>66</v>
      </c>
      <c r="F266" s="18" t="s">
        <v>177</v>
      </c>
      <c r="G266" s="19" t="n">
        <v>-2.29</v>
      </c>
      <c r="H266" s="19" t="n">
        <v>42.47</v>
      </c>
      <c r="K266" s="17" t="s">
        <v>178</v>
      </c>
      <c r="W266" s="18" t="n">
        <v>2008</v>
      </c>
      <c r="X266" s="17" t="s">
        <v>180</v>
      </c>
      <c r="Y266" s="17" t="s">
        <v>101</v>
      </c>
      <c r="Z266" s="17" t="s">
        <v>102</v>
      </c>
      <c r="AA266" s="17" t="n">
        <v>0.015</v>
      </c>
      <c r="AC266" s="17" t="s">
        <v>78</v>
      </c>
      <c r="AQ266" s="21" t="n">
        <v>30</v>
      </c>
      <c r="AR266" s="36" t="n">
        <f aca="false">AQ266*(0.46/7.46)</f>
        <v>1.84986595174263</v>
      </c>
      <c r="AS266" s="23" t="n">
        <v>3</v>
      </c>
      <c r="AT266" s="21" t="n">
        <v>100</v>
      </c>
      <c r="AU266" s="36" t="n">
        <f aca="false">AT266*(0.53/10)</f>
        <v>5.3</v>
      </c>
      <c r="AV266" s="23" t="n">
        <v>3</v>
      </c>
    </row>
    <row r="267" customFormat="false" ht="13.8" hidden="false" customHeight="false" outlineLevel="0" collapsed="false">
      <c r="A267" s="17" t="n">
        <v>36</v>
      </c>
      <c r="B267" s="17" t="n">
        <v>2012</v>
      </c>
      <c r="C267" s="17" t="s">
        <v>175</v>
      </c>
      <c r="D267" s="17" t="s">
        <v>176</v>
      </c>
      <c r="E267" s="18" t="s">
        <v>66</v>
      </c>
      <c r="F267" s="18" t="s">
        <v>177</v>
      </c>
      <c r="G267" s="19" t="n">
        <v>-2.29</v>
      </c>
      <c r="H267" s="19" t="n">
        <v>42.47</v>
      </c>
      <c r="K267" s="17" t="s">
        <v>178</v>
      </c>
      <c r="W267" s="18" t="n">
        <v>2008</v>
      </c>
      <c r="X267" s="17" t="s">
        <v>180</v>
      </c>
      <c r="Y267" s="17" t="s">
        <v>101</v>
      </c>
      <c r="Z267" s="17" t="s">
        <v>102</v>
      </c>
      <c r="AA267" s="17" t="n">
        <v>0.017</v>
      </c>
      <c r="AC267" s="17" t="s">
        <v>78</v>
      </c>
      <c r="AQ267" s="21" t="n">
        <v>30</v>
      </c>
      <c r="AR267" s="36" t="n">
        <f aca="false">AQ267*(0.46/7.46)</f>
        <v>1.84986595174263</v>
      </c>
      <c r="AS267" s="23" t="n">
        <v>3</v>
      </c>
      <c r="AT267" s="21" t="n">
        <v>99</v>
      </c>
      <c r="AU267" s="36" t="n">
        <f aca="false">AT267*(0.53/10)</f>
        <v>5.247</v>
      </c>
      <c r="AV267" s="23" t="n">
        <v>3</v>
      </c>
    </row>
    <row r="268" customFormat="false" ht="13.8" hidden="false" customHeight="false" outlineLevel="0" collapsed="false">
      <c r="A268" s="17" t="n">
        <v>36</v>
      </c>
      <c r="B268" s="17" t="n">
        <v>2012</v>
      </c>
      <c r="C268" s="17" t="s">
        <v>175</v>
      </c>
      <c r="D268" s="17" t="s">
        <v>176</v>
      </c>
      <c r="E268" s="18" t="s">
        <v>66</v>
      </c>
      <c r="F268" s="18" t="s">
        <v>177</v>
      </c>
      <c r="G268" s="19" t="n">
        <v>-0.96</v>
      </c>
      <c r="H268" s="19" t="n">
        <v>41.6</v>
      </c>
      <c r="K268" s="17" t="s">
        <v>178</v>
      </c>
      <c r="W268" s="18" t="s">
        <v>179</v>
      </c>
      <c r="X268" s="17" t="s">
        <v>180</v>
      </c>
      <c r="Y268" s="17" t="s">
        <v>101</v>
      </c>
      <c r="Z268" s="17" t="s">
        <v>73</v>
      </c>
      <c r="AA268" s="17" t="n">
        <v>0.015</v>
      </c>
      <c r="AC268" s="17" t="s">
        <v>78</v>
      </c>
      <c r="AQ268" s="21" t="n">
        <v>30</v>
      </c>
      <c r="AR268" s="36" t="n">
        <f aca="false">AQ268*(0.46/7.46)</f>
        <v>1.84986595174263</v>
      </c>
      <c r="AS268" s="23" t="n">
        <v>3</v>
      </c>
      <c r="AT268" s="21" t="n">
        <v>71</v>
      </c>
      <c r="AU268" s="36" t="n">
        <f aca="false">AT268*(0.53/10)</f>
        <v>3.763</v>
      </c>
      <c r="AV268" s="23" t="n">
        <v>3</v>
      </c>
    </row>
    <row r="269" customFormat="false" ht="13.8" hidden="false" customHeight="false" outlineLevel="0" collapsed="false">
      <c r="A269" s="17" t="n">
        <v>36</v>
      </c>
      <c r="B269" s="17" t="n">
        <v>2012</v>
      </c>
      <c r="C269" s="17" t="s">
        <v>175</v>
      </c>
      <c r="D269" s="17" t="s">
        <v>176</v>
      </c>
      <c r="E269" s="18" t="s">
        <v>66</v>
      </c>
      <c r="F269" s="18" t="s">
        <v>177</v>
      </c>
      <c r="G269" s="19" t="n">
        <v>-0.96</v>
      </c>
      <c r="H269" s="19" t="n">
        <v>41.6</v>
      </c>
      <c r="K269" s="17" t="s">
        <v>178</v>
      </c>
      <c r="W269" s="18" t="s">
        <v>179</v>
      </c>
      <c r="X269" s="17" t="s">
        <v>180</v>
      </c>
      <c r="Y269" s="17" t="s">
        <v>101</v>
      </c>
      <c r="Z269" s="17" t="s">
        <v>102</v>
      </c>
      <c r="AA269" s="17" t="n">
        <v>0.015</v>
      </c>
      <c r="AC269" s="17" t="s">
        <v>78</v>
      </c>
      <c r="AQ269" s="21" t="n">
        <v>30</v>
      </c>
      <c r="AR269" s="36" t="n">
        <f aca="false">AQ269*(0.46/7.46)</f>
        <v>1.84986595174263</v>
      </c>
      <c r="AS269" s="23" t="n">
        <v>3</v>
      </c>
      <c r="AT269" s="21" t="n">
        <v>71</v>
      </c>
      <c r="AU269" s="36" t="n">
        <f aca="false">AT269*(0.53/10)</f>
        <v>3.763</v>
      </c>
      <c r="AV269" s="23" t="n">
        <v>3</v>
      </c>
    </row>
    <row r="270" customFormat="false" ht="13.8" hidden="false" customHeight="false" outlineLevel="0" collapsed="false">
      <c r="A270" s="17" t="n">
        <v>36</v>
      </c>
      <c r="B270" s="17" t="n">
        <v>2012</v>
      </c>
      <c r="C270" s="17" t="s">
        <v>175</v>
      </c>
      <c r="D270" s="17" t="s">
        <v>176</v>
      </c>
      <c r="E270" s="18" t="s">
        <v>66</v>
      </c>
      <c r="F270" s="18" t="s">
        <v>177</v>
      </c>
      <c r="G270" s="19" t="n">
        <v>-0.96</v>
      </c>
      <c r="H270" s="19" t="n">
        <v>41.6</v>
      </c>
      <c r="K270" s="17" t="s">
        <v>178</v>
      </c>
      <c r="W270" s="18" t="s">
        <v>179</v>
      </c>
      <c r="X270" s="17" t="s">
        <v>180</v>
      </c>
      <c r="Y270" s="17" t="s">
        <v>101</v>
      </c>
      <c r="Z270" s="17" t="s">
        <v>102</v>
      </c>
      <c r="AA270" s="17" t="n">
        <v>0.017</v>
      </c>
      <c r="AC270" s="17" t="s">
        <v>78</v>
      </c>
      <c r="AQ270" s="21" t="n">
        <v>30</v>
      </c>
      <c r="AR270" s="36" t="n">
        <f aca="false">AQ270*(0.46/7.46)</f>
        <v>1.84986595174263</v>
      </c>
      <c r="AS270" s="23" t="n">
        <v>3</v>
      </c>
      <c r="AT270" s="21" t="n">
        <v>68</v>
      </c>
      <c r="AU270" s="36" t="n">
        <f aca="false">AT270*(0.53/10)</f>
        <v>3.604</v>
      </c>
      <c r="AV270" s="23" t="n">
        <v>3</v>
      </c>
    </row>
    <row r="271" customFormat="false" ht="13.8" hidden="false" customHeight="false" outlineLevel="0" collapsed="false">
      <c r="A271" s="17" t="n">
        <v>36</v>
      </c>
      <c r="B271" s="17" t="n">
        <v>2012</v>
      </c>
      <c r="C271" s="17" t="s">
        <v>175</v>
      </c>
      <c r="D271" s="17" t="s">
        <v>176</v>
      </c>
      <c r="E271" s="18" t="s">
        <v>66</v>
      </c>
      <c r="F271" s="18" t="s">
        <v>177</v>
      </c>
      <c r="G271" s="19" t="n">
        <v>-3.93</v>
      </c>
      <c r="H271" s="19" t="n">
        <v>39</v>
      </c>
      <c r="K271" s="17" t="s">
        <v>181</v>
      </c>
      <c r="W271" s="18" t="s">
        <v>179</v>
      </c>
      <c r="X271" s="17" t="s">
        <v>180</v>
      </c>
      <c r="Y271" s="17" t="s">
        <v>101</v>
      </c>
      <c r="Z271" s="17" t="s">
        <v>73</v>
      </c>
      <c r="AA271" s="17" t="n">
        <v>0.015</v>
      </c>
      <c r="AC271" s="17" t="s">
        <v>78</v>
      </c>
      <c r="AQ271" s="21" t="n">
        <v>88</v>
      </c>
      <c r="AR271" s="36" t="n">
        <f aca="false">AQ271*(0.46/7.46)</f>
        <v>5.42627345844504</v>
      </c>
      <c r="AS271" s="23" t="n">
        <v>3</v>
      </c>
      <c r="AT271" s="21" t="n">
        <v>118</v>
      </c>
      <c r="AU271" s="36" t="n">
        <f aca="false">AT271*(0.53/10)</f>
        <v>6.254</v>
      </c>
      <c r="AV271" s="23" t="n">
        <v>3</v>
      </c>
    </row>
    <row r="272" customFormat="false" ht="13.8" hidden="false" customHeight="false" outlineLevel="0" collapsed="false">
      <c r="A272" s="17" t="n">
        <v>36</v>
      </c>
      <c r="B272" s="17" t="n">
        <v>2012</v>
      </c>
      <c r="C272" s="17" t="s">
        <v>175</v>
      </c>
      <c r="D272" s="17" t="s">
        <v>176</v>
      </c>
      <c r="E272" s="18" t="s">
        <v>66</v>
      </c>
      <c r="F272" s="18" t="s">
        <v>177</v>
      </c>
      <c r="G272" s="19" t="n">
        <v>-3.93</v>
      </c>
      <c r="H272" s="19" t="n">
        <v>39</v>
      </c>
      <c r="K272" s="17" t="s">
        <v>181</v>
      </c>
      <c r="W272" s="18" t="s">
        <v>179</v>
      </c>
      <c r="X272" s="17" t="s">
        <v>180</v>
      </c>
      <c r="Y272" s="17" t="s">
        <v>101</v>
      </c>
      <c r="Z272" s="17" t="s">
        <v>102</v>
      </c>
      <c r="AA272" s="17" t="n">
        <v>0.015</v>
      </c>
      <c r="AC272" s="17" t="s">
        <v>78</v>
      </c>
      <c r="AQ272" s="21" t="n">
        <v>88</v>
      </c>
      <c r="AR272" s="36" t="n">
        <f aca="false">AQ272*(0.46/7.46)</f>
        <v>5.42627345844504</v>
      </c>
      <c r="AS272" s="23" t="n">
        <v>3</v>
      </c>
      <c r="AT272" s="21" t="n">
        <v>124</v>
      </c>
      <c r="AU272" s="36" t="n">
        <f aca="false">AT272*(0.53/10)</f>
        <v>6.572</v>
      </c>
      <c r="AV272" s="23" t="n">
        <v>3</v>
      </c>
    </row>
    <row r="273" customFormat="false" ht="13.8" hidden="false" customHeight="false" outlineLevel="0" collapsed="false">
      <c r="A273" s="17" t="n">
        <v>36</v>
      </c>
      <c r="B273" s="17" t="n">
        <v>2012</v>
      </c>
      <c r="C273" s="17" t="s">
        <v>175</v>
      </c>
      <c r="D273" s="17" t="s">
        <v>176</v>
      </c>
      <c r="E273" s="18" t="s">
        <v>66</v>
      </c>
      <c r="F273" s="18" t="s">
        <v>177</v>
      </c>
      <c r="G273" s="19" t="n">
        <v>-3.93</v>
      </c>
      <c r="H273" s="19" t="n">
        <v>39</v>
      </c>
      <c r="K273" s="17" t="s">
        <v>181</v>
      </c>
      <c r="W273" s="18" t="s">
        <v>179</v>
      </c>
      <c r="X273" s="17" t="s">
        <v>180</v>
      </c>
      <c r="Y273" s="17" t="s">
        <v>101</v>
      </c>
      <c r="Z273" s="17" t="s">
        <v>102</v>
      </c>
      <c r="AA273" s="17" t="n">
        <v>0.017</v>
      </c>
      <c r="AC273" s="17" t="s">
        <v>78</v>
      </c>
      <c r="AQ273" s="21" t="n">
        <v>88</v>
      </c>
      <c r="AR273" s="36" t="n">
        <f aca="false">AQ273*(0.46/7.46)</f>
        <v>5.42627345844504</v>
      </c>
      <c r="AS273" s="23" t="n">
        <v>3</v>
      </c>
      <c r="AT273" s="21" t="n">
        <v>119</v>
      </c>
      <c r="AU273" s="36" t="n">
        <f aca="false">AT273*(0.53/10)</f>
        <v>6.307</v>
      </c>
      <c r="AV273" s="23" t="n">
        <v>3</v>
      </c>
    </row>
    <row r="274" customFormat="false" ht="13.8" hidden="false" customHeight="false" outlineLevel="0" collapsed="false">
      <c r="A274" s="17" t="n">
        <v>36</v>
      </c>
      <c r="B274" s="17" t="n">
        <v>2012</v>
      </c>
      <c r="C274" s="17" t="s">
        <v>175</v>
      </c>
      <c r="D274" s="17" t="s">
        <v>176</v>
      </c>
      <c r="E274" s="18" t="s">
        <v>66</v>
      </c>
      <c r="F274" s="18" t="s">
        <v>177</v>
      </c>
      <c r="G274" s="19" t="n">
        <v>-3.93</v>
      </c>
      <c r="H274" s="19" t="n">
        <v>39</v>
      </c>
      <c r="K274" s="17" t="s">
        <v>181</v>
      </c>
      <c r="W274" s="18" t="s">
        <v>179</v>
      </c>
      <c r="X274" s="17" t="s">
        <v>180</v>
      </c>
      <c r="Y274" s="17" t="s">
        <v>101</v>
      </c>
      <c r="Z274" s="17" t="s">
        <v>102</v>
      </c>
      <c r="AA274" s="17" t="n">
        <v>0.015</v>
      </c>
      <c r="AC274" s="17" t="s">
        <v>78</v>
      </c>
      <c r="AQ274" s="21" t="n">
        <v>88</v>
      </c>
      <c r="AR274" s="36" t="n">
        <f aca="false">AQ274*(0.46/7.46)</f>
        <v>5.42627345844504</v>
      </c>
      <c r="AS274" s="23" t="n">
        <v>3</v>
      </c>
      <c r="AT274" s="21" t="n">
        <v>123</v>
      </c>
      <c r="AU274" s="36" t="n">
        <f aca="false">AT274*(0.53/10)</f>
        <v>6.519</v>
      </c>
      <c r="AV274" s="23" t="n">
        <v>3</v>
      </c>
    </row>
    <row r="275" customFormat="false" ht="13.8" hidden="false" customHeight="false" outlineLevel="0" collapsed="false">
      <c r="A275" s="17" t="n">
        <v>37</v>
      </c>
      <c r="B275" s="17" t="n">
        <v>2009</v>
      </c>
      <c r="C275" s="17" t="s">
        <v>154</v>
      </c>
      <c r="D275" s="17" t="s">
        <v>182</v>
      </c>
      <c r="E275" s="18" t="s">
        <v>66</v>
      </c>
      <c r="F275" s="18" t="s">
        <v>156</v>
      </c>
      <c r="G275" s="19" t="n">
        <v>-82.9</v>
      </c>
      <c r="H275" s="19" t="n">
        <v>32.18</v>
      </c>
      <c r="K275" s="17" t="s">
        <v>82</v>
      </c>
      <c r="M275" s="19" t="s">
        <v>183</v>
      </c>
      <c r="W275" s="18" t="n">
        <v>2004</v>
      </c>
      <c r="X275" s="17" t="s">
        <v>184</v>
      </c>
      <c r="Y275" s="17" t="s">
        <v>101</v>
      </c>
      <c r="Z275" s="17" t="s">
        <v>73</v>
      </c>
      <c r="AA275" s="17" t="n">
        <v>0.025</v>
      </c>
      <c r="AE275" s="21" t="n">
        <v>17.49</v>
      </c>
      <c r="AF275" s="36" t="n">
        <f aca="false">AE275*(3.84/22.39)</f>
        <v>2.99962483251451</v>
      </c>
      <c r="AG275" s="22" t="n">
        <v>3</v>
      </c>
      <c r="AH275" s="21" t="n">
        <v>19.26</v>
      </c>
      <c r="AI275" s="36" t="n">
        <f aca="false">AH275*(3.99/24.1)</f>
        <v>3.1886887966805</v>
      </c>
      <c r="AJ275" s="23" t="n">
        <v>3</v>
      </c>
      <c r="AQ275" s="21" t="n">
        <v>4.1</v>
      </c>
      <c r="AR275" s="36" t="n">
        <f aca="false">AQ275*(0.46/7.46)</f>
        <v>0.252815013404826</v>
      </c>
      <c r="AS275" s="23" t="n">
        <v>3</v>
      </c>
      <c r="AT275" s="21" t="n">
        <v>4.2</v>
      </c>
      <c r="AU275" s="36" t="n">
        <f aca="false">AT275*(0.53/10)</f>
        <v>0.2226</v>
      </c>
      <c r="AV275" s="23" t="n">
        <v>3</v>
      </c>
    </row>
    <row r="276" customFormat="false" ht="13.8" hidden="false" customHeight="false" outlineLevel="0" collapsed="false">
      <c r="A276" s="17" t="n">
        <v>37</v>
      </c>
      <c r="B276" s="17" t="n">
        <v>2009</v>
      </c>
      <c r="C276" s="17" t="s">
        <v>154</v>
      </c>
      <c r="D276" s="17" t="s">
        <v>182</v>
      </c>
      <c r="E276" s="18" t="s">
        <v>66</v>
      </c>
      <c r="F276" s="18" t="s">
        <v>156</v>
      </c>
      <c r="G276" s="19" t="n">
        <v>-82.9</v>
      </c>
      <c r="H276" s="19" t="n">
        <v>32.18</v>
      </c>
      <c r="K276" s="17" t="s">
        <v>82</v>
      </c>
      <c r="M276" s="19" t="s">
        <v>183</v>
      </c>
      <c r="W276" s="18" t="n">
        <v>2004</v>
      </c>
      <c r="X276" s="17" t="s">
        <v>184</v>
      </c>
      <c r="Y276" s="17" t="s">
        <v>101</v>
      </c>
      <c r="Z276" s="17" t="s">
        <v>71</v>
      </c>
      <c r="AA276" s="17" t="n">
        <v>0.025</v>
      </c>
      <c r="AE276" s="21" t="n">
        <v>17.49</v>
      </c>
      <c r="AF276" s="36" t="n">
        <f aca="false">AE276*(3.84/22.39)</f>
        <v>2.99962483251451</v>
      </c>
      <c r="AG276" s="22" t="n">
        <v>3</v>
      </c>
      <c r="AH276" s="21" t="n">
        <v>17.39</v>
      </c>
      <c r="AI276" s="36" t="n">
        <f aca="false">AH276*(3.99/24.1)</f>
        <v>2.87909128630705</v>
      </c>
      <c r="AJ276" s="23" t="n">
        <v>3</v>
      </c>
      <c r="AQ276" s="21" t="n">
        <v>4.1</v>
      </c>
      <c r="AR276" s="36" t="n">
        <f aca="false">AQ276*(0.46/7.46)</f>
        <v>0.252815013404826</v>
      </c>
      <c r="AS276" s="23" t="n">
        <v>3</v>
      </c>
      <c r="AT276" s="21" t="n">
        <v>4.5</v>
      </c>
      <c r="AU276" s="36" t="n">
        <f aca="false">AT276*(0.53/10)</f>
        <v>0.2385</v>
      </c>
      <c r="AV276" s="23" t="n">
        <v>3</v>
      </c>
    </row>
    <row r="277" customFormat="false" ht="13.8" hidden="false" customHeight="false" outlineLevel="0" collapsed="false">
      <c r="A277" s="17" t="n">
        <v>37</v>
      </c>
      <c r="B277" s="17" t="n">
        <v>2009</v>
      </c>
      <c r="C277" s="17" t="s">
        <v>154</v>
      </c>
      <c r="D277" s="17" t="s">
        <v>182</v>
      </c>
      <c r="E277" s="18" t="s">
        <v>66</v>
      </c>
      <c r="F277" s="18" t="s">
        <v>156</v>
      </c>
      <c r="G277" s="19" t="n">
        <v>-82.9</v>
      </c>
      <c r="H277" s="19" t="n">
        <v>32.18</v>
      </c>
      <c r="K277" s="17" t="s">
        <v>82</v>
      </c>
      <c r="M277" s="19" t="s">
        <v>183</v>
      </c>
      <c r="W277" s="18" t="n">
        <v>2004</v>
      </c>
      <c r="X277" s="17" t="s">
        <v>184</v>
      </c>
      <c r="Y277" s="17" t="s">
        <v>101</v>
      </c>
      <c r="Z277" s="17" t="s">
        <v>107</v>
      </c>
      <c r="AA277" s="17" t="n">
        <v>0.025</v>
      </c>
      <c r="AE277" s="21" t="n">
        <v>17.49</v>
      </c>
      <c r="AF277" s="36" t="n">
        <f aca="false">AE277*(3.84/22.39)</f>
        <v>2.99962483251451</v>
      </c>
      <c r="AG277" s="22" t="n">
        <v>3</v>
      </c>
      <c r="AH277" s="21" t="n">
        <v>18.83</v>
      </c>
      <c r="AI277" s="36" t="n">
        <f aca="false">AH277*(3.99/24.1)</f>
        <v>3.1174979253112</v>
      </c>
      <c r="AJ277" s="23" t="n">
        <v>3</v>
      </c>
      <c r="AQ277" s="21" t="n">
        <v>4.1</v>
      </c>
      <c r="AR277" s="36" t="n">
        <f aca="false">AQ277*(0.46/7.46)</f>
        <v>0.252815013404826</v>
      </c>
      <c r="AS277" s="23" t="n">
        <v>3</v>
      </c>
      <c r="AT277" s="21" t="n">
        <v>3.1</v>
      </c>
      <c r="AU277" s="36" t="n">
        <f aca="false">AT277*(0.53/10)</f>
        <v>0.1643</v>
      </c>
      <c r="AV277" s="23" t="n">
        <v>3</v>
      </c>
    </row>
    <row r="278" customFormat="false" ht="13.8" hidden="false" customHeight="false" outlineLevel="0" collapsed="false">
      <c r="A278" s="17" t="n">
        <v>37</v>
      </c>
      <c r="B278" s="17" t="n">
        <v>2009</v>
      </c>
      <c r="C278" s="17" t="s">
        <v>154</v>
      </c>
      <c r="D278" s="17" t="s">
        <v>182</v>
      </c>
      <c r="E278" s="18" t="s">
        <v>66</v>
      </c>
      <c r="F278" s="18" t="s">
        <v>156</v>
      </c>
      <c r="G278" s="19" t="n">
        <v>-82.9</v>
      </c>
      <c r="H278" s="19" t="n">
        <v>32.18</v>
      </c>
      <c r="K278" s="17" t="s">
        <v>82</v>
      </c>
      <c r="M278" s="19" t="s">
        <v>183</v>
      </c>
      <c r="W278" s="18" t="n">
        <v>2004</v>
      </c>
      <c r="X278" s="17" t="s">
        <v>184</v>
      </c>
      <c r="Y278" s="17" t="s">
        <v>101</v>
      </c>
      <c r="Z278" s="17" t="s">
        <v>107</v>
      </c>
      <c r="AA278" s="17" t="n">
        <v>0.025</v>
      </c>
      <c r="AE278" s="21" t="n">
        <v>17.49</v>
      </c>
      <c r="AF278" s="36" t="n">
        <f aca="false">AE278*(3.84/22.39)</f>
        <v>2.99962483251451</v>
      </c>
      <c r="AG278" s="22" t="n">
        <v>3</v>
      </c>
      <c r="AH278" s="21" t="n">
        <v>18.36</v>
      </c>
      <c r="AI278" s="36" t="n">
        <f aca="false">AH278*(3.99/24.1)</f>
        <v>3.0396846473029</v>
      </c>
      <c r="AJ278" s="23" t="n">
        <v>3</v>
      </c>
      <c r="AQ278" s="21" t="n">
        <v>4.1</v>
      </c>
      <c r="AR278" s="36" t="n">
        <f aca="false">AQ278*(0.46/7.46)</f>
        <v>0.252815013404826</v>
      </c>
      <c r="AS278" s="23" t="n">
        <v>3</v>
      </c>
      <c r="AT278" s="21" t="n">
        <v>4.3</v>
      </c>
      <c r="AU278" s="36" t="n">
        <f aca="false">AT278*(0.53/10)</f>
        <v>0.2279</v>
      </c>
      <c r="AV278" s="23" t="n">
        <v>3</v>
      </c>
    </row>
    <row r="279" customFormat="false" ht="13.8" hidden="false" customHeight="false" outlineLevel="0" collapsed="false">
      <c r="A279" s="17" t="n">
        <v>37</v>
      </c>
      <c r="B279" s="17" t="n">
        <v>2009</v>
      </c>
      <c r="C279" s="17" t="s">
        <v>154</v>
      </c>
      <c r="D279" s="17" t="s">
        <v>182</v>
      </c>
      <c r="E279" s="18" t="s">
        <v>66</v>
      </c>
      <c r="F279" s="18" t="s">
        <v>156</v>
      </c>
      <c r="G279" s="19" t="n">
        <v>-82.9</v>
      </c>
      <c r="H279" s="19" t="n">
        <v>32.18</v>
      </c>
      <c r="K279" s="17" t="s">
        <v>82</v>
      </c>
      <c r="M279" s="19" t="s">
        <v>183</v>
      </c>
      <c r="W279" s="18" t="n">
        <v>2004</v>
      </c>
      <c r="X279" s="17" t="s">
        <v>184</v>
      </c>
      <c r="Y279" s="17" t="s">
        <v>101</v>
      </c>
      <c r="Z279" s="17" t="s">
        <v>107</v>
      </c>
      <c r="AA279" s="17" t="n">
        <v>0.025</v>
      </c>
      <c r="AE279" s="21" t="n">
        <v>17.49</v>
      </c>
      <c r="AF279" s="36" t="n">
        <f aca="false">AE279*(3.84/22.39)</f>
        <v>2.99962483251451</v>
      </c>
      <c r="AG279" s="22" t="n">
        <v>3</v>
      </c>
      <c r="AH279" s="21" t="n">
        <v>18.14</v>
      </c>
      <c r="AI279" s="36" t="n">
        <f aca="false">AH279*(3.99/24.1)</f>
        <v>3.00326141078838</v>
      </c>
      <c r="AJ279" s="23" t="n">
        <v>3</v>
      </c>
      <c r="AQ279" s="21" t="n">
        <v>4.1</v>
      </c>
      <c r="AR279" s="36" t="n">
        <f aca="false">AQ279*(0.46/7.46)</f>
        <v>0.252815013404826</v>
      </c>
      <c r="AS279" s="23" t="n">
        <v>3</v>
      </c>
      <c r="AT279" s="21" t="n">
        <v>4.1</v>
      </c>
      <c r="AU279" s="36" t="n">
        <f aca="false">AT279*(0.53/10)</f>
        <v>0.2173</v>
      </c>
      <c r="AV279" s="23" t="n">
        <v>3</v>
      </c>
    </row>
    <row r="280" customFormat="false" ht="13.8" hidden="false" customHeight="false" outlineLevel="0" collapsed="false">
      <c r="A280" s="17" t="n">
        <v>37</v>
      </c>
      <c r="B280" s="17" t="n">
        <v>2009</v>
      </c>
      <c r="C280" s="17" t="s">
        <v>154</v>
      </c>
      <c r="D280" s="17" t="s">
        <v>182</v>
      </c>
      <c r="E280" s="18" t="s">
        <v>66</v>
      </c>
      <c r="F280" s="18" t="s">
        <v>156</v>
      </c>
      <c r="G280" s="19" t="n">
        <v>-82.9</v>
      </c>
      <c r="H280" s="19" t="n">
        <v>32.18</v>
      </c>
      <c r="K280" s="17" t="s">
        <v>82</v>
      </c>
      <c r="M280" s="19" t="s">
        <v>183</v>
      </c>
      <c r="W280" s="18" t="n">
        <v>2005</v>
      </c>
      <c r="X280" s="17" t="s">
        <v>184</v>
      </c>
      <c r="Y280" s="17" t="s">
        <v>101</v>
      </c>
      <c r="Z280" s="17" t="s">
        <v>73</v>
      </c>
      <c r="AA280" s="17" t="n">
        <v>0.025</v>
      </c>
      <c r="AE280" s="21" t="n">
        <v>23.18</v>
      </c>
      <c r="AF280" s="36" t="n">
        <f aca="false">AE280*(3.84/22.39)</f>
        <v>3.97548905761501</v>
      </c>
      <c r="AG280" s="22" t="n">
        <v>3</v>
      </c>
      <c r="AH280" s="21" t="n">
        <v>24.61</v>
      </c>
      <c r="AI280" s="36" t="n">
        <f aca="false">AH280*(3.99/24.1)</f>
        <v>4.0744356846473</v>
      </c>
      <c r="AJ280" s="23" t="n">
        <v>3</v>
      </c>
      <c r="AQ280" s="21" t="n">
        <v>4.9</v>
      </c>
      <c r="AR280" s="36" t="n">
        <f aca="false">AQ280*(0.46/7.46)</f>
        <v>0.302144772117963</v>
      </c>
      <c r="AS280" s="23" t="n">
        <v>3</v>
      </c>
      <c r="AT280" s="21" t="n">
        <v>7.4</v>
      </c>
      <c r="AU280" s="36" t="n">
        <f aca="false">AT280*(0.53/10)</f>
        <v>0.3922</v>
      </c>
      <c r="AV280" s="23" t="n">
        <v>3</v>
      </c>
    </row>
    <row r="281" customFormat="false" ht="13.8" hidden="false" customHeight="false" outlineLevel="0" collapsed="false">
      <c r="A281" s="17" t="n">
        <v>37</v>
      </c>
      <c r="B281" s="17" t="n">
        <v>2009</v>
      </c>
      <c r="C281" s="17" t="s">
        <v>154</v>
      </c>
      <c r="D281" s="17" t="s">
        <v>182</v>
      </c>
      <c r="E281" s="18" t="s">
        <v>66</v>
      </c>
      <c r="F281" s="18" t="s">
        <v>156</v>
      </c>
      <c r="G281" s="19" t="n">
        <v>-82.9</v>
      </c>
      <c r="H281" s="19" t="n">
        <v>32.18</v>
      </c>
      <c r="K281" s="17" t="s">
        <v>82</v>
      </c>
      <c r="M281" s="19" t="s">
        <v>183</v>
      </c>
      <c r="W281" s="18" t="n">
        <v>2005</v>
      </c>
      <c r="X281" s="17" t="s">
        <v>184</v>
      </c>
      <c r="Y281" s="17" t="s">
        <v>101</v>
      </c>
      <c r="Z281" s="17" t="s">
        <v>71</v>
      </c>
      <c r="AA281" s="17" t="n">
        <v>0.025</v>
      </c>
      <c r="AE281" s="21" t="n">
        <v>23.18</v>
      </c>
      <c r="AF281" s="36" t="n">
        <f aca="false">AE281*(3.84/22.39)</f>
        <v>3.97548905761501</v>
      </c>
      <c r="AG281" s="22" t="n">
        <v>3</v>
      </c>
      <c r="AH281" s="21" t="n">
        <v>23.84</v>
      </c>
      <c r="AI281" s="36" t="n">
        <f aca="false">AH281*(3.99/24.1)</f>
        <v>3.94695435684647</v>
      </c>
      <c r="AJ281" s="23" t="n">
        <v>3</v>
      </c>
      <c r="AQ281" s="21" t="n">
        <v>4.9</v>
      </c>
      <c r="AR281" s="36" t="n">
        <f aca="false">AQ281*(0.46/7.46)</f>
        <v>0.302144772117963</v>
      </c>
      <c r="AS281" s="23" t="n">
        <v>3</v>
      </c>
      <c r="AT281" s="21" t="n">
        <v>4.7</v>
      </c>
      <c r="AU281" s="36" t="n">
        <f aca="false">AT281*(0.53/10)</f>
        <v>0.2491</v>
      </c>
      <c r="AV281" s="23" t="n">
        <v>3</v>
      </c>
    </row>
    <row r="282" customFormat="false" ht="13.8" hidden="false" customHeight="false" outlineLevel="0" collapsed="false">
      <c r="A282" s="17" t="n">
        <v>37</v>
      </c>
      <c r="B282" s="17" t="n">
        <v>2009</v>
      </c>
      <c r="C282" s="17" t="s">
        <v>154</v>
      </c>
      <c r="D282" s="17" t="s">
        <v>182</v>
      </c>
      <c r="E282" s="18" t="s">
        <v>66</v>
      </c>
      <c r="F282" s="18" t="s">
        <v>156</v>
      </c>
      <c r="G282" s="19" t="n">
        <v>-82.9</v>
      </c>
      <c r="H282" s="19" t="n">
        <v>32.18</v>
      </c>
      <c r="K282" s="17" t="s">
        <v>82</v>
      </c>
      <c r="M282" s="19" t="s">
        <v>183</v>
      </c>
      <c r="W282" s="18" t="n">
        <v>2005</v>
      </c>
      <c r="X282" s="17" t="s">
        <v>184</v>
      </c>
      <c r="Y282" s="17" t="s">
        <v>101</v>
      </c>
      <c r="Z282" s="17" t="s">
        <v>107</v>
      </c>
      <c r="AA282" s="17" t="n">
        <v>0.025</v>
      </c>
      <c r="AE282" s="21" t="n">
        <v>23.18</v>
      </c>
      <c r="AF282" s="36" t="n">
        <f aca="false">AE282*(3.84/22.39)</f>
        <v>3.97548905761501</v>
      </c>
      <c r="AG282" s="22" t="n">
        <v>3</v>
      </c>
      <c r="AH282" s="21" t="n">
        <v>25.07</v>
      </c>
      <c r="AI282" s="36" t="n">
        <f aca="false">AH282*(3.99/24.1)</f>
        <v>4.15059336099585</v>
      </c>
      <c r="AJ282" s="23" t="n">
        <v>3</v>
      </c>
      <c r="AQ282" s="21" t="n">
        <v>4.9</v>
      </c>
      <c r="AR282" s="36" t="n">
        <f aca="false">AQ282*(0.46/7.46)</f>
        <v>0.302144772117963</v>
      </c>
      <c r="AS282" s="23" t="n">
        <v>3</v>
      </c>
      <c r="AT282" s="21" t="n">
        <v>6.2</v>
      </c>
      <c r="AU282" s="36" t="n">
        <f aca="false">AT282*(0.53/10)</f>
        <v>0.3286</v>
      </c>
      <c r="AV282" s="23" t="n">
        <v>3</v>
      </c>
    </row>
    <row r="283" customFormat="false" ht="13.8" hidden="false" customHeight="false" outlineLevel="0" collapsed="false">
      <c r="A283" s="17" t="n">
        <v>37</v>
      </c>
      <c r="B283" s="17" t="n">
        <v>2009</v>
      </c>
      <c r="C283" s="17" t="s">
        <v>154</v>
      </c>
      <c r="D283" s="17" t="s">
        <v>182</v>
      </c>
      <c r="E283" s="18" t="s">
        <v>66</v>
      </c>
      <c r="F283" s="18" t="s">
        <v>156</v>
      </c>
      <c r="G283" s="19" t="n">
        <v>-82.9</v>
      </c>
      <c r="H283" s="19" t="n">
        <v>32.18</v>
      </c>
      <c r="K283" s="17" t="s">
        <v>82</v>
      </c>
      <c r="M283" s="19" t="s">
        <v>183</v>
      </c>
      <c r="W283" s="18" t="n">
        <v>2005</v>
      </c>
      <c r="X283" s="17" t="s">
        <v>184</v>
      </c>
      <c r="Y283" s="17" t="s">
        <v>101</v>
      </c>
      <c r="Z283" s="17" t="s">
        <v>107</v>
      </c>
      <c r="AA283" s="17" t="n">
        <v>0.025</v>
      </c>
      <c r="AE283" s="21" t="n">
        <v>23.18</v>
      </c>
      <c r="AF283" s="36" t="n">
        <f aca="false">AE283*(3.84/22.39)</f>
        <v>3.97548905761501</v>
      </c>
      <c r="AG283" s="22" t="n">
        <v>3</v>
      </c>
      <c r="AH283" s="21" t="n">
        <v>25.15</v>
      </c>
      <c r="AI283" s="36" t="n">
        <f aca="false">AH283*(3.99/24.1)</f>
        <v>4.16383817427386</v>
      </c>
      <c r="AJ283" s="23" t="n">
        <v>3</v>
      </c>
      <c r="AQ283" s="21" t="n">
        <v>4.9</v>
      </c>
      <c r="AR283" s="36" t="n">
        <f aca="false">AQ283*(0.46/7.46)</f>
        <v>0.302144772117963</v>
      </c>
      <c r="AS283" s="23" t="n">
        <v>3</v>
      </c>
      <c r="AT283" s="21" t="n">
        <v>6</v>
      </c>
      <c r="AU283" s="36" t="n">
        <f aca="false">AT283*(0.53/10)</f>
        <v>0.318</v>
      </c>
      <c r="AV283" s="23" t="n">
        <v>3</v>
      </c>
    </row>
    <row r="284" customFormat="false" ht="13.8" hidden="false" customHeight="false" outlineLevel="0" collapsed="false">
      <c r="A284" s="17" t="n">
        <v>37</v>
      </c>
      <c r="B284" s="17" t="n">
        <v>2009</v>
      </c>
      <c r="C284" s="17" t="s">
        <v>154</v>
      </c>
      <c r="D284" s="17" t="s">
        <v>182</v>
      </c>
      <c r="E284" s="18" t="s">
        <v>66</v>
      </c>
      <c r="F284" s="18" t="s">
        <v>156</v>
      </c>
      <c r="G284" s="19" t="n">
        <v>-82.9</v>
      </c>
      <c r="H284" s="19" t="n">
        <v>32.18</v>
      </c>
      <c r="K284" s="17" t="s">
        <v>82</v>
      </c>
      <c r="M284" s="19" t="s">
        <v>183</v>
      </c>
      <c r="W284" s="18" t="n">
        <v>2005</v>
      </c>
      <c r="X284" s="17" t="s">
        <v>184</v>
      </c>
      <c r="Y284" s="17" t="s">
        <v>101</v>
      </c>
      <c r="Z284" s="17" t="s">
        <v>107</v>
      </c>
      <c r="AA284" s="17" t="n">
        <v>0.025</v>
      </c>
      <c r="AE284" s="21" t="n">
        <v>23.18</v>
      </c>
      <c r="AF284" s="36" t="n">
        <f aca="false">AE284*(3.84/22.39)</f>
        <v>3.97548905761501</v>
      </c>
      <c r="AG284" s="22" t="n">
        <v>3</v>
      </c>
      <c r="AH284" s="21" t="n">
        <v>23.83</v>
      </c>
      <c r="AI284" s="36" t="n">
        <f aca="false">AH284*(3.99/24.1)</f>
        <v>3.94529875518672</v>
      </c>
      <c r="AJ284" s="23" t="n">
        <v>3</v>
      </c>
      <c r="AQ284" s="21" t="n">
        <v>4.9</v>
      </c>
      <c r="AR284" s="36" t="n">
        <f aca="false">AQ284*(0.46/7.46)</f>
        <v>0.302144772117963</v>
      </c>
      <c r="AS284" s="23" t="n">
        <v>3</v>
      </c>
      <c r="AT284" s="21" t="n">
        <v>6.8</v>
      </c>
      <c r="AU284" s="36" t="n">
        <f aca="false">AT284*(0.53/10)</f>
        <v>0.3604</v>
      </c>
      <c r="AV284" s="23" t="n">
        <v>3</v>
      </c>
    </row>
    <row r="285" customFormat="false" ht="13.8" hidden="false" customHeight="false" outlineLevel="0" collapsed="false">
      <c r="A285" s="17" t="n">
        <v>37</v>
      </c>
      <c r="B285" s="17" t="n">
        <v>2009</v>
      </c>
      <c r="C285" s="17" t="s">
        <v>154</v>
      </c>
      <c r="D285" s="17" t="s">
        <v>182</v>
      </c>
      <c r="E285" s="18" t="s">
        <v>66</v>
      </c>
      <c r="F285" s="18" t="s">
        <v>156</v>
      </c>
      <c r="G285" s="19" t="n">
        <v>-82.9</v>
      </c>
      <c r="H285" s="19" t="n">
        <v>32.18</v>
      </c>
      <c r="K285" s="17" t="s">
        <v>82</v>
      </c>
      <c r="M285" s="19" t="s">
        <v>183</v>
      </c>
      <c r="W285" s="18" t="n">
        <v>2008</v>
      </c>
      <c r="X285" s="17" t="s">
        <v>184</v>
      </c>
      <c r="Y285" s="17" t="s">
        <v>101</v>
      </c>
      <c r="Z285" s="17" t="s">
        <v>73</v>
      </c>
      <c r="AA285" s="17" t="n">
        <v>0.025</v>
      </c>
      <c r="AE285" s="21" t="n">
        <v>16.3</v>
      </c>
      <c r="AF285" s="36" t="n">
        <f aca="false">AE285*(3.84/22.39)</f>
        <v>2.7955337204109</v>
      </c>
      <c r="AG285" s="22" t="n">
        <v>3</v>
      </c>
      <c r="AH285" s="21" t="n">
        <v>16.41</v>
      </c>
      <c r="AI285" s="36" t="n">
        <f aca="false">AH285*(3.99/24.1)</f>
        <v>2.71684232365145</v>
      </c>
      <c r="AJ285" s="23" t="n">
        <v>3</v>
      </c>
      <c r="AQ285" s="21" t="n">
        <v>3.9</v>
      </c>
      <c r="AR285" s="36" t="n">
        <f aca="false">AQ285*(0.46/7.46)</f>
        <v>0.240482573726542</v>
      </c>
      <c r="AS285" s="23" t="n">
        <v>3</v>
      </c>
      <c r="AT285" s="21" t="n">
        <v>3.8</v>
      </c>
      <c r="AU285" s="36" t="n">
        <f aca="false">AT285*(0.53/10)</f>
        <v>0.2014</v>
      </c>
      <c r="AV285" s="23" t="n">
        <v>3</v>
      </c>
    </row>
    <row r="286" customFormat="false" ht="13.8" hidden="false" customHeight="false" outlineLevel="0" collapsed="false">
      <c r="A286" s="17" t="n">
        <v>37</v>
      </c>
      <c r="B286" s="17" t="n">
        <v>2009</v>
      </c>
      <c r="C286" s="17" t="s">
        <v>154</v>
      </c>
      <c r="D286" s="17" t="s">
        <v>182</v>
      </c>
      <c r="E286" s="18" t="s">
        <v>66</v>
      </c>
      <c r="F286" s="18" t="s">
        <v>156</v>
      </c>
      <c r="G286" s="19" t="n">
        <v>-82.9</v>
      </c>
      <c r="H286" s="19" t="n">
        <v>32.18</v>
      </c>
      <c r="K286" s="17" t="s">
        <v>82</v>
      </c>
      <c r="M286" s="19" t="s">
        <v>183</v>
      </c>
      <c r="W286" s="18" t="n">
        <v>2008</v>
      </c>
      <c r="X286" s="17" t="s">
        <v>184</v>
      </c>
      <c r="Y286" s="17" t="s">
        <v>101</v>
      </c>
      <c r="Z286" s="17" t="s">
        <v>71</v>
      </c>
      <c r="AA286" s="17" t="n">
        <v>0.025</v>
      </c>
      <c r="AE286" s="21" t="n">
        <v>16.3</v>
      </c>
      <c r="AF286" s="36" t="n">
        <f aca="false">AE286*(3.84/22.39)</f>
        <v>2.7955337204109</v>
      </c>
      <c r="AG286" s="22" t="n">
        <v>3</v>
      </c>
      <c r="AH286" s="21" t="n">
        <v>15.54</v>
      </c>
      <c r="AI286" s="36" t="n">
        <f aca="false">AH286*(3.99/24.1)</f>
        <v>2.57280497925311</v>
      </c>
      <c r="AJ286" s="23" t="n">
        <v>3</v>
      </c>
      <c r="AQ286" s="21" t="n">
        <v>3.9</v>
      </c>
      <c r="AR286" s="36" t="n">
        <f aca="false">AQ286*(0.46/7.46)</f>
        <v>0.240482573726542</v>
      </c>
      <c r="AS286" s="23" t="n">
        <v>3</v>
      </c>
      <c r="AT286" s="21" t="n">
        <v>3.8</v>
      </c>
      <c r="AU286" s="36" t="n">
        <f aca="false">AT286*(0.53/10)</f>
        <v>0.2014</v>
      </c>
      <c r="AV286" s="23" t="n">
        <v>3</v>
      </c>
    </row>
    <row r="287" customFormat="false" ht="13.8" hidden="false" customHeight="false" outlineLevel="0" collapsed="false">
      <c r="A287" s="17" t="n">
        <v>37</v>
      </c>
      <c r="B287" s="17" t="n">
        <v>2009</v>
      </c>
      <c r="C287" s="17" t="s">
        <v>154</v>
      </c>
      <c r="D287" s="17" t="s">
        <v>182</v>
      </c>
      <c r="E287" s="18" t="s">
        <v>66</v>
      </c>
      <c r="F287" s="18" t="s">
        <v>156</v>
      </c>
      <c r="G287" s="19" t="n">
        <v>-82.9</v>
      </c>
      <c r="H287" s="19" t="n">
        <v>32.18</v>
      </c>
      <c r="K287" s="17" t="s">
        <v>82</v>
      </c>
      <c r="M287" s="19" t="s">
        <v>183</v>
      </c>
      <c r="W287" s="18" t="n">
        <v>2008</v>
      </c>
      <c r="X287" s="17" t="s">
        <v>184</v>
      </c>
      <c r="Y287" s="17" t="s">
        <v>101</v>
      </c>
      <c r="Z287" s="17" t="s">
        <v>107</v>
      </c>
      <c r="AA287" s="17" t="n">
        <v>0.025</v>
      </c>
      <c r="AE287" s="21" t="n">
        <v>16.3</v>
      </c>
      <c r="AF287" s="36" t="n">
        <f aca="false">AE287*(3.84/22.39)</f>
        <v>2.7955337204109</v>
      </c>
      <c r="AG287" s="22" t="n">
        <v>3</v>
      </c>
      <c r="AH287" s="21" t="n">
        <v>15.91</v>
      </c>
      <c r="AI287" s="36" t="n">
        <f aca="false">AH287*(3.99/24.1)</f>
        <v>2.6340622406639</v>
      </c>
      <c r="AJ287" s="23" t="n">
        <v>3</v>
      </c>
      <c r="AQ287" s="21" t="n">
        <v>3.9</v>
      </c>
      <c r="AR287" s="36" t="n">
        <f aca="false">AQ287*(0.46/7.46)</f>
        <v>0.240482573726542</v>
      </c>
      <c r="AS287" s="23" t="n">
        <v>3</v>
      </c>
      <c r="AT287" s="21" t="n">
        <v>4.3</v>
      </c>
      <c r="AU287" s="36" t="n">
        <f aca="false">AT287*(0.53/10)</f>
        <v>0.2279</v>
      </c>
      <c r="AV287" s="23" t="n">
        <v>3</v>
      </c>
    </row>
    <row r="288" customFormat="false" ht="13.8" hidden="false" customHeight="false" outlineLevel="0" collapsed="false">
      <c r="A288" s="17" t="n">
        <v>37</v>
      </c>
      <c r="B288" s="17" t="n">
        <v>2009</v>
      </c>
      <c r="C288" s="17" t="s">
        <v>154</v>
      </c>
      <c r="D288" s="17" t="s">
        <v>182</v>
      </c>
      <c r="E288" s="18" t="s">
        <v>66</v>
      </c>
      <c r="F288" s="18" t="s">
        <v>156</v>
      </c>
      <c r="G288" s="19" t="n">
        <v>-82.9</v>
      </c>
      <c r="H288" s="19" t="n">
        <v>32.18</v>
      </c>
      <c r="K288" s="17" t="s">
        <v>82</v>
      </c>
      <c r="M288" s="19" t="s">
        <v>183</v>
      </c>
      <c r="W288" s="18" t="n">
        <v>2008</v>
      </c>
      <c r="X288" s="17" t="s">
        <v>184</v>
      </c>
      <c r="Y288" s="17" t="s">
        <v>101</v>
      </c>
      <c r="Z288" s="17" t="s">
        <v>107</v>
      </c>
      <c r="AA288" s="17" t="n">
        <v>0.025</v>
      </c>
      <c r="AE288" s="21" t="n">
        <v>16.3</v>
      </c>
      <c r="AF288" s="36" t="n">
        <f aca="false">AE288*(3.84/22.39)</f>
        <v>2.7955337204109</v>
      </c>
      <c r="AG288" s="22" t="n">
        <v>3</v>
      </c>
      <c r="AH288" s="21" t="n">
        <v>16.25</v>
      </c>
      <c r="AI288" s="36" t="n">
        <f aca="false">AH288*(3.99/24.1)</f>
        <v>2.69035269709544</v>
      </c>
      <c r="AJ288" s="23" t="n">
        <v>3</v>
      </c>
      <c r="AQ288" s="21" t="n">
        <v>3.9</v>
      </c>
      <c r="AR288" s="36" t="n">
        <f aca="false">AQ288*(0.46/7.46)</f>
        <v>0.240482573726542</v>
      </c>
      <c r="AS288" s="23" t="n">
        <v>3</v>
      </c>
      <c r="AT288" s="21" t="n">
        <v>3.7</v>
      </c>
      <c r="AU288" s="36" t="n">
        <f aca="false">AT288*(0.53/10)</f>
        <v>0.1961</v>
      </c>
      <c r="AV288" s="23" t="n">
        <v>3</v>
      </c>
    </row>
    <row r="289" customFormat="false" ht="13.8" hidden="false" customHeight="false" outlineLevel="0" collapsed="false">
      <c r="A289" s="17" t="n">
        <v>37</v>
      </c>
      <c r="B289" s="17" t="n">
        <v>2009</v>
      </c>
      <c r="C289" s="17" t="s">
        <v>154</v>
      </c>
      <c r="D289" s="17" t="s">
        <v>182</v>
      </c>
      <c r="E289" s="18" t="s">
        <v>66</v>
      </c>
      <c r="F289" s="18" t="s">
        <v>156</v>
      </c>
      <c r="G289" s="19" t="n">
        <v>-82.9</v>
      </c>
      <c r="H289" s="19" t="n">
        <v>32.18</v>
      </c>
      <c r="K289" s="17" t="s">
        <v>82</v>
      </c>
      <c r="M289" s="19" t="s">
        <v>183</v>
      </c>
      <c r="W289" s="18" t="n">
        <v>2008</v>
      </c>
      <c r="X289" s="17" t="s">
        <v>184</v>
      </c>
      <c r="Y289" s="17" t="s">
        <v>101</v>
      </c>
      <c r="Z289" s="17" t="s">
        <v>107</v>
      </c>
      <c r="AA289" s="17" t="n">
        <v>0.025</v>
      </c>
      <c r="AE289" s="21" t="n">
        <v>16.3</v>
      </c>
      <c r="AF289" s="36" t="n">
        <f aca="false">AE289*(3.84/22.39)</f>
        <v>2.7955337204109</v>
      </c>
      <c r="AG289" s="22" t="n">
        <v>3</v>
      </c>
      <c r="AH289" s="21" t="n">
        <v>15.85</v>
      </c>
      <c r="AI289" s="36" t="n">
        <f aca="false">AH289*(3.99/24.1)</f>
        <v>2.62412863070539</v>
      </c>
      <c r="AJ289" s="23" t="n">
        <v>3</v>
      </c>
      <c r="AQ289" s="21" t="n">
        <v>3.9</v>
      </c>
      <c r="AR289" s="36" t="n">
        <f aca="false">AQ289*(0.46/7.46)</f>
        <v>0.240482573726542</v>
      </c>
      <c r="AS289" s="23" t="n">
        <v>3</v>
      </c>
      <c r="AT289" s="21" t="n">
        <v>3.8</v>
      </c>
      <c r="AU289" s="36" t="n">
        <f aca="false">AT289*(0.53/10)</f>
        <v>0.2014</v>
      </c>
      <c r="AV289" s="23" t="n">
        <v>3</v>
      </c>
    </row>
    <row r="290" customFormat="false" ht="13.8" hidden="false" customHeight="false" outlineLevel="0" collapsed="false">
      <c r="A290" s="17" t="n">
        <v>38</v>
      </c>
      <c r="B290" s="17" t="n">
        <v>2009</v>
      </c>
      <c r="C290" s="17" t="s">
        <v>64</v>
      </c>
      <c r="D290" s="17" t="s">
        <v>185</v>
      </c>
      <c r="E290" s="18" t="s">
        <v>66</v>
      </c>
      <c r="F290" s="18" t="s">
        <v>67</v>
      </c>
      <c r="G290" s="19" t="n">
        <v>104.42</v>
      </c>
      <c r="H290" s="19" t="n">
        <v>36.03</v>
      </c>
      <c r="I290" s="20" t="n">
        <v>2400</v>
      </c>
      <c r="J290" s="17" t="s">
        <v>168</v>
      </c>
      <c r="K290" s="17" t="s">
        <v>94</v>
      </c>
      <c r="M290" s="19" t="n">
        <v>7.8</v>
      </c>
      <c r="N290" s="19" t="n">
        <v>13.62</v>
      </c>
      <c r="R290" s="19" t="n">
        <v>32.98</v>
      </c>
      <c r="S290" s="19" t="n">
        <v>3.2</v>
      </c>
      <c r="W290" s="18" t="n">
        <v>2006</v>
      </c>
      <c r="X290" s="17" t="s">
        <v>77</v>
      </c>
      <c r="Y290" s="17" t="s">
        <v>70</v>
      </c>
      <c r="Z290" s="17" t="s">
        <v>71</v>
      </c>
      <c r="AA290" s="17" t="n">
        <v>0.008</v>
      </c>
      <c r="AC290" s="17" t="s">
        <v>78</v>
      </c>
      <c r="AD290" s="18" t="n">
        <v>100</v>
      </c>
      <c r="AE290" s="21" t="n">
        <v>20.5029651593773</v>
      </c>
      <c r="AF290" s="21" t="n">
        <v>5.179496199831</v>
      </c>
      <c r="AG290" s="22" t="n">
        <v>6</v>
      </c>
      <c r="AH290" s="21" t="n">
        <v>21.8842352359773</v>
      </c>
      <c r="AI290" s="21" t="n">
        <v>5.67512588185738</v>
      </c>
      <c r="AJ290" s="23" t="n">
        <v>6</v>
      </c>
      <c r="AK290" s="21" t="n">
        <v>7.25666666666667</v>
      </c>
      <c r="AL290" s="36" t="n">
        <f aca="false">AK290*(3.16/16.05)</f>
        <v>1.42872689511942</v>
      </c>
      <c r="AM290" s="22" t="n">
        <v>3</v>
      </c>
      <c r="AN290" s="21" t="n">
        <v>8.21</v>
      </c>
      <c r="AO290" s="36" t="n">
        <f aca="false">AN290*(3.24/19.12)</f>
        <v>1.39123430962343</v>
      </c>
      <c r="AP290" s="22" t="n">
        <v>3</v>
      </c>
      <c r="AQ290" s="21" t="n">
        <v>0.17</v>
      </c>
      <c r="AR290" s="36" t="n">
        <f aca="false">AQ290*(0.46/7.46)</f>
        <v>0.0104825737265416</v>
      </c>
      <c r="AS290" s="23" t="n">
        <v>3</v>
      </c>
      <c r="AT290" s="21" t="n">
        <v>1.15</v>
      </c>
      <c r="AU290" s="36" t="n">
        <f aca="false">AT290*(0.53/10)</f>
        <v>0.06095</v>
      </c>
      <c r="AV290" s="23" t="n">
        <v>3</v>
      </c>
    </row>
    <row r="291" customFormat="false" ht="13.8" hidden="false" customHeight="false" outlineLevel="0" collapsed="false">
      <c r="A291" s="17" t="n">
        <v>38</v>
      </c>
      <c r="B291" s="17" t="n">
        <v>2009</v>
      </c>
      <c r="C291" s="17" t="s">
        <v>64</v>
      </c>
      <c r="D291" s="17" t="s">
        <v>185</v>
      </c>
      <c r="E291" s="18" t="s">
        <v>66</v>
      </c>
      <c r="F291" s="18" t="s">
        <v>67</v>
      </c>
      <c r="G291" s="19" t="n">
        <v>104.42</v>
      </c>
      <c r="H291" s="19" t="n">
        <v>36.03</v>
      </c>
      <c r="I291" s="20" t="n">
        <v>2400</v>
      </c>
      <c r="J291" s="17" t="s">
        <v>168</v>
      </c>
      <c r="K291" s="17" t="s">
        <v>94</v>
      </c>
      <c r="M291" s="19" t="n">
        <v>7.8</v>
      </c>
      <c r="N291" s="19" t="n">
        <v>13.62</v>
      </c>
      <c r="R291" s="19" t="n">
        <v>32.98</v>
      </c>
      <c r="S291" s="19" t="n">
        <v>3.2</v>
      </c>
      <c r="W291" s="18" t="n">
        <v>2006</v>
      </c>
      <c r="X291" s="17" t="s">
        <v>77</v>
      </c>
      <c r="Y291" s="17" t="s">
        <v>70</v>
      </c>
      <c r="Z291" s="17" t="s">
        <v>71</v>
      </c>
      <c r="AA291" s="17" t="n">
        <v>0.008</v>
      </c>
      <c r="AC291" s="17" t="s">
        <v>78</v>
      </c>
      <c r="AD291" s="18" t="n">
        <v>70</v>
      </c>
      <c r="AE291" s="21" t="n">
        <v>20.5029651593773</v>
      </c>
      <c r="AF291" s="21" t="n">
        <v>5.179496199831</v>
      </c>
      <c r="AG291" s="22" t="n">
        <v>6</v>
      </c>
      <c r="AH291" s="21" t="n">
        <v>21.5556585124784</v>
      </c>
      <c r="AI291" s="21" t="n">
        <v>5.6636189252274</v>
      </c>
      <c r="AJ291" s="23" t="n">
        <v>6</v>
      </c>
      <c r="AK291" s="21" t="n">
        <v>7.25666666666667</v>
      </c>
      <c r="AL291" s="36" t="n">
        <f aca="false">AK291*(3.16/16.05)</f>
        <v>1.42872689511942</v>
      </c>
      <c r="AM291" s="22" t="n">
        <v>3</v>
      </c>
      <c r="AN291" s="21" t="n">
        <v>7.49833333333333</v>
      </c>
      <c r="AO291" s="36" t="n">
        <f aca="false">AN291*(3.24/19.12)</f>
        <v>1.27063807531381</v>
      </c>
      <c r="AP291" s="22" t="n">
        <v>3</v>
      </c>
      <c r="AQ291" s="21" t="n">
        <v>0.17</v>
      </c>
      <c r="AR291" s="36" t="n">
        <f aca="false">AQ291*(0.46/7.46)</f>
        <v>0.0104825737265416</v>
      </c>
      <c r="AS291" s="23" t="n">
        <v>3</v>
      </c>
      <c r="AT291" s="21" t="n">
        <v>1.12</v>
      </c>
      <c r="AU291" s="36" t="n">
        <f aca="false">AT291*(0.53/10)</f>
        <v>0.05936</v>
      </c>
      <c r="AV291" s="23" t="n">
        <v>3</v>
      </c>
    </row>
    <row r="292" customFormat="false" ht="13.8" hidden="false" customHeight="false" outlineLevel="0" collapsed="false">
      <c r="A292" s="17" t="n">
        <v>38</v>
      </c>
      <c r="B292" s="17" t="n">
        <v>2009</v>
      </c>
      <c r="C292" s="17" t="s">
        <v>64</v>
      </c>
      <c r="D292" s="17" t="s">
        <v>185</v>
      </c>
      <c r="E292" s="18" t="s">
        <v>66</v>
      </c>
      <c r="F292" s="18" t="s">
        <v>67</v>
      </c>
      <c r="G292" s="19" t="n">
        <v>104.42</v>
      </c>
      <c r="H292" s="19" t="n">
        <v>36.03</v>
      </c>
      <c r="I292" s="20" t="n">
        <v>2400</v>
      </c>
      <c r="J292" s="17" t="s">
        <v>168</v>
      </c>
      <c r="K292" s="17" t="s">
        <v>94</v>
      </c>
      <c r="M292" s="19" t="n">
        <v>7.8</v>
      </c>
      <c r="N292" s="19" t="n">
        <v>13.62</v>
      </c>
      <c r="R292" s="19" t="n">
        <v>32.98</v>
      </c>
      <c r="S292" s="19" t="n">
        <v>3.2</v>
      </c>
      <c r="W292" s="18" t="n">
        <v>2007</v>
      </c>
      <c r="X292" s="17" t="s">
        <v>77</v>
      </c>
      <c r="Y292" s="17" t="s">
        <v>70</v>
      </c>
      <c r="Z292" s="17" t="s">
        <v>71</v>
      </c>
      <c r="AA292" s="17" t="n">
        <v>0.008</v>
      </c>
      <c r="AC292" s="17" t="s">
        <v>78</v>
      </c>
      <c r="AD292" s="18" t="n">
        <v>100</v>
      </c>
      <c r="AE292" s="21" t="n">
        <v>18.7322404371585</v>
      </c>
      <c r="AF292" s="21" t="n">
        <v>8.20428940233891</v>
      </c>
      <c r="AG292" s="22" t="n">
        <v>6</v>
      </c>
      <c r="AH292" s="21" t="n">
        <v>22.2131147540984</v>
      </c>
      <c r="AI292" s="21" t="n">
        <v>7.54904059962177</v>
      </c>
      <c r="AJ292" s="23" t="n">
        <v>6</v>
      </c>
      <c r="AK292" s="21" t="n">
        <v>11.9466666666667</v>
      </c>
      <c r="AL292" s="36" t="n">
        <f aca="false">AK292*(3.16/16.05)</f>
        <v>2.35211630321911</v>
      </c>
      <c r="AM292" s="22" t="n">
        <v>3</v>
      </c>
      <c r="AN292" s="21" t="n">
        <v>16.1133333333333</v>
      </c>
      <c r="AO292" s="36" t="n">
        <f aca="false">AN292*(3.24/19.12)</f>
        <v>2.7305020920502</v>
      </c>
      <c r="AP292" s="22" t="n">
        <v>3</v>
      </c>
      <c r="AQ292" s="21" t="n">
        <v>0.536</v>
      </c>
      <c r="AR292" s="36" t="n">
        <f aca="false">AQ292*(0.46/7.46)</f>
        <v>0.0330509383378016</v>
      </c>
      <c r="AS292" s="23" t="n">
        <v>3</v>
      </c>
      <c r="AT292" s="21" t="n">
        <v>6.13</v>
      </c>
      <c r="AU292" s="36" t="n">
        <f aca="false">AT292*(0.53/10)</f>
        <v>0.32489</v>
      </c>
      <c r="AV292" s="23" t="n">
        <v>3</v>
      </c>
    </row>
    <row r="293" customFormat="false" ht="13.8" hidden="false" customHeight="false" outlineLevel="0" collapsed="false">
      <c r="A293" s="17" t="n">
        <v>38</v>
      </c>
      <c r="B293" s="17" t="n">
        <v>2009</v>
      </c>
      <c r="C293" s="17" t="s">
        <v>64</v>
      </c>
      <c r="D293" s="17" t="s">
        <v>185</v>
      </c>
      <c r="E293" s="18" t="s">
        <v>66</v>
      </c>
      <c r="F293" s="18" t="s">
        <v>67</v>
      </c>
      <c r="G293" s="19" t="n">
        <v>104.42</v>
      </c>
      <c r="H293" s="19" t="n">
        <v>36.03</v>
      </c>
      <c r="I293" s="20" t="n">
        <v>2400</v>
      </c>
      <c r="J293" s="17" t="s">
        <v>168</v>
      </c>
      <c r="K293" s="17" t="s">
        <v>94</v>
      </c>
      <c r="M293" s="19" t="n">
        <v>7.8</v>
      </c>
      <c r="N293" s="19" t="n">
        <v>13.62</v>
      </c>
      <c r="R293" s="19" t="n">
        <v>32.98</v>
      </c>
      <c r="S293" s="19" t="n">
        <v>3.2</v>
      </c>
      <c r="W293" s="18" t="n">
        <v>2007</v>
      </c>
      <c r="X293" s="17" t="s">
        <v>77</v>
      </c>
      <c r="Y293" s="17" t="s">
        <v>70</v>
      </c>
      <c r="Z293" s="17" t="s">
        <v>71</v>
      </c>
      <c r="AA293" s="17" t="n">
        <v>0.008</v>
      </c>
      <c r="AC293" s="17" t="s">
        <v>78</v>
      </c>
      <c r="AD293" s="18" t="n">
        <v>70</v>
      </c>
      <c r="AE293" s="21" t="n">
        <v>18.7322404371585</v>
      </c>
      <c r="AF293" s="21" t="n">
        <v>8.20428940233891</v>
      </c>
      <c r="AG293" s="22" t="n">
        <v>6</v>
      </c>
      <c r="AH293" s="21" t="n">
        <v>21.6775956284153</v>
      </c>
      <c r="AI293" s="21" t="n">
        <v>8.32379961681656</v>
      </c>
      <c r="AJ293" s="23" t="n">
        <v>6</v>
      </c>
      <c r="AK293" s="21" t="n">
        <v>11.9466666666667</v>
      </c>
      <c r="AL293" s="36" t="n">
        <f aca="false">AK293*(3.16/16.05)</f>
        <v>2.35211630321911</v>
      </c>
      <c r="AM293" s="22" t="n">
        <v>3</v>
      </c>
      <c r="AN293" s="21" t="n">
        <v>13.9673333333333</v>
      </c>
      <c r="AO293" s="36" t="n">
        <f aca="false">AN293*(3.24/19.12)</f>
        <v>2.36684937238493</v>
      </c>
      <c r="AP293" s="22" t="n">
        <v>3</v>
      </c>
      <c r="AQ293" s="21" t="n">
        <v>0.536</v>
      </c>
      <c r="AR293" s="36" t="n">
        <f aca="false">AQ293*(0.46/7.46)</f>
        <v>0.0330509383378016</v>
      </c>
      <c r="AS293" s="23" t="n">
        <v>3</v>
      </c>
      <c r="AT293" s="21" t="n">
        <v>3.72</v>
      </c>
      <c r="AU293" s="36" t="n">
        <f aca="false">AT293*(0.53/10)</f>
        <v>0.19716</v>
      </c>
      <c r="AV293" s="23" t="n">
        <v>3</v>
      </c>
    </row>
    <row r="294" customFormat="false" ht="13.8" hidden="false" customHeight="false" outlineLevel="0" collapsed="false">
      <c r="A294" s="17" t="n">
        <v>38</v>
      </c>
      <c r="B294" s="17" t="n">
        <v>2009</v>
      </c>
      <c r="C294" s="17" t="s">
        <v>64</v>
      </c>
      <c r="D294" s="17" t="s">
        <v>185</v>
      </c>
      <c r="E294" s="18" t="s">
        <v>66</v>
      </c>
      <c r="F294" s="18" t="s">
        <v>67</v>
      </c>
      <c r="G294" s="19" t="n">
        <v>104.42</v>
      </c>
      <c r="H294" s="19" t="n">
        <v>36.03</v>
      </c>
      <c r="I294" s="20" t="n">
        <v>2400</v>
      </c>
      <c r="J294" s="17" t="s">
        <v>168</v>
      </c>
      <c r="K294" s="17" t="s">
        <v>94</v>
      </c>
      <c r="M294" s="19" t="n">
        <v>7.8</v>
      </c>
      <c r="N294" s="19" t="n">
        <v>13.62</v>
      </c>
      <c r="R294" s="19" t="n">
        <v>32.98</v>
      </c>
      <c r="S294" s="19" t="n">
        <v>3.2</v>
      </c>
      <c r="W294" s="18" t="n">
        <v>2007</v>
      </c>
      <c r="X294" s="17" t="s">
        <v>77</v>
      </c>
      <c r="Y294" s="17" t="s">
        <v>70</v>
      </c>
      <c r="Z294" s="17" t="s">
        <v>71</v>
      </c>
      <c r="AA294" s="17" t="n">
        <v>0.008</v>
      </c>
      <c r="AC294" s="17" t="s">
        <v>85</v>
      </c>
      <c r="AD294" s="18" t="n">
        <v>70</v>
      </c>
      <c r="AE294" s="21" t="n">
        <v>18.7322404371585</v>
      </c>
      <c r="AF294" s="21" t="n">
        <v>8.20428940233891</v>
      </c>
      <c r="AG294" s="22" t="n">
        <v>6</v>
      </c>
      <c r="AH294" s="21" t="n">
        <v>20.7213114754098</v>
      </c>
      <c r="AI294" s="21" t="n">
        <v>7.78435506779807</v>
      </c>
      <c r="AJ294" s="23" t="n">
        <v>6</v>
      </c>
      <c r="AK294" s="21" t="n">
        <v>11.9466666666667</v>
      </c>
      <c r="AL294" s="36" t="n">
        <f aca="false">AK294*(3.16/16.05)</f>
        <v>2.35211630321911</v>
      </c>
      <c r="AM294" s="22" t="n">
        <v>3</v>
      </c>
      <c r="AN294" s="21" t="n">
        <v>13.1966666666667</v>
      </c>
      <c r="AO294" s="36" t="n">
        <f aca="false">AN294*(3.24/19.12)</f>
        <v>2.23625523012553</v>
      </c>
      <c r="AP294" s="22" t="n">
        <v>3</v>
      </c>
      <c r="AQ294" s="21" t="n">
        <v>0.536</v>
      </c>
      <c r="AR294" s="36" t="n">
        <f aca="false">AQ294*(0.46/7.46)</f>
        <v>0.0330509383378016</v>
      </c>
      <c r="AS294" s="23" t="n">
        <v>3</v>
      </c>
      <c r="AT294" s="21" t="n">
        <v>4.64</v>
      </c>
      <c r="AU294" s="36" t="n">
        <f aca="false">AT294*(0.53/10)</f>
        <v>0.24592</v>
      </c>
      <c r="AV294" s="23" t="n">
        <v>3</v>
      </c>
    </row>
    <row r="295" customFormat="false" ht="13.8" hidden="false" customHeight="false" outlineLevel="0" collapsed="false">
      <c r="A295" s="17" t="n">
        <v>38</v>
      </c>
      <c r="B295" s="17" t="n">
        <v>2009</v>
      </c>
      <c r="C295" s="17" t="s">
        <v>64</v>
      </c>
      <c r="D295" s="17" t="s">
        <v>185</v>
      </c>
      <c r="E295" s="18" t="s">
        <v>66</v>
      </c>
      <c r="F295" s="18" t="s">
        <v>67</v>
      </c>
      <c r="G295" s="19" t="n">
        <v>104.42</v>
      </c>
      <c r="H295" s="19" t="n">
        <v>36.03</v>
      </c>
      <c r="I295" s="20" t="n">
        <v>2400</v>
      </c>
      <c r="J295" s="17" t="s">
        <v>168</v>
      </c>
      <c r="K295" s="17" t="s">
        <v>94</v>
      </c>
      <c r="M295" s="19" t="n">
        <v>7.8</v>
      </c>
      <c r="N295" s="19" t="n">
        <v>13.62</v>
      </c>
      <c r="R295" s="19" t="n">
        <v>32.98</v>
      </c>
      <c r="S295" s="19" t="n">
        <v>3.2</v>
      </c>
      <c r="W295" s="18" t="n">
        <v>2007</v>
      </c>
      <c r="X295" s="17" t="s">
        <v>77</v>
      </c>
      <c r="Y295" s="17" t="s">
        <v>70</v>
      </c>
      <c r="Z295" s="17" t="s">
        <v>71</v>
      </c>
      <c r="AA295" s="17" t="n">
        <v>0.008</v>
      </c>
      <c r="AC295" s="17" t="s">
        <v>85</v>
      </c>
      <c r="AD295" s="18" t="n">
        <v>80</v>
      </c>
      <c r="AE295" s="21" t="n">
        <v>18.7322404371585</v>
      </c>
      <c r="AF295" s="21" t="n">
        <v>8.20428940233891</v>
      </c>
      <c r="AG295" s="22" t="n">
        <v>6</v>
      </c>
      <c r="AH295" s="21" t="n">
        <v>21.9071038251366</v>
      </c>
      <c r="AI295" s="21" t="n">
        <v>7.71422992699066</v>
      </c>
      <c r="AJ295" s="23" t="n">
        <v>6</v>
      </c>
      <c r="AK295" s="21" t="n">
        <v>11.9466666666667</v>
      </c>
      <c r="AL295" s="36" t="n">
        <f aca="false">AK295*(3.16/16.05)</f>
        <v>2.35211630321911</v>
      </c>
      <c r="AM295" s="22" t="n">
        <v>3</v>
      </c>
      <c r="AN295" s="21" t="n">
        <v>14.5666666666667</v>
      </c>
      <c r="AO295" s="36" t="n">
        <f aca="false">AN295*(3.24/19.12)</f>
        <v>2.46841004184101</v>
      </c>
      <c r="AP295" s="22" t="n">
        <v>3</v>
      </c>
      <c r="AQ295" s="21" t="n">
        <v>0.536</v>
      </c>
      <c r="AR295" s="36" t="n">
        <f aca="false">AQ295*(0.46/7.46)</f>
        <v>0.0330509383378016</v>
      </c>
      <c r="AS295" s="23" t="n">
        <v>3</v>
      </c>
      <c r="AT295" s="21" t="n">
        <v>5.028</v>
      </c>
      <c r="AU295" s="36" t="n">
        <f aca="false">AT295*(0.53/10)</f>
        <v>0.266484</v>
      </c>
      <c r="AV295" s="23" t="n">
        <v>3</v>
      </c>
    </row>
    <row r="296" customFormat="false" ht="37.3" hidden="false" customHeight="false" outlineLevel="0" collapsed="false">
      <c r="A296" s="17" t="n">
        <v>39</v>
      </c>
      <c r="B296" s="17" t="n">
        <v>2009</v>
      </c>
      <c r="C296" s="17" t="s">
        <v>124</v>
      </c>
      <c r="D296" s="17" t="s">
        <v>186</v>
      </c>
      <c r="E296" s="18" t="s">
        <v>66</v>
      </c>
      <c r="F296" s="18" t="s">
        <v>67</v>
      </c>
      <c r="G296" s="19" t="n">
        <v>119.72</v>
      </c>
      <c r="H296" s="19" t="n">
        <v>29.32</v>
      </c>
      <c r="I296" s="20" t="n">
        <v>72.8</v>
      </c>
      <c r="J296" s="35" t="s">
        <v>187</v>
      </c>
      <c r="M296" s="19" t="n">
        <v>5.1</v>
      </c>
      <c r="N296" s="19" t="n">
        <v>23.79</v>
      </c>
      <c r="O296" s="19" t="n">
        <v>2.28</v>
      </c>
      <c r="P296" s="19" t="n">
        <v>1.58</v>
      </c>
      <c r="R296" s="19" t="n">
        <v>142.53</v>
      </c>
      <c r="S296" s="19" t="n">
        <v>88.46</v>
      </c>
      <c r="T296" s="19" t="n">
        <v>212.95</v>
      </c>
      <c r="W296" s="18" t="n">
        <v>2006</v>
      </c>
      <c r="X296" s="17" t="s">
        <v>188</v>
      </c>
      <c r="Y296" s="17" t="s">
        <v>70</v>
      </c>
      <c r="Z296" s="17" t="s">
        <v>71</v>
      </c>
      <c r="AA296" s="17" t="n">
        <v>0.005</v>
      </c>
    </row>
    <row r="297" customFormat="false" ht="37.3" hidden="false" customHeight="false" outlineLevel="0" collapsed="false">
      <c r="A297" s="17" t="n">
        <v>39</v>
      </c>
      <c r="B297" s="17" t="n">
        <v>2009</v>
      </c>
      <c r="C297" s="17" t="s">
        <v>124</v>
      </c>
      <c r="D297" s="17" t="s">
        <v>186</v>
      </c>
      <c r="E297" s="18" t="s">
        <v>66</v>
      </c>
      <c r="F297" s="18" t="s">
        <v>67</v>
      </c>
      <c r="G297" s="19" t="n">
        <v>119.72</v>
      </c>
      <c r="H297" s="19" t="n">
        <v>29.32</v>
      </c>
      <c r="I297" s="20" t="n">
        <v>72.8</v>
      </c>
      <c r="J297" s="35" t="s">
        <v>187</v>
      </c>
      <c r="M297" s="19" t="n">
        <v>5.1</v>
      </c>
      <c r="N297" s="19" t="n">
        <v>23.79</v>
      </c>
      <c r="O297" s="19" t="n">
        <v>2.28</v>
      </c>
      <c r="P297" s="19" t="n">
        <v>1.58</v>
      </c>
      <c r="R297" s="19" t="n">
        <v>142.53</v>
      </c>
      <c r="S297" s="19" t="n">
        <v>88.46</v>
      </c>
      <c r="T297" s="19" t="n">
        <v>212.95</v>
      </c>
      <c r="W297" s="18" t="n">
        <v>2006</v>
      </c>
      <c r="X297" s="17" t="s">
        <v>188</v>
      </c>
      <c r="Y297" s="17" t="s">
        <v>70</v>
      </c>
      <c r="Z297" s="17" t="s">
        <v>71</v>
      </c>
      <c r="AA297" s="17" t="n">
        <v>0.005</v>
      </c>
    </row>
    <row r="298" customFormat="false" ht="37.3" hidden="false" customHeight="false" outlineLevel="0" collapsed="false">
      <c r="A298" s="17" t="n">
        <v>40</v>
      </c>
      <c r="B298" s="17" t="n">
        <v>2008</v>
      </c>
      <c r="C298" s="17" t="s">
        <v>189</v>
      </c>
      <c r="D298" s="17" t="s">
        <v>190</v>
      </c>
      <c r="E298" s="18" t="s">
        <v>66</v>
      </c>
      <c r="F298" s="18" t="s">
        <v>67</v>
      </c>
      <c r="G298" s="19" t="n">
        <v>105</v>
      </c>
      <c r="H298" s="19" t="n">
        <v>35.95</v>
      </c>
      <c r="I298" s="20" t="n">
        <v>1970</v>
      </c>
      <c r="J298" s="35" t="s">
        <v>191</v>
      </c>
      <c r="K298" s="17" t="s">
        <v>94</v>
      </c>
      <c r="N298" s="19" t="n">
        <v>11.7</v>
      </c>
      <c r="R298" s="19" t="n">
        <v>67.4</v>
      </c>
      <c r="S298" s="19" t="n">
        <v>3.44</v>
      </c>
      <c r="W298" s="18" t="n">
        <v>1998</v>
      </c>
      <c r="X298" s="17" t="s">
        <v>169</v>
      </c>
      <c r="Y298" s="17" t="s">
        <v>70</v>
      </c>
      <c r="Z298" s="17" t="s">
        <v>71</v>
      </c>
      <c r="AA298" s="17" t="n">
        <v>0.0075</v>
      </c>
      <c r="AE298" s="21" t="n">
        <v>15.45</v>
      </c>
      <c r="AF298" s="21" t="n">
        <v>5.26149535145032</v>
      </c>
      <c r="AG298" s="22" t="n">
        <v>4</v>
      </c>
      <c r="AH298" s="21" t="n">
        <v>17.85</v>
      </c>
      <c r="AI298" s="21" t="n">
        <v>4.59746306854842</v>
      </c>
      <c r="AJ298" s="23" t="n">
        <v>4</v>
      </c>
      <c r="AK298" s="21" t="n">
        <v>15.45</v>
      </c>
      <c r="AL298" s="36" t="n">
        <f aca="false">AK298*(3.16/16.05)</f>
        <v>3.0418691588785</v>
      </c>
      <c r="AM298" s="22" t="n">
        <v>3</v>
      </c>
      <c r="AN298" s="21" t="n">
        <v>17.85</v>
      </c>
      <c r="AO298" s="36" t="n">
        <f aca="false">AN298*(3.24/19.12)</f>
        <v>3.02479079497908</v>
      </c>
      <c r="AP298" s="22" t="n">
        <v>3</v>
      </c>
    </row>
    <row r="299" customFormat="false" ht="37.3" hidden="false" customHeight="false" outlineLevel="0" collapsed="false">
      <c r="A299" s="17" t="n">
        <v>40</v>
      </c>
      <c r="B299" s="17" t="n">
        <v>2008</v>
      </c>
      <c r="C299" s="17" t="s">
        <v>189</v>
      </c>
      <c r="D299" s="17" t="s">
        <v>190</v>
      </c>
      <c r="E299" s="18" t="s">
        <v>66</v>
      </c>
      <c r="F299" s="18" t="s">
        <v>67</v>
      </c>
      <c r="G299" s="19" t="n">
        <v>105</v>
      </c>
      <c r="H299" s="19" t="n">
        <v>35.95</v>
      </c>
      <c r="I299" s="20" t="n">
        <v>1970</v>
      </c>
      <c r="J299" s="35" t="s">
        <v>191</v>
      </c>
      <c r="K299" s="17" t="s">
        <v>94</v>
      </c>
      <c r="N299" s="19" t="n">
        <v>11.7</v>
      </c>
      <c r="R299" s="19" t="n">
        <v>67.4</v>
      </c>
      <c r="S299" s="19" t="n">
        <v>3.44</v>
      </c>
      <c r="W299" s="18" t="n">
        <v>1999</v>
      </c>
      <c r="X299" s="17" t="s">
        <v>169</v>
      </c>
      <c r="Y299" s="17" t="s">
        <v>70</v>
      </c>
      <c r="Z299" s="17" t="s">
        <v>71</v>
      </c>
      <c r="AA299" s="17" t="n">
        <v>0.0075</v>
      </c>
      <c r="AE299" s="21" t="n">
        <v>11.575</v>
      </c>
      <c r="AF299" s="21" t="n">
        <v>4.45224662389675</v>
      </c>
      <c r="AG299" s="22" t="n">
        <v>4</v>
      </c>
      <c r="AH299" s="21" t="n">
        <v>14.475</v>
      </c>
      <c r="AI299" s="21" t="n">
        <v>2.74028587316481</v>
      </c>
      <c r="AJ299" s="23" t="n">
        <v>4</v>
      </c>
      <c r="AK299" s="21" t="n">
        <v>11.575</v>
      </c>
      <c r="AL299" s="36" t="n">
        <f aca="false">AK299*(3.16/16.05)</f>
        <v>2.27894080996885</v>
      </c>
      <c r="AM299" s="22" t="n">
        <v>3</v>
      </c>
      <c r="AN299" s="21" t="n">
        <v>14.475</v>
      </c>
      <c r="AO299" s="36" t="n">
        <f aca="false">AN299*(3.24/19.12)</f>
        <v>2.45287656903766</v>
      </c>
      <c r="AP299" s="22" t="n">
        <v>3</v>
      </c>
    </row>
    <row r="300" customFormat="false" ht="13.8" hidden="false" customHeight="false" outlineLevel="0" collapsed="false">
      <c r="A300" s="17" t="n">
        <v>41</v>
      </c>
      <c r="B300" s="17" t="n">
        <v>2008</v>
      </c>
      <c r="C300" s="17" t="s">
        <v>95</v>
      </c>
      <c r="D300" s="17" t="s">
        <v>192</v>
      </c>
      <c r="E300" s="18" t="s">
        <v>66</v>
      </c>
      <c r="F300" s="18" t="s">
        <v>193</v>
      </c>
      <c r="G300" s="19" t="n">
        <v>77.15</v>
      </c>
      <c r="H300" s="19" t="n">
        <v>28.62</v>
      </c>
      <c r="I300" s="20" t="n">
        <v>228.7</v>
      </c>
      <c r="K300" s="17" t="s">
        <v>82</v>
      </c>
      <c r="L300" s="19" t="n">
        <v>1.56</v>
      </c>
      <c r="M300" s="19" t="n">
        <v>7.4</v>
      </c>
      <c r="N300" s="19" t="n">
        <v>5.1</v>
      </c>
      <c r="O300" s="19" t="n">
        <v>0.31</v>
      </c>
      <c r="W300" s="18" t="n">
        <v>2004</v>
      </c>
      <c r="X300" s="17" t="s">
        <v>128</v>
      </c>
      <c r="Y300" s="17" t="s">
        <v>70</v>
      </c>
      <c r="Z300" s="17" t="s">
        <v>71</v>
      </c>
      <c r="AA300" s="17" t="n">
        <v>0.4</v>
      </c>
      <c r="AQ300" s="21" t="n">
        <v>4.199</v>
      </c>
      <c r="AR300" s="36" t="n">
        <f aca="false">AQ300*(0.46/7.46)</f>
        <v>0.258919571045576</v>
      </c>
      <c r="AS300" s="23" t="n">
        <v>3</v>
      </c>
      <c r="AT300" s="21" t="n">
        <v>5.019</v>
      </c>
      <c r="AU300" s="36" t="n">
        <f aca="false">AT300*(0.53/10)</f>
        <v>0.266007</v>
      </c>
      <c r="AV300" s="23" t="n">
        <v>3</v>
      </c>
    </row>
    <row r="301" customFormat="false" ht="13.8" hidden="false" customHeight="false" outlineLevel="0" collapsed="false">
      <c r="A301" s="17" t="n">
        <v>41</v>
      </c>
      <c r="B301" s="17" t="n">
        <v>2008</v>
      </c>
      <c r="C301" s="17" t="s">
        <v>95</v>
      </c>
      <c r="D301" s="17" t="s">
        <v>192</v>
      </c>
      <c r="E301" s="18" t="s">
        <v>66</v>
      </c>
      <c r="F301" s="18" t="s">
        <v>193</v>
      </c>
      <c r="G301" s="19" t="n">
        <v>77.15</v>
      </c>
      <c r="H301" s="19" t="n">
        <v>28.62</v>
      </c>
      <c r="I301" s="20" t="n">
        <v>228.7</v>
      </c>
      <c r="K301" s="17" t="s">
        <v>82</v>
      </c>
      <c r="L301" s="19" t="n">
        <v>1.56</v>
      </c>
      <c r="M301" s="19" t="n">
        <v>7.4</v>
      </c>
      <c r="N301" s="19" t="n">
        <v>5.1</v>
      </c>
      <c r="O301" s="19" t="n">
        <v>0.31</v>
      </c>
      <c r="W301" s="18" t="n">
        <v>2004</v>
      </c>
      <c r="X301" s="17" t="s">
        <v>128</v>
      </c>
      <c r="Y301" s="17" t="s">
        <v>70</v>
      </c>
      <c r="Z301" s="17" t="s">
        <v>73</v>
      </c>
      <c r="AA301" s="17" t="n">
        <v>0.4</v>
      </c>
      <c r="AQ301" s="21" t="n">
        <v>4.199</v>
      </c>
      <c r="AR301" s="36" t="n">
        <f aca="false">AQ301*(0.46/7.46)</f>
        <v>0.258919571045576</v>
      </c>
      <c r="AS301" s="23" t="n">
        <v>3</v>
      </c>
      <c r="AT301" s="21" t="n">
        <v>4.079</v>
      </c>
      <c r="AU301" s="36" t="n">
        <f aca="false">AT301*(0.53/10)</f>
        <v>0.216187</v>
      </c>
      <c r="AV301" s="23" t="n">
        <v>3</v>
      </c>
    </row>
    <row r="302" customFormat="false" ht="13.8" hidden="false" customHeight="false" outlineLevel="0" collapsed="false">
      <c r="A302" s="17" t="n">
        <v>41</v>
      </c>
      <c r="B302" s="17" t="n">
        <v>2008</v>
      </c>
      <c r="C302" s="17" t="s">
        <v>95</v>
      </c>
      <c r="D302" s="17" t="s">
        <v>192</v>
      </c>
      <c r="E302" s="18" t="s">
        <v>66</v>
      </c>
      <c r="F302" s="18" t="s">
        <v>193</v>
      </c>
      <c r="G302" s="19" t="n">
        <v>77.15</v>
      </c>
      <c r="H302" s="19" t="n">
        <v>28.62</v>
      </c>
      <c r="I302" s="20" t="n">
        <v>228.7</v>
      </c>
      <c r="K302" s="17" t="s">
        <v>82</v>
      </c>
      <c r="L302" s="19" t="n">
        <v>1.56</v>
      </c>
      <c r="M302" s="19" t="n">
        <v>7.4</v>
      </c>
      <c r="N302" s="19" t="n">
        <v>0.512</v>
      </c>
      <c r="O302" s="19" t="n">
        <v>0.31</v>
      </c>
      <c r="W302" s="18" t="n">
        <v>2005</v>
      </c>
      <c r="X302" s="17" t="s">
        <v>128</v>
      </c>
      <c r="Y302" s="17" t="s">
        <v>70</v>
      </c>
      <c r="Z302" s="17" t="s">
        <v>71</v>
      </c>
      <c r="AA302" s="17" t="n">
        <v>0.4</v>
      </c>
      <c r="AQ302" s="21" t="n">
        <v>3.728</v>
      </c>
      <c r="AR302" s="36" t="n">
        <f aca="false">AQ302*(0.46/7.46)</f>
        <v>0.229876675603217</v>
      </c>
      <c r="AS302" s="23" t="n">
        <v>3</v>
      </c>
      <c r="AT302" s="21" t="n">
        <v>3.87</v>
      </c>
      <c r="AU302" s="36" t="n">
        <f aca="false">AT302*(0.53/10)</f>
        <v>0.20511</v>
      </c>
      <c r="AV302" s="23" t="n">
        <v>3</v>
      </c>
    </row>
    <row r="303" customFormat="false" ht="13.8" hidden="false" customHeight="false" outlineLevel="0" collapsed="false">
      <c r="A303" s="17" t="n">
        <v>42</v>
      </c>
      <c r="B303" s="17" t="n">
        <v>2008</v>
      </c>
      <c r="C303" s="17" t="s">
        <v>154</v>
      </c>
      <c r="D303" s="17" t="s">
        <v>194</v>
      </c>
      <c r="E303" s="18" t="s">
        <v>66</v>
      </c>
      <c r="F303" s="18" t="s">
        <v>177</v>
      </c>
      <c r="G303" s="19" t="n">
        <v>-4.33</v>
      </c>
      <c r="H303" s="19" t="n">
        <v>38.98</v>
      </c>
      <c r="I303" s="20" t="n">
        <v>640</v>
      </c>
      <c r="K303" s="17" t="s">
        <v>76</v>
      </c>
      <c r="M303" s="19" t="n">
        <v>8.3</v>
      </c>
      <c r="N303" s="19" t="n">
        <v>25.86</v>
      </c>
      <c r="O303" s="19" t="n">
        <v>1.2</v>
      </c>
      <c r="W303" s="18" t="n">
        <v>2004</v>
      </c>
      <c r="X303" s="17" t="s">
        <v>157</v>
      </c>
      <c r="Y303" s="17" t="s">
        <v>101</v>
      </c>
      <c r="Z303" s="17" t="s">
        <v>102</v>
      </c>
      <c r="AA303" s="17" t="n">
        <v>0.025</v>
      </c>
      <c r="AE303" s="21" t="n">
        <v>19.4369953046622</v>
      </c>
      <c r="AF303" s="21" t="n">
        <v>2.00237775733066</v>
      </c>
      <c r="AG303" s="22" t="n">
        <v>8</v>
      </c>
      <c r="AH303" s="21" t="n">
        <v>21.0336494753842</v>
      </c>
      <c r="AI303" s="21" t="n">
        <v>2.46296788236884</v>
      </c>
      <c r="AJ303" s="23" t="n">
        <v>8</v>
      </c>
    </row>
    <row r="304" customFormat="false" ht="13.8" hidden="false" customHeight="false" outlineLevel="0" collapsed="false">
      <c r="A304" s="17" t="n">
        <v>42</v>
      </c>
      <c r="B304" s="17" t="n">
        <v>2008</v>
      </c>
      <c r="C304" s="17" t="s">
        <v>154</v>
      </c>
      <c r="D304" s="17" t="s">
        <v>194</v>
      </c>
      <c r="E304" s="18" t="s">
        <v>66</v>
      </c>
      <c r="F304" s="18" t="s">
        <v>177</v>
      </c>
      <c r="G304" s="19" t="n">
        <v>-4.33</v>
      </c>
      <c r="H304" s="19" t="n">
        <v>38.98</v>
      </c>
      <c r="I304" s="20" t="n">
        <v>640</v>
      </c>
      <c r="K304" s="17" t="s">
        <v>76</v>
      </c>
      <c r="M304" s="19" t="n">
        <v>8.3</v>
      </c>
      <c r="N304" s="19" t="n">
        <v>25.86</v>
      </c>
      <c r="O304" s="19" t="n">
        <v>1.2</v>
      </c>
      <c r="W304" s="18" t="n">
        <v>2004</v>
      </c>
      <c r="X304" s="17" t="s">
        <v>157</v>
      </c>
      <c r="Y304" s="17" t="s">
        <v>101</v>
      </c>
      <c r="Z304" s="17" t="s">
        <v>102</v>
      </c>
      <c r="AA304" s="17" t="n">
        <v>0.0175</v>
      </c>
      <c r="AE304" s="21" t="n">
        <v>19.4369953046622</v>
      </c>
      <c r="AF304" s="21" t="n">
        <v>2.00237775733066</v>
      </c>
      <c r="AG304" s="22" t="n">
        <v>8</v>
      </c>
      <c r="AH304" s="21" t="n">
        <v>20.8396873696482</v>
      </c>
      <c r="AI304" s="21" t="n">
        <v>2.4215226620806</v>
      </c>
      <c r="AJ304" s="23" t="n">
        <v>8</v>
      </c>
    </row>
    <row r="305" customFormat="false" ht="13.8" hidden="false" customHeight="false" outlineLevel="0" collapsed="false">
      <c r="A305" s="17" t="n">
        <v>42</v>
      </c>
      <c r="B305" s="17" t="n">
        <v>2008</v>
      </c>
      <c r="C305" s="17" t="s">
        <v>154</v>
      </c>
      <c r="D305" s="17" t="s">
        <v>194</v>
      </c>
      <c r="E305" s="18" t="s">
        <v>66</v>
      </c>
      <c r="F305" s="18" t="s">
        <v>177</v>
      </c>
      <c r="G305" s="19" t="n">
        <v>-4.33</v>
      </c>
      <c r="H305" s="19" t="n">
        <v>38.98</v>
      </c>
      <c r="I305" s="20" t="n">
        <v>640</v>
      </c>
      <c r="K305" s="17" t="s">
        <v>76</v>
      </c>
      <c r="M305" s="19" t="n">
        <v>8.3</v>
      </c>
      <c r="N305" s="19" t="n">
        <v>25.86</v>
      </c>
      <c r="O305" s="19" t="n">
        <v>1.2</v>
      </c>
      <c r="W305" s="18" t="n">
        <v>2004</v>
      </c>
      <c r="X305" s="17" t="s">
        <v>157</v>
      </c>
      <c r="Y305" s="17" t="s">
        <v>101</v>
      </c>
      <c r="Z305" s="17" t="s">
        <v>102</v>
      </c>
      <c r="AA305" s="17" t="n">
        <v>0.02</v>
      </c>
      <c r="AE305" s="21" t="n">
        <v>19.4369953046622</v>
      </c>
      <c r="AF305" s="21" t="n">
        <v>2.00237775733066</v>
      </c>
      <c r="AG305" s="22" t="n">
        <v>8</v>
      </c>
      <c r="AH305" s="21" t="n">
        <v>20.6955798046996</v>
      </c>
      <c r="AI305" s="21" t="n">
        <v>2.58045057062073</v>
      </c>
      <c r="AJ305" s="23" t="n">
        <v>8</v>
      </c>
    </row>
    <row r="306" customFormat="false" ht="13.8" hidden="false" customHeight="false" outlineLevel="0" collapsed="false">
      <c r="A306" s="17" t="n">
        <v>42</v>
      </c>
      <c r="B306" s="17" t="n">
        <v>2008</v>
      </c>
      <c r="C306" s="17" t="s">
        <v>154</v>
      </c>
      <c r="D306" s="17" t="s">
        <v>194</v>
      </c>
      <c r="E306" s="18" t="s">
        <v>66</v>
      </c>
      <c r="F306" s="18" t="s">
        <v>177</v>
      </c>
      <c r="G306" s="19" t="n">
        <v>-4.33</v>
      </c>
      <c r="H306" s="19" t="n">
        <v>38.98</v>
      </c>
      <c r="I306" s="20" t="n">
        <v>640</v>
      </c>
      <c r="K306" s="17" t="s">
        <v>76</v>
      </c>
      <c r="M306" s="19" t="n">
        <v>8.3</v>
      </c>
      <c r="N306" s="19" t="n">
        <v>25.86</v>
      </c>
      <c r="O306" s="19" t="n">
        <v>1.2</v>
      </c>
      <c r="W306" s="18" t="n">
        <v>2004</v>
      </c>
      <c r="X306" s="17" t="s">
        <v>157</v>
      </c>
      <c r="Y306" s="17" t="s">
        <v>101</v>
      </c>
      <c r="Z306" s="17" t="s">
        <v>102</v>
      </c>
      <c r="AA306" s="17" t="n">
        <v>0.016</v>
      </c>
      <c r="AE306" s="21" t="n">
        <v>19.4369953046622</v>
      </c>
      <c r="AF306" s="21" t="n">
        <v>2.00237775733066</v>
      </c>
      <c r="AG306" s="22" t="n">
        <v>8</v>
      </c>
      <c r="AH306" s="21" t="n">
        <v>20.6624758013626</v>
      </c>
      <c r="AI306" s="21" t="n">
        <v>2.40329731279342</v>
      </c>
      <c r="AJ306" s="23" t="n">
        <v>8</v>
      </c>
    </row>
    <row r="307" customFormat="false" ht="13.8" hidden="false" customHeight="false" outlineLevel="0" collapsed="false">
      <c r="A307" s="17" t="n">
        <v>42</v>
      </c>
      <c r="B307" s="17" t="n">
        <v>2008</v>
      </c>
      <c r="C307" s="17" t="s">
        <v>154</v>
      </c>
      <c r="D307" s="17" t="s">
        <v>194</v>
      </c>
      <c r="E307" s="18" t="s">
        <v>66</v>
      </c>
      <c r="F307" s="18" t="s">
        <v>177</v>
      </c>
      <c r="G307" s="19" t="n">
        <v>-4.33</v>
      </c>
      <c r="H307" s="19" t="n">
        <v>38.98</v>
      </c>
      <c r="I307" s="20" t="n">
        <v>640</v>
      </c>
      <c r="K307" s="17" t="s">
        <v>76</v>
      </c>
      <c r="M307" s="19" t="n">
        <v>8.3</v>
      </c>
      <c r="N307" s="19" t="n">
        <v>25.86</v>
      </c>
      <c r="O307" s="19" t="n">
        <v>1.2</v>
      </c>
      <c r="W307" s="18" t="n">
        <v>2004</v>
      </c>
      <c r="X307" s="17" t="s">
        <v>157</v>
      </c>
      <c r="Y307" s="17" t="s">
        <v>101</v>
      </c>
      <c r="Z307" s="17" t="s">
        <v>73</v>
      </c>
      <c r="AA307" s="17" t="n">
        <v>0.015</v>
      </c>
      <c r="AE307" s="21" t="n">
        <v>19.4369953046622</v>
      </c>
      <c r="AF307" s="21" t="n">
        <v>2.00237775733066</v>
      </c>
      <c r="AG307" s="22" t="n">
        <v>8</v>
      </c>
      <c r="AH307" s="21" t="n">
        <v>21.7602169053553</v>
      </c>
      <c r="AI307" s="21" t="n">
        <v>2.60988912792647</v>
      </c>
      <c r="AJ307" s="23" t="n">
        <v>8</v>
      </c>
    </row>
    <row r="308" customFormat="false" ht="13.8" hidden="false" customHeight="false" outlineLevel="0" collapsed="false">
      <c r="A308" s="17" t="n">
        <v>42</v>
      </c>
      <c r="B308" s="17" t="n">
        <v>2008</v>
      </c>
      <c r="C308" s="17" t="s">
        <v>154</v>
      </c>
      <c r="D308" s="17" t="s">
        <v>194</v>
      </c>
      <c r="E308" s="18" t="s">
        <v>66</v>
      </c>
      <c r="F308" s="18" t="s">
        <v>177</v>
      </c>
      <c r="G308" s="19" t="n">
        <v>-4.33</v>
      </c>
      <c r="H308" s="19" t="n">
        <v>38.98</v>
      </c>
      <c r="I308" s="20" t="n">
        <v>640</v>
      </c>
      <c r="K308" s="17" t="s">
        <v>76</v>
      </c>
      <c r="M308" s="19" t="n">
        <v>8.3</v>
      </c>
      <c r="N308" s="19" t="n">
        <v>25.86</v>
      </c>
      <c r="O308" s="19" t="n">
        <v>1.2</v>
      </c>
      <c r="W308" s="18" t="n">
        <v>2004</v>
      </c>
      <c r="X308" s="17" t="s">
        <v>157</v>
      </c>
      <c r="Y308" s="17" t="s">
        <v>101</v>
      </c>
      <c r="Z308" s="17" t="s">
        <v>107</v>
      </c>
      <c r="AA308" s="17" t="n">
        <v>0.03</v>
      </c>
      <c r="AE308" s="21" t="n">
        <v>19.4369953046622</v>
      </c>
      <c r="AF308" s="21" t="n">
        <v>2.00237775733066</v>
      </c>
      <c r="AG308" s="22" t="n">
        <v>8</v>
      </c>
      <c r="AH308" s="21" t="n">
        <v>21.8763676909419</v>
      </c>
      <c r="AI308" s="21" t="n">
        <v>2.22028273246426</v>
      </c>
      <c r="AJ308" s="23" t="n">
        <v>8</v>
      </c>
    </row>
    <row r="309" customFormat="false" ht="13.8" hidden="false" customHeight="false" outlineLevel="0" collapsed="false">
      <c r="A309" s="17" t="n">
        <v>42</v>
      </c>
      <c r="B309" s="17" t="n">
        <v>2008</v>
      </c>
      <c r="C309" s="17" t="s">
        <v>154</v>
      </c>
      <c r="D309" s="17" t="s">
        <v>194</v>
      </c>
      <c r="E309" s="18" t="s">
        <v>66</v>
      </c>
      <c r="F309" s="18" t="s">
        <v>177</v>
      </c>
      <c r="G309" s="19" t="n">
        <v>-4.33</v>
      </c>
      <c r="H309" s="19" t="n">
        <v>38.98</v>
      </c>
      <c r="I309" s="20" t="n">
        <v>640</v>
      </c>
      <c r="K309" s="17" t="s">
        <v>76</v>
      </c>
      <c r="M309" s="19" t="n">
        <v>8.3</v>
      </c>
      <c r="N309" s="19" t="n">
        <v>25.86</v>
      </c>
      <c r="O309" s="19" t="n">
        <v>1.2</v>
      </c>
      <c r="W309" s="18" t="n">
        <v>2004</v>
      </c>
      <c r="X309" s="17" t="s">
        <v>157</v>
      </c>
      <c r="Y309" s="17" t="s">
        <v>101</v>
      </c>
      <c r="Z309" s="17" t="s">
        <v>107</v>
      </c>
      <c r="AA309" s="17" t="n">
        <v>0.03</v>
      </c>
      <c r="AE309" s="21" t="n">
        <v>19.4369953046622</v>
      </c>
      <c r="AF309" s="21" t="n">
        <v>2.00237775733066</v>
      </c>
      <c r="AG309" s="22" t="n">
        <v>8</v>
      </c>
      <c r="AH309" s="21" t="n">
        <v>21.8820884627314</v>
      </c>
      <c r="AI309" s="21" t="n">
        <v>2.77543003953065</v>
      </c>
      <c r="AJ309" s="23" t="n">
        <v>8</v>
      </c>
    </row>
    <row r="310" customFormat="false" ht="13.8" hidden="false" customHeight="false" outlineLevel="0" collapsed="false">
      <c r="A310" s="17" t="n">
        <v>42</v>
      </c>
      <c r="B310" s="17" t="n">
        <v>2008</v>
      </c>
      <c r="C310" s="17" t="s">
        <v>154</v>
      </c>
      <c r="D310" s="17" t="s">
        <v>194</v>
      </c>
      <c r="E310" s="18" t="s">
        <v>66</v>
      </c>
      <c r="F310" s="18" t="s">
        <v>177</v>
      </c>
      <c r="G310" s="19" t="n">
        <v>-3.93</v>
      </c>
      <c r="H310" s="19" t="n">
        <v>39</v>
      </c>
      <c r="I310" s="20" t="n">
        <v>640</v>
      </c>
      <c r="K310" s="17" t="s">
        <v>76</v>
      </c>
      <c r="M310" s="19" t="n">
        <v>8</v>
      </c>
      <c r="N310" s="19" t="n">
        <v>12.07</v>
      </c>
      <c r="O310" s="19" t="n">
        <v>0.6</v>
      </c>
      <c r="W310" s="18" t="n">
        <v>2005</v>
      </c>
      <c r="X310" s="17" t="s">
        <v>157</v>
      </c>
      <c r="Y310" s="17" t="s">
        <v>101</v>
      </c>
      <c r="Z310" s="17" t="s">
        <v>102</v>
      </c>
      <c r="AA310" s="17" t="n">
        <v>0.025</v>
      </c>
      <c r="AE310" s="21" t="n">
        <v>20.3909090909091</v>
      </c>
      <c r="AF310" s="21" t="n">
        <v>3.08170554902787</v>
      </c>
      <c r="AG310" s="22" t="n">
        <v>8</v>
      </c>
      <c r="AH310" s="21" t="n">
        <v>22.4454545454545</v>
      </c>
      <c r="AI310" s="21" t="n">
        <v>3.72031279232369</v>
      </c>
      <c r="AJ310" s="23" t="n">
        <v>8</v>
      </c>
    </row>
    <row r="311" customFormat="false" ht="13.8" hidden="false" customHeight="false" outlineLevel="0" collapsed="false">
      <c r="A311" s="17" t="n">
        <v>42</v>
      </c>
      <c r="B311" s="17" t="n">
        <v>2008</v>
      </c>
      <c r="C311" s="17" t="s">
        <v>154</v>
      </c>
      <c r="D311" s="17" t="s">
        <v>194</v>
      </c>
      <c r="E311" s="18" t="s">
        <v>66</v>
      </c>
      <c r="F311" s="18" t="s">
        <v>177</v>
      </c>
      <c r="G311" s="19" t="n">
        <v>-3.93</v>
      </c>
      <c r="H311" s="19" t="n">
        <v>39</v>
      </c>
      <c r="I311" s="20" t="n">
        <v>640</v>
      </c>
      <c r="K311" s="17" t="s">
        <v>76</v>
      </c>
      <c r="M311" s="19" t="n">
        <v>8</v>
      </c>
      <c r="N311" s="19" t="n">
        <v>12.07</v>
      </c>
      <c r="O311" s="19" t="n">
        <v>0.6</v>
      </c>
      <c r="W311" s="18" t="n">
        <v>2005</v>
      </c>
      <c r="X311" s="17" t="s">
        <v>157</v>
      </c>
      <c r="Y311" s="17" t="s">
        <v>101</v>
      </c>
      <c r="Z311" s="17" t="s">
        <v>102</v>
      </c>
      <c r="AA311" s="17" t="n">
        <v>0.0175</v>
      </c>
      <c r="AE311" s="21" t="n">
        <v>20.3909090909091</v>
      </c>
      <c r="AF311" s="21" t="n">
        <v>3.08170554902787</v>
      </c>
      <c r="AG311" s="22" t="n">
        <v>8</v>
      </c>
      <c r="AH311" s="21" t="n">
        <v>22.3090909090909</v>
      </c>
      <c r="AI311" s="21" t="n">
        <v>3.74097702357408</v>
      </c>
      <c r="AJ311" s="23" t="n">
        <v>8</v>
      </c>
    </row>
    <row r="312" customFormat="false" ht="13.8" hidden="false" customHeight="false" outlineLevel="0" collapsed="false">
      <c r="A312" s="17" t="n">
        <v>42</v>
      </c>
      <c r="B312" s="17" t="n">
        <v>2008</v>
      </c>
      <c r="C312" s="17" t="s">
        <v>154</v>
      </c>
      <c r="D312" s="17" t="s">
        <v>194</v>
      </c>
      <c r="E312" s="18" t="s">
        <v>66</v>
      </c>
      <c r="F312" s="18" t="s">
        <v>177</v>
      </c>
      <c r="G312" s="19" t="n">
        <v>-3.93</v>
      </c>
      <c r="H312" s="19" t="n">
        <v>39</v>
      </c>
      <c r="I312" s="20" t="n">
        <v>640</v>
      </c>
      <c r="K312" s="17" t="s">
        <v>76</v>
      </c>
      <c r="M312" s="19" t="n">
        <v>8</v>
      </c>
      <c r="N312" s="19" t="n">
        <v>12.07</v>
      </c>
      <c r="O312" s="19" t="n">
        <v>0.6</v>
      </c>
      <c r="W312" s="18" t="n">
        <v>2005</v>
      </c>
      <c r="X312" s="17" t="s">
        <v>157</v>
      </c>
      <c r="Y312" s="17" t="s">
        <v>101</v>
      </c>
      <c r="Z312" s="17" t="s">
        <v>102</v>
      </c>
      <c r="AA312" s="17" t="n">
        <v>0.02</v>
      </c>
      <c r="AE312" s="21" t="n">
        <v>20.3909090909091</v>
      </c>
      <c r="AF312" s="21" t="n">
        <v>3.08170554902787</v>
      </c>
      <c r="AG312" s="22" t="n">
        <v>8</v>
      </c>
      <c r="AH312" s="21" t="n">
        <v>22.1545454545455</v>
      </c>
      <c r="AI312" s="21" t="n">
        <v>4.05249642476428</v>
      </c>
      <c r="AJ312" s="23" t="n">
        <v>8</v>
      </c>
    </row>
    <row r="313" customFormat="false" ht="13.8" hidden="false" customHeight="false" outlineLevel="0" collapsed="false">
      <c r="A313" s="17" t="n">
        <v>42</v>
      </c>
      <c r="B313" s="17" t="n">
        <v>2008</v>
      </c>
      <c r="C313" s="17" t="s">
        <v>154</v>
      </c>
      <c r="D313" s="17" t="s">
        <v>194</v>
      </c>
      <c r="E313" s="18" t="s">
        <v>66</v>
      </c>
      <c r="F313" s="18" t="s">
        <v>177</v>
      </c>
      <c r="G313" s="19" t="n">
        <v>-3.93</v>
      </c>
      <c r="H313" s="19" t="n">
        <v>39</v>
      </c>
      <c r="I313" s="20" t="n">
        <v>640</v>
      </c>
      <c r="K313" s="17" t="s">
        <v>76</v>
      </c>
      <c r="M313" s="19" t="n">
        <v>8</v>
      </c>
      <c r="N313" s="19" t="n">
        <v>12.07</v>
      </c>
      <c r="O313" s="19" t="n">
        <v>0.6</v>
      </c>
      <c r="W313" s="18" t="n">
        <v>2005</v>
      </c>
      <c r="X313" s="17" t="s">
        <v>157</v>
      </c>
      <c r="Y313" s="17" t="s">
        <v>101</v>
      </c>
      <c r="Z313" s="17" t="s">
        <v>102</v>
      </c>
      <c r="AA313" s="17" t="n">
        <v>0.016</v>
      </c>
      <c r="AE313" s="21" t="n">
        <v>20.3909090909091</v>
      </c>
      <c r="AF313" s="21" t="n">
        <v>3.08170554902787</v>
      </c>
      <c r="AG313" s="22" t="n">
        <v>8</v>
      </c>
      <c r="AH313" s="21" t="n">
        <v>21.9090909090909</v>
      </c>
      <c r="AI313" s="21" t="n">
        <v>3.52631664643279</v>
      </c>
      <c r="AJ313" s="23" t="n">
        <v>8</v>
      </c>
    </row>
    <row r="314" customFormat="false" ht="13.8" hidden="false" customHeight="false" outlineLevel="0" collapsed="false">
      <c r="A314" s="17" t="n">
        <v>42</v>
      </c>
      <c r="B314" s="17" t="n">
        <v>2008</v>
      </c>
      <c r="C314" s="17" t="s">
        <v>154</v>
      </c>
      <c r="D314" s="17" t="s">
        <v>194</v>
      </c>
      <c r="E314" s="18" t="s">
        <v>66</v>
      </c>
      <c r="F314" s="18" t="s">
        <v>177</v>
      </c>
      <c r="G314" s="19" t="n">
        <v>-3.93</v>
      </c>
      <c r="H314" s="19" t="n">
        <v>39</v>
      </c>
      <c r="I314" s="20" t="n">
        <v>640</v>
      </c>
      <c r="K314" s="17" t="s">
        <v>76</v>
      </c>
      <c r="M314" s="19" t="n">
        <v>8</v>
      </c>
      <c r="N314" s="19" t="n">
        <v>12.07</v>
      </c>
      <c r="O314" s="19" t="n">
        <v>0.6</v>
      </c>
      <c r="W314" s="18" t="n">
        <v>2005</v>
      </c>
      <c r="X314" s="17" t="s">
        <v>157</v>
      </c>
      <c r="Y314" s="17" t="s">
        <v>101</v>
      </c>
      <c r="Z314" s="17" t="s">
        <v>73</v>
      </c>
      <c r="AA314" s="17" t="n">
        <v>0.015</v>
      </c>
      <c r="AE314" s="21" t="n">
        <v>20.3909090909091</v>
      </c>
      <c r="AF314" s="21" t="n">
        <v>3.08170554902787</v>
      </c>
      <c r="AG314" s="22" t="n">
        <v>8</v>
      </c>
      <c r="AH314" s="21" t="n">
        <v>23.4454545454545</v>
      </c>
      <c r="AI314" s="21" t="n">
        <v>3.838323497665</v>
      </c>
      <c r="AJ314" s="23" t="n">
        <v>8</v>
      </c>
    </row>
    <row r="315" customFormat="false" ht="13.8" hidden="false" customHeight="false" outlineLevel="0" collapsed="false">
      <c r="A315" s="17" t="n">
        <v>42</v>
      </c>
      <c r="B315" s="17" t="n">
        <v>2008</v>
      </c>
      <c r="C315" s="17" t="s">
        <v>154</v>
      </c>
      <c r="D315" s="17" t="s">
        <v>194</v>
      </c>
      <c r="E315" s="18" t="s">
        <v>66</v>
      </c>
      <c r="F315" s="18" t="s">
        <v>177</v>
      </c>
      <c r="G315" s="19" t="n">
        <v>-3.93</v>
      </c>
      <c r="H315" s="19" t="n">
        <v>39</v>
      </c>
      <c r="I315" s="20" t="n">
        <v>640</v>
      </c>
      <c r="K315" s="17" t="s">
        <v>76</v>
      </c>
      <c r="M315" s="19" t="n">
        <v>8</v>
      </c>
      <c r="N315" s="19" t="n">
        <v>12.07</v>
      </c>
      <c r="O315" s="19" t="n">
        <v>0.6</v>
      </c>
      <c r="W315" s="18" t="n">
        <v>2005</v>
      </c>
      <c r="X315" s="17" t="s">
        <v>157</v>
      </c>
      <c r="Y315" s="17" t="s">
        <v>101</v>
      </c>
      <c r="Z315" s="17" t="s">
        <v>107</v>
      </c>
      <c r="AA315" s="17" t="n">
        <v>0.03</v>
      </c>
      <c r="AE315" s="21" t="n">
        <v>20.3909090909091</v>
      </c>
      <c r="AF315" s="21" t="n">
        <v>3.08170554902787</v>
      </c>
      <c r="AG315" s="22" t="n">
        <v>8</v>
      </c>
      <c r="AH315" s="21" t="n">
        <v>23.2727272727273</v>
      </c>
      <c r="AI315" s="21" t="n">
        <v>4.15862739593028</v>
      </c>
      <c r="AJ315" s="23" t="n">
        <v>8</v>
      </c>
    </row>
    <row r="316" customFormat="false" ht="13.8" hidden="false" customHeight="false" outlineLevel="0" collapsed="false">
      <c r="A316" s="17" t="n">
        <v>42</v>
      </c>
      <c r="B316" s="17" t="n">
        <v>2008</v>
      </c>
      <c r="C316" s="17" t="s">
        <v>154</v>
      </c>
      <c r="D316" s="17" t="s">
        <v>194</v>
      </c>
      <c r="E316" s="18" t="s">
        <v>66</v>
      </c>
      <c r="F316" s="18" t="s">
        <v>177</v>
      </c>
      <c r="G316" s="19" t="n">
        <v>-3.93</v>
      </c>
      <c r="H316" s="19" t="n">
        <v>39</v>
      </c>
      <c r="I316" s="20" t="n">
        <v>640</v>
      </c>
      <c r="K316" s="17" t="s">
        <v>76</v>
      </c>
      <c r="M316" s="19" t="n">
        <v>8</v>
      </c>
      <c r="N316" s="19" t="n">
        <v>12.07</v>
      </c>
      <c r="O316" s="19" t="n">
        <v>0.6</v>
      </c>
      <c r="W316" s="18" t="n">
        <v>2005</v>
      </c>
      <c r="X316" s="17" t="s">
        <v>157</v>
      </c>
      <c r="Y316" s="17" t="s">
        <v>101</v>
      </c>
      <c r="Z316" s="17" t="s">
        <v>107</v>
      </c>
      <c r="AA316" s="17" t="n">
        <v>0.03</v>
      </c>
      <c r="AE316" s="21" t="n">
        <v>20.3909090909091</v>
      </c>
      <c r="AF316" s="21" t="n">
        <v>3.08170554902787</v>
      </c>
      <c r="AG316" s="22" t="n">
        <v>8</v>
      </c>
      <c r="AH316" s="21" t="n">
        <v>23</v>
      </c>
      <c r="AI316" s="21" t="n">
        <v>3.84863612205672</v>
      </c>
      <c r="AJ316" s="23" t="n">
        <v>8</v>
      </c>
    </row>
    <row r="317" customFormat="false" ht="13.8" hidden="false" customHeight="false" outlineLevel="0" collapsed="false">
      <c r="A317" s="17" t="n">
        <v>43</v>
      </c>
      <c r="B317" s="17" t="n">
        <v>2007</v>
      </c>
      <c r="C317" s="17" t="s">
        <v>79</v>
      </c>
      <c r="D317" s="17" t="s">
        <v>195</v>
      </c>
      <c r="E317" s="18" t="s">
        <v>66</v>
      </c>
      <c r="F317" s="18" t="s">
        <v>196</v>
      </c>
      <c r="G317" s="19" t="n">
        <v>-7.25</v>
      </c>
      <c r="H317" s="19" t="n">
        <v>6.87</v>
      </c>
      <c r="I317" s="20" t="n">
        <v>450</v>
      </c>
      <c r="J317" s="17" t="s">
        <v>197</v>
      </c>
      <c r="K317" s="17" t="s">
        <v>82</v>
      </c>
      <c r="L317" s="19" t="n">
        <v>1.5</v>
      </c>
      <c r="M317" s="19" t="n">
        <v>6.2</v>
      </c>
      <c r="N317" s="19" t="n">
        <v>0.23</v>
      </c>
      <c r="W317" s="18" t="n">
        <v>2003</v>
      </c>
      <c r="X317" s="17" t="s">
        <v>198</v>
      </c>
      <c r="Y317" s="17" t="s">
        <v>101</v>
      </c>
      <c r="Z317" s="17" t="s">
        <v>73</v>
      </c>
      <c r="AA317" s="17" t="n">
        <v>0.0075</v>
      </c>
      <c r="AE317" s="21" t="n">
        <v>25.9</v>
      </c>
      <c r="AF317" s="21" t="n">
        <v>3.74788829431545</v>
      </c>
      <c r="AG317" s="22" t="n">
        <v>4</v>
      </c>
      <c r="AH317" s="21" t="n">
        <v>29.4</v>
      </c>
      <c r="AI317" s="21" t="n">
        <v>1.11654228162962</v>
      </c>
      <c r="AJ317" s="23" t="n">
        <v>4</v>
      </c>
      <c r="AK317" s="21" t="n">
        <v>25.4</v>
      </c>
      <c r="AL317" s="21" t="n">
        <v>4.93659801887898</v>
      </c>
      <c r="AM317" s="22" t="n">
        <v>3</v>
      </c>
      <c r="AN317" s="21" t="n">
        <v>45.9</v>
      </c>
      <c r="AO317" s="21" t="n">
        <v>12.365678307315</v>
      </c>
      <c r="AP317" s="22" t="n">
        <v>3</v>
      </c>
      <c r="AQ317" s="21" t="n">
        <v>8.2</v>
      </c>
      <c r="AR317" s="36" t="n">
        <f aca="false">AQ317*(0.46/7.46)</f>
        <v>0.505630026809652</v>
      </c>
      <c r="AS317" s="23" t="n">
        <v>3</v>
      </c>
      <c r="AT317" s="21" t="n">
        <v>15.3</v>
      </c>
      <c r="AU317" s="36" t="n">
        <f aca="false">AT317*(0.53/10)</f>
        <v>0.8109</v>
      </c>
      <c r="AV317" s="23" t="n">
        <v>3</v>
      </c>
    </row>
    <row r="318" customFormat="false" ht="13.8" hidden="false" customHeight="false" outlineLevel="0" collapsed="false">
      <c r="A318" s="17" t="n">
        <v>43</v>
      </c>
      <c r="B318" s="17" t="n">
        <v>2007</v>
      </c>
      <c r="C318" s="17" t="s">
        <v>79</v>
      </c>
      <c r="D318" s="17" t="s">
        <v>195</v>
      </c>
      <c r="E318" s="18" t="s">
        <v>66</v>
      </c>
      <c r="F318" s="18" t="s">
        <v>196</v>
      </c>
      <c r="G318" s="19" t="n">
        <v>-7.25</v>
      </c>
      <c r="H318" s="19" t="n">
        <v>6.87</v>
      </c>
      <c r="I318" s="20" t="n">
        <v>450</v>
      </c>
      <c r="J318" s="17" t="s">
        <v>197</v>
      </c>
      <c r="K318" s="17" t="s">
        <v>82</v>
      </c>
      <c r="L318" s="19" t="n">
        <v>1.5</v>
      </c>
      <c r="M318" s="19" t="n">
        <v>6.2</v>
      </c>
      <c r="N318" s="19" t="n">
        <v>0.23</v>
      </c>
      <c r="W318" s="18" t="n">
        <v>2003</v>
      </c>
      <c r="X318" s="17" t="s">
        <v>198</v>
      </c>
      <c r="Y318" s="17" t="s">
        <v>101</v>
      </c>
      <c r="Z318" s="17" t="s">
        <v>71</v>
      </c>
      <c r="AA318" s="17" t="n">
        <v>0.0075</v>
      </c>
      <c r="AE318" s="21" t="n">
        <v>25.9</v>
      </c>
      <c r="AF318" s="21" t="n">
        <v>3.74788829431545</v>
      </c>
      <c r="AG318" s="22" t="n">
        <v>4</v>
      </c>
      <c r="AH318" s="21" t="n">
        <v>29.675</v>
      </c>
      <c r="AI318" s="21" t="n">
        <v>0.567890834580027</v>
      </c>
      <c r="AJ318" s="23" t="n">
        <v>4</v>
      </c>
      <c r="AK318" s="21" t="n">
        <v>25.4</v>
      </c>
      <c r="AL318" s="21" t="n">
        <v>4.93659801887898</v>
      </c>
      <c r="AM318" s="22" t="n">
        <v>3</v>
      </c>
      <c r="AN318" s="21" t="n">
        <v>41.9333333333333</v>
      </c>
      <c r="AO318" s="21" t="n">
        <v>11.963416457406</v>
      </c>
      <c r="AP318" s="22" t="n">
        <v>3</v>
      </c>
      <c r="AQ318" s="21" t="n">
        <v>8.2</v>
      </c>
      <c r="AR318" s="36" t="n">
        <f aca="false">AQ318*(0.46/7.46)</f>
        <v>0.505630026809652</v>
      </c>
      <c r="AS318" s="23" t="n">
        <v>3</v>
      </c>
      <c r="AT318" s="21" t="n">
        <v>11.3</v>
      </c>
      <c r="AU318" s="36" t="n">
        <f aca="false">AT318*(0.53/10)</f>
        <v>0.5989</v>
      </c>
      <c r="AV318" s="23" t="n">
        <v>3</v>
      </c>
    </row>
    <row r="319" customFormat="false" ht="13.8" hidden="false" customHeight="false" outlineLevel="0" collapsed="false">
      <c r="A319" s="17" t="n">
        <v>43</v>
      </c>
      <c r="B319" s="17" t="n">
        <v>2007</v>
      </c>
      <c r="C319" s="17" t="s">
        <v>79</v>
      </c>
      <c r="D319" s="17" t="s">
        <v>195</v>
      </c>
      <c r="E319" s="18" t="s">
        <v>66</v>
      </c>
      <c r="F319" s="18" t="s">
        <v>196</v>
      </c>
      <c r="G319" s="19" t="n">
        <v>-7.25</v>
      </c>
      <c r="H319" s="19" t="n">
        <v>6.87</v>
      </c>
      <c r="I319" s="20" t="n">
        <v>450</v>
      </c>
      <c r="J319" s="17" t="s">
        <v>197</v>
      </c>
      <c r="K319" s="17" t="s">
        <v>82</v>
      </c>
      <c r="L319" s="19" t="n">
        <v>1.5</v>
      </c>
      <c r="M319" s="19" t="n">
        <v>6.2</v>
      </c>
      <c r="N319" s="19" t="n">
        <v>0.23</v>
      </c>
      <c r="W319" s="18" t="n">
        <v>2003</v>
      </c>
      <c r="X319" s="17" t="s">
        <v>198</v>
      </c>
      <c r="Y319" s="17" t="s">
        <v>101</v>
      </c>
      <c r="Z319" s="17" t="s">
        <v>73</v>
      </c>
      <c r="AA319" s="17" t="n">
        <v>0.0075</v>
      </c>
      <c r="AE319" s="21" t="n">
        <v>28.225</v>
      </c>
      <c r="AF319" s="21" t="n">
        <v>1.77270979012358</v>
      </c>
      <c r="AG319" s="22" t="n">
        <v>4</v>
      </c>
      <c r="AH319" s="21" t="n">
        <v>28.4</v>
      </c>
      <c r="AI319" s="21" t="n">
        <v>1.47648230602334</v>
      </c>
      <c r="AJ319" s="23" t="n">
        <v>4</v>
      </c>
      <c r="AK319" s="21" t="n">
        <v>22.7333333333333</v>
      </c>
      <c r="AL319" s="21" t="n">
        <v>10.2734285091849</v>
      </c>
      <c r="AM319" s="22" t="n">
        <v>3</v>
      </c>
      <c r="AN319" s="21" t="n">
        <v>37.1</v>
      </c>
      <c r="AO319" s="21" t="n">
        <v>14.0342438342791</v>
      </c>
      <c r="AP319" s="22" t="n">
        <v>3</v>
      </c>
      <c r="AQ319" s="21" t="n">
        <v>9.8</v>
      </c>
      <c r="AR319" s="36" t="n">
        <f aca="false">AQ319*(0.46/7.46)</f>
        <v>0.604289544235925</v>
      </c>
      <c r="AS319" s="23" t="n">
        <v>3</v>
      </c>
      <c r="AT319" s="21" t="n">
        <v>29.1</v>
      </c>
      <c r="AU319" s="36" t="n">
        <f aca="false">AT319*(0.53/10)</f>
        <v>1.5423</v>
      </c>
      <c r="AV319" s="23" t="n">
        <v>3</v>
      </c>
    </row>
    <row r="320" customFormat="false" ht="13.8" hidden="false" customHeight="false" outlineLevel="0" collapsed="false">
      <c r="A320" s="17" t="n">
        <v>43</v>
      </c>
      <c r="B320" s="17" t="n">
        <v>2007</v>
      </c>
      <c r="C320" s="17" t="s">
        <v>79</v>
      </c>
      <c r="D320" s="17" t="s">
        <v>195</v>
      </c>
      <c r="E320" s="18" t="s">
        <v>66</v>
      </c>
      <c r="F320" s="18" t="s">
        <v>196</v>
      </c>
      <c r="G320" s="19" t="n">
        <v>-7.25</v>
      </c>
      <c r="H320" s="19" t="n">
        <v>6.87</v>
      </c>
      <c r="I320" s="20" t="n">
        <v>450</v>
      </c>
      <c r="J320" s="17" t="s">
        <v>197</v>
      </c>
      <c r="K320" s="17" t="s">
        <v>82</v>
      </c>
      <c r="L320" s="19" t="n">
        <v>1.5</v>
      </c>
      <c r="M320" s="19" t="n">
        <v>6.2</v>
      </c>
      <c r="N320" s="19" t="n">
        <v>0.23</v>
      </c>
      <c r="W320" s="18" t="n">
        <v>2003</v>
      </c>
      <c r="X320" s="17" t="s">
        <v>198</v>
      </c>
      <c r="Y320" s="17" t="s">
        <v>101</v>
      </c>
      <c r="Z320" s="17" t="s">
        <v>71</v>
      </c>
      <c r="AA320" s="17" t="n">
        <v>0.0075</v>
      </c>
      <c r="AE320" s="21" t="n">
        <v>28.225</v>
      </c>
      <c r="AF320" s="21" t="n">
        <v>1.77270979012358</v>
      </c>
      <c r="AG320" s="22" t="n">
        <v>4</v>
      </c>
      <c r="AH320" s="21" t="n">
        <v>29.625</v>
      </c>
      <c r="AI320" s="21" t="n">
        <v>0.531507290636733</v>
      </c>
      <c r="AJ320" s="23" t="n">
        <v>4</v>
      </c>
      <c r="AK320" s="21" t="n">
        <v>22.7333333333333</v>
      </c>
      <c r="AL320" s="21" t="n">
        <v>10.2734285091849</v>
      </c>
      <c r="AM320" s="22" t="n">
        <v>3</v>
      </c>
      <c r="AN320" s="21" t="n">
        <v>32.7</v>
      </c>
      <c r="AO320" s="21" t="n">
        <v>11.6807534003591</v>
      </c>
      <c r="AP320" s="22" t="n">
        <v>3</v>
      </c>
      <c r="AQ320" s="21" t="n">
        <v>9.8</v>
      </c>
      <c r="AR320" s="36" t="n">
        <f aca="false">AQ320*(0.46/7.46)</f>
        <v>0.604289544235925</v>
      </c>
      <c r="AS320" s="23" t="n">
        <v>3</v>
      </c>
      <c r="AT320" s="21" t="n">
        <v>20.4</v>
      </c>
      <c r="AU320" s="36" t="n">
        <f aca="false">AT320*(0.53/10)</f>
        <v>1.0812</v>
      </c>
      <c r="AV320" s="23" t="n">
        <v>3</v>
      </c>
    </row>
    <row r="321" customFormat="false" ht="13.8" hidden="false" customHeight="false" outlineLevel="0" collapsed="false">
      <c r="A321" s="17" t="n">
        <v>43</v>
      </c>
      <c r="B321" s="17" t="n">
        <v>2007</v>
      </c>
      <c r="C321" s="17" t="s">
        <v>79</v>
      </c>
      <c r="D321" s="17" t="s">
        <v>195</v>
      </c>
      <c r="E321" s="18" t="s">
        <v>66</v>
      </c>
      <c r="F321" s="18" t="s">
        <v>196</v>
      </c>
      <c r="G321" s="19" t="n">
        <v>-7.25</v>
      </c>
      <c r="H321" s="19" t="n">
        <v>6.87</v>
      </c>
      <c r="I321" s="20" t="n">
        <v>450</v>
      </c>
      <c r="J321" s="17" t="s">
        <v>197</v>
      </c>
      <c r="K321" s="17" t="s">
        <v>82</v>
      </c>
      <c r="L321" s="19" t="n">
        <v>1.5</v>
      </c>
      <c r="M321" s="19" t="n">
        <v>6.2</v>
      </c>
      <c r="N321" s="19" t="n">
        <v>0.23</v>
      </c>
      <c r="W321" s="18" t="n">
        <v>2004</v>
      </c>
      <c r="X321" s="17" t="s">
        <v>198</v>
      </c>
      <c r="Y321" s="17" t="s">
        <v>101</v>
      </c>
      <c r="Z321" s="17" t="s">
        <v>73</v>
      </c>
      <c r="AA321" s="17" t="n">
        <v>0.0075</v>
      </c>
      <c r="AE321" s="21" t="n">
        <v>28.625</v>
      </c>
      <c r="AF321" s="21" t="n">
        <v>1.18988794990677</v>
      </c>
      <c r="AG321" s="22" t="n">
        <v>4</v>
      </c>
      <c r="AH321" s="21" t="n">
        <v>29.725</v>
      </c>
      <c r="AI321" s="21" t="n">
        <v>0.99121138007995</v>
      </c>
      <c r="AJ321" s="23" t="n">
        <v>4</v>
      </c>
      <c r="AK321" s="21" t="n">
        <v>26.5</v>
      </c>
      <c r="AL321" s="21" t="n">
        <v>6.0770058416954</v>
      </c>
      <c r="AM321" s="22" t="n">
        <v>3</v>
      </c>
      <c r="AN321" s="21" t="n">
        <v>52.9333333333333</v>
      </c>
      <c r="AO321" s="21" t="n">
        <v>11.9968051302559</v>
      </c>
      <c r="AP321" s="22" t="n">
        <v>3</v>
      </c>
      <c r="AQ321" s="21" t="n">
        <v>7.9</v>
      </c>
      <c r="AR321" s="36" t="n">
        <f aca="false">AQ321*(0.46/7.46)</f>
        <v>0.487131367292225</v>
      </c>
      <c r="AS321" s="23" t="n">
        <v>3</v>
      </c>
      <c r="AT321" s="21" t="n">
        <v>15.8</v>
      </c>
      <c r="AU321" s="36" t="n">
        <f aca="false">AT321*(0.53/10)</f>
        <v>0.8374</v>
      </c>
      <c r="AV321" s="23" t="n">
        <v>3</v>
      </c>
    </row>
    <row r="322" customFormat="false" ht="13.8" hidden="false" customHeight="false" outlineLevel="0" collapsed="false">
      <c r="A322" s="17" t="n">
        <v>43</v>
      </c>
      <c r="B322" s="17" t="n">
        <v>2007</v>
      </c>
      <c r="C322" s="17" t="s">
        <v>79</v>
      </c>
      <c r="D322" s="17" t="s">
        <v>195</v>
      </c>
      <c r="E322" s="18" t="s">
        <v>66</v>
      </c>
      <c r="F322" s="18" t="s">
        <v>196</v>
      </c>
      <c r="G322" s="19" t="n">
        <v>-7.25</v>
      </c>
      <c r="H322" s="19" t="n">
        <v>6.87</v>
      </c>
      <c r="I322" s="20" t="n">
        <v>450</v>
      </c>
      <c r="J322" s="17" t="s">
        <v>197</v>
      </c>
      <c r="K322" s="17" t="s">
        <v>82</v>
      </c>
      <c r="L322" s="19" t="n">
        <v>1.5</v>
      </c>
      <c r="M322" s="19" t="n">
        <v>6.2</v>
      </c>
      <c r="N322" s="19" t="n">
        <v>0.23</v>
      </c>
      <c r="W322" s="18" t="n">
        <v>2004</v>
      </c>
      <c r="X322" s="17" t="s">
        <v>198</v>
      </c>
      <c r="Y322" s="17" t="s">
        <v>101</v>
      </c>
      <c r="Z322" s="17" t="s">
        <v>71</v>
      </c>
      <c r="AA322" s="17" t="n">
        <v>0.0075</v>
      </c>
      <c r="AE322" s="21" t="n">
        <v>28.625</v>
      </c>
      <c r="AF322" s="21" t="n">
        <v>1.18988794990677</v>
      </c>
      <c r="AG322" s="22" t="n">
        <v>4</v>
      </c>
      <c r="AH322" s="21" t="n">
        <v>29.725</v>
      </c>
      <c r="AI322" s="21" t="n">
        <v>0.505799696849784</v>
      </c>
      <c r="AJ322" s="23" t="n">
        <v>4</v>
      </c>
      <c r="AK322" s="21" t="n">
        <v>26.5</v>
      </c>
      <c r="AL322" s="21" t="n">
        <v>6.0770058416954</v>
      </c>
      <c r="AM322" s="22" t="n">
        <v>3</v>
      </c>
      <c r="AN322" s="21" t="n">
        <v>46</v>
      </c>
      <c r="AO322" s="21" t="n">
        <v>10.9890854942529</v>
      </c>
      <c r="AP322" s="22" t="n">
        <v>3</v>
      </c>
      <c r="AQ322" s="21" t="n">
        <v>7.9</v>
      </c>
      <c r="AR322" s="36" t="n">
        <f aca="false">AQ322*(0.46/7.46)</f>
        <v>0.487131367292225</v>
      </c>
      <c r="AS322" s="23" t="n">
        <v>3</v>
      </c>
      <c r="AT322" s="21" t="n">
        <v>13</v>
      </c>
      <c r="AU322" s="36" t="n">
        <f aca="false">AT322*(0.53/10)</f>
        <v>0.689</v>
      </c>
      <c r="AV322" s="23" t="n">
        <v>3</v>
      </c>
    </row>
    <row r="323" customFormat="false" ht="13.8" hidden="false" customHeight="false" outlineLevel="0" collapsed="false">
      <c r="A323" s="17" t="n">
        <v>43</v>
      </c>
      <c r="B323" s="17" t="n">
        <v>2007</v>
      </c>
      <c r="C323" s="17" t="s">
        <v>79</v>
      </c>
      <c r="D323" s="17" t="s">
        <v>195</v>
      </c>
      <c r="E323" s="18" t="s">
        <v>66</v>
      </c>
      <c r="F323" s="18" t="s">
        <v>196</v>
      </c>
      <c r="G323" s="19" t="n">
        <v>-7.25</v>
      </c>
      <c r="H323" s="19" t="n">
        <v>6.87</v>
      </c>
      <c r="I323" s="20" t="n">
        <v>450</v>
      </c>
      <c r="J323" s="17" t="s">
        <v>197</v>
      </c>
      <c r="K323" s="17" t="s">
        <v>82</v>
      </c>
      <c r="L323" s="19" t="n">
        <v>1.5</v>
      </c>
      <c r="M323" s="19" t="n">
        <v>6.2</v>
      </c>
      <c r="N323" s="19" t="n">
        <v>0.23</v>
      </c>
      <c r="W323" s="18" t="n">
        <v>2004</v>
      </c>
      <c r="X323" s="17" t="s">
        <v>198</v>
      </c>
      <c r="Y323" s="17" t="s">
        <v>101</v>
      </c>
      <c r="Z323" s="17" t="s">
        <v>73</v>
      </c>
      <c r="AA323" s="17" t="n">
        <v>0.0075</v>
      </c>
      <c r="AE323" s="21" t="n">
        <v>28.4</v>
      </c>
      <c r="AF323" s="21" t="n">
        <v>0.800000000000001</v>
      </c>
      <c r="AG323" s="22" t="n">
        <v>4</v>
      </c>
      <c r="AH323" s="21" t="n">
        <v>28.875</v>
      </c>
      <c r="AI323" s="21" t="n">
        <v>0.561990510002912</v>
      </c>
      <c r="AJ323" s="23" t="n">
        <v>4</v>
      </c>
      <c r="AK323" s="21" t="n">
        <v>28.3333333333333</v>
      </c>
      <c r="AL323" s="21" t="n">
        <v>5.0836338708972</v>
      </c>
      <c r="AM323" s="22" t="n">
        <v>3</v>
      </c>
      <c r="AN323" s="21" t="n">
        <v>43.7666666666667</v>
      </c>
      <c r="AO323" s="21" t="n">
        <v>12.934192411331</v>
      </c>
      <c r="AP323" s="22" t="n">
        <v>3</v>
      </c>
      <c r="AQ323" s="21" t="n">
        <v>11.1</v>
      </c>
      <c r="AR323" s="36" t="n">
        <f aca="false">AQ323*(0.46/7.46)</f>
        <v>0.684450402144772</v>
      </c>
      <c r="AS323" s="23" t="n">
        <v>3</v>
      </c>
      <c r="AT323" s="21" t="n">
        <v>31</v>
      </c>
      <c r="AU323" s="36" t="n">
        <f aca="false">AT323*(0.53/10)</f>
        <v>1.643</v>
      </c>
      <c r="AV323" s="23" t="n">
        <v>3</v>
      </c>
    </row>
    <row r="324" customFormat="false" ht="13.8" hidden="false" customHeight="false" outlineLevel="0" collapsed="false">
      <c r="A324" s="17" t="n">
        <v>43</v>
      </c>
      <c r="B324" s="17" t="n">
        <v>2007</v>
      </c>
      <c r="C324" s="17" t="s">
        <v>79</v>
      </c>
      <c r="D324" s="17" t="s">
        <v>195</v>
      </c>
      <c r="E324" s="18" t="s">
        <v>66</v>
      </c>
      <c r="F324" s="18" t="s">
        <v>196</v>
      </c>
      <c r="G324" s="19" t="n">
        <v>-7.25</v>
      </c>
      <c r="H324" s="19" t="n">
        <v>6.87</v>
      </c>
      <c r="I324" s="20" t="n">
        <v>450</v>
      </c>
      <c r="J324" s="17" t="s">
        <v>197</v>
      </c>
      <c r="K324" s="17" t="s">
        <v>82</v>
      </c>
      <c r="L324" s="19" t="n">
        <v>1.5</v>
      </c>
      <c r="M324" s="19" t="n">
        <v>6.2</v>
      </c>
      <c r="N324" s="19" t="n">
        <v>0.23</v>
      </c>
      <c r="W324" s="18" t="n">
        <v>2004</v>
      </c>
      <c r="X324" s="17" t="s">
        <v>198</v>
      </c>
      <c r="Y324" s="17" t="s">
        <v>101</v>
      </c>
      <c r="Z324" s="17" t="s">
        <v>71</v>
      </c>
      <c r="AA324" s="17" t="n">
        <v>0.0075</v>
      </c>
      <c r="AE324" s="21" t="n">
        <v>28.4</v>
      </c>
      <c r="AF324" s="21" t="n">
        <v>0.800000000000001</v>
      </c>
      <c r="AG324" s="22" t="n">
        <v>4</v>
      </c>
      <c r="AH324" s="21" t="n">
        <v>28.875</v>
      </c>
      <c r="AI324" s="21" t="n">
        <v>0.846069343099804</v>
      </c>
      <c r="AJ324" s="23" t="n">
        <v>4</v>
      </c>
      <c r="AK324" s="21" t="n">
        <v>28.3333333333333</v>
      </c>
      <c r="AL324" s="21" t="n">
        <v>5.0836338708972</v>
      </c>
      <c r="AM324" s="22" t="n">
        <v>3</v>
      </c>
      <c r="AN324" s="21" t="n">
        <v>39.2666666666667</v>
      </c>
      <c r="AO324" s="21" t="n">
        <v>11.7797849442735</v>
      </c>
      <c r="AP324" s="22" t="n">
        <v>3</v>
      </c>
      <c r="AQ324" s="21" t="n">
        <v>11.1</v>
      </c>
      <c r="AR324" s="36" t="n">
        <f aca="false">AQ324*(0.46/7.46)</f>
        <v>0.684450402144772</v>
      </c>
      <c r="AS324" s="23" t="n">
        <v>3</v>
      </c>
      <c r="AT324" s="21" t="n">
        <v>20</v>
      </c>
      <c r="AU324" s="36" t="n">
        <f aca="false">AT324*(0.53/10)</f>
        <v>1.06</v>
      </c>
      <c r="AV324" s="23" t="n">
        <v>3</v>
      </c>
    </row>
    <row r="325" customFormat="false" ht="13.8" hidden="false" customHeight="false" outlineLevel="0" collapsed="false">
      <c r="A325" s="24" t="n">
        <v>44</v>
      </c>
      <c r="B325" s="17" t="n">
        <v>2007</v>
      </c>
      <c r="C325" s="17" t="s">
        <v>199</v>
      </c>
      <c r="D325" s="17" t="s">
        <v>200</v>
      </c>
      <c r="E325" s="18" t="s">
        <v>66</v>
      </c>
      <c r="F325" s="18" t="s">
        <v>201</v>
      </c>
      <c r="G325" s="19" t="n">
        <v>-82.92</v>
      </c>
      <c r="H325" s="19" t="n">
        <v>42.03</v>
      </c>
      <c r="I325" s="24"/>
      <c r="J325" s="24"/>
      <c r="K325" s="24"/>
      <c r="L325" s="24"/>
      <c r="M325" s="19" t="n">
        <v>6.8</v>
      </c>
      <c r="N325" s="19" t="n">
        <v>30</v>
      </c>
      <c r="O325" s="24"/>
      <c r="P325" s="24"/>
      <c r="Q325" s="24"/>
      <c r="R325" s="24"/>
      <c r="S325" s="19" t="n">
        <v>54.7</v>
      </c>
      <c r="T325" s="19" t="n">
        <v>281.7</v>
      </c>
      <c r="U325" s="24"/>
      <c r="V325" s="24"/>
      <c r="W325" s="18" t="n">
        <v>2000</v>
      </c>
      <c r="X325" s="17" t="s">
        <v>77</v>
      </c>
      <c r="Y325" s="18" t="s">
        <v>70</v>
      </c>
      <c r="Z325" s="17" t="s">
        <v>71</v>
      </c>
      <c r="AA325" s="24"/>
      <c r="AB325" s="24"/>
      <c r="AC325" s="24"/>
      <c r="AD325" s="24"/>
      <c r="AE325" s="21" t="n">
        <v>22.8769230769231</v>
      </c>
      <c r="AF325" s="21" t="n">
        <v>2.54846513733521</v>
      </c>
      <c r="AG325" s="22" t="n">
        <v>10</v>
      </c>
      <c r="AH325" s="21" t="n">
        <v>28.1846153846154</v>
      </c>
      <c r="AI325" s="21" t="n">
        <v>2.41085644467773</v>
      </c>
      <c r="AJ325" s="23" t="n">
        <v>10</v>
      </c>
      <c r="AK325" s="21" t="n">
        <v>19.5357143663486</v>
      </c>
      <c r="AL325" s="21" t="n">
        <v>6.48483823937276</v>
      </c>
      <c r="AM325" s="22" t="n">
        <v>9</v>
      </c>
      <c r="AN325" s="21" t="n">
        <v>23.4246371216277</v>
      </c>
      <c r="AO325" s="21" t="n">
        <v>4.6678514889638</v>
      </c>
      <c r="AP325" s="22" t="n">
        <v>9</v>
      </c>
      <c r="AQ325" s="21" t="n">
        <v>5.90252707581227</v>
      </c>
      <c r="AR325" s="21" t="n">
        <v>0.59566787003611</v>
      </c>
      <c r="AS325" s="23" t="n">
        <v>4</v>
      </c>
      <c r="AT325" s="21" t="n">
        <v>7.52707581227437</v>
      </c>
      <c r="AU325" s="21" t="n">
        <v>0.758122743682309</v>
      </c>
      <c r="AV325" s="23" t="n">
        <v>4</v>
      </c>
    </row>
    <row r="326" customFormat="false" ht="13.8" hidden="false" customHeight="false" outlineLevel="0" collapsed="false">
      <c r="A326" s="24" t="n">
        <v>44</v>
      </c>
      <c r="B326" s="17" t="n">
        <v>2007</v>
      </c>
      <c r="C326" s="17" t="s">
        <v>199</v>
      </c>
      <c r="D326" s="17" t="s">
        <v>200</v>
      </c>
      <c r="E326" s="18" t="s">
        <v>66</v>
      </c>
      <c r="F326" s="18" t="s">
        <v>201</v>
      </c>
      <c r="G326" s="19" t="n">
        <v>-82.92</v>
      </c>
      <c r="H326" s="19" t="n">
        <v>42.03</v>
      </c>
      <c r="I326" s="24"/>
      <c r="J326" s="24"/>
      <c r="K326" s="24"/>
      <c r="L326" s="24"/>
      <c r="M326" s="19" t="n">
        <v>6.8</v>
      </c>
      <c r="N326" s="19" t="n">
        <v>30</v>
      </c>
      <c r="O326" s="24"/>
      <c r="P326" s="24"/>
      <c r="Q326" s="24"/>
      <c r="R326" s="24"/>
      <c r="S326" s="19" t="n">
        <v>54.7</v>
      </c>
      <c r="T326" s="19" t="n">
        <v>281.7</v>
      </c>
      <c r="U326" s="24"/>
      <c r="V326" s="24"/>
      <c r="W326" s="18" t="n">
        <v>2000</v>
      </c>
      <c r="X326" s="17" t="s">
        <v>77</v>
      </c>
      <c r="Y326" s="18" t="s">
        <v>70</v>
      </c>
      <c r="Z326" s="17" t="s">
        <v>107</v>
      </c>
      <c r="AA326" s="24"/>
      <c r="AB326" s="24"/>
      <c r="AC326" s="24"/>
      <c r="AD326" s="24"/>
      <c r="AE326" s="21" t="n">
        <v>22.8769230769231</v>
      </c>
      <c r="AF326" s="21" t="n">
        <v>2.54846513733521</v>
      </c>
      <c r="AG326" s="22" t="n">
        <v>10</v>
      </c>
      <c r="AH326" s="21" t="n">
        <v>26.2461538461539</v>
      </c>
      <c r="AI326" s="21" t="n">
        <v>2.14338117007606</v>
      </c>
      <c r="AJ326" s="23" t="n">
        <v>10</v>
      </c>
      <c r="AK326" s="21" t="n">
        <v>19.5357143663486</v>
      </c>
      <c r="AL326" s="21" t="n">
        <v>6.48483823937276</v>
      </c>
      <c r="AM326" s="22" t="n">
        <v>9</v>
      </c>
      <c r="AN326" s="21" t="n">
        <v>27.8535933369006</v>
      </c>
      <c r="AO326" s="21" t="n">
        <v>3.59380685588604</v>
      </c>
      <c r="AP326" s="22" t="n">
        <v>9</v>
      </c>
      <c r="AQ326" s="21" t="n">
        <v>5.90252707581227</v>
      </c>
      <c r="AR326" s="21" t="n">
        <v>0.59566787003611</v>
      </c>
      <c r="AS326" s="23" t="n">
        <v>4</v>
      </c>
      <c r="AT326" s="21" t="n">
        <v>11.8592057761733</v>
      </c>
      <c r="AU326" s="21" t="n">
        <v>0.487364620938601</v>
      </c>
      <c r="AV326" s="23" t="n">
        <v>4</v>
      </c>
    </row>
    <row r="327" customFormat="false" ht="13.8" hidden="false" customHeight="false" outlineLevel="0" collapsed="false">
      <c r="A327" s="24" t="n">
        <v>44</v>
      </c>
      <c r="B327" s="17" t="n">
        <v>2007</v>
      </c>
      <c r="C327" s="17" t="s">
        <v>199</v>
      </c>
      <c r="D327" s="17" t="s">
        <v>200</v>
      </c>
      <c r="E327" s="18" t="s">
        <v>66</v>
      </c>
      <c r="F327" s="18" t="s">
        <v>201</v>
      </c>
      <c r="G327" s="19" t="n">
        <v>-82.92</v>
      </c>
      <c r="H327" s="19" t="n">
        <v>42.03</v>
      </c>
      <c r="I327" s="24"/>
      <c r="J327" s="24"/>
      <c r="K327" s="24"/>
      <c r="L327" s="24"/>
      <c r="M327" s="19" t="n">
        <v>6.8</v>
      </c>
      <c r="N327" s="19" t="n">
        <v>30</v>
      </c>
      <c r="O327" s="24"/>
      <c r="P327" s="24"/>
      <c r="Q327" s="24"/>
      <c r="R327" s="24"/>
      <c r="S327" s="19" t="n">
        <v>54.7</v>
      </c>
      <c r="T327" s="19" t="n">
        <v>281.7</v>
      </c>
      <c r="U327" s="24"/>
      <c r="V327" s="24"/>
      <c r="W327" s="18" t="n">
        <v>2000</v>
      </c>
      <c r="X327" s="17" t="s">
        <v>77</v>
      </c>
      <c r="Y327" s="18" t="s">
        <v>70</v>
      </c>
      <c r="Z327" s="17" t="s">
        <v>71</v>
      </c>
      <c r="AA327" s="24"/>
      <c r="AB327" s="24"/>
      <c r="AC327" s="24"/>
      <c r="AD327" s="24"/>
      <c r="AQ327" s="21" t="n">
        <v>6.11913357400722</v>
      </c>
      <c r="AR327" s="21" t="n">
        <v>0.37906137184116</v>
      </c>
      <c r="AS327" s="23" t="n">
        <v>4</v>
      </c>
      <c r="AT327" s="21" t="n">
        <v>10.3971119133574</v>
      </c>
      <c r="AU327" s="21" t="n">
        <v>0.595667870036101</v>
      </c>
      <c r="AV327" s="23" t="n">
        <v>4</v>
      </c>
    </row>
    <row r="328" customFormat="false" ht="13.8" hidden="false" customHeight="false" outlineLevel="0" collapsed="false">
      <c r="A328" s="24" t="n">
        <v>44</v>
      </c>
      <c r="B328" s="17" t="n">
        <v>2007</v>
      </c>
      <c r="C328" s="17" t="s">
        <v>199</v>
      </c>
      <c r="D328" s="17" t="s">
        <v>200</v>
      </c>
      <c r="E328" s="18" t="s">
        <v>66</v>
      </c>
      <c r="F328" s="18" t="s">
        <v>201</v>
      </c>
      <c r="G328" s="19" t="n">
        <v>-82.92</v>
      </c>
      <c r="H328" s="19" t="n">
        <v>42.03</v>
      </c>
      <c r="I328" s="24"/>
      <c r="J328" s="24"/>
      <c r="K328" s="24"/>
      <c r="L328" s="24"/>
      <c r="M328" s="19" t="n">
        <v>6.8</v>
      </c>
      <c r="N328" s="19" t="n">
        <v>30</v>
      </c>
      <c r="O328" s="24"/>
      <c r="P328" s="24"/>
      <c r="Q328" s="24"/>
      <c r="R328" s="24"/>
      <c r="S328" s="19" t="n">
        <v>54.7</v>
      </c>
      <c r="T328" s="19" t="n">
        <v>281.7</v>
      </c>
      <c r="U328" s="24"/>
      <c r="V328" s="24"/>
      <c r="W328" s="18" t="n">
        <v>2000</v>
      </c>
      <c r="X328" s="17" t="s">
        <v>77</v>
      </c>
      <c r="Y328" s="18" t="s">
        <v>70</v>
      </c>
      <c r="Z328" s="17" t="s">
        <v>107</v>
      </c>
      <c r="AA328" s="24"/>
      <c r="AB328" s="24"/>
      <c r="AC328" s="24"/>
      <c r="AD328" s="24"/>
      <c r="AQ328" s="21" t="n">
        <v>6.11913357400722</v>
      </c>
      <c r="AR328" s="21" t="n">
        <v>0.37906137184116</v>
      </c>
      <c r="AS328" s="23" t="n">
        <v>4</v>
      </c>
      <c r="AT328" s="21" t="n">
        <v>13.2129963898917</v>
      </c>
      <c r="AU328" s="21" t="n">
        <v>0.7039711191336</v>
      </c>
      <c r="AV328" s="23" t="n">
        <v>4</v>
      </c>
    </row>
    <row r="329" customFormat="false" ht="13.8" hidden="false" customHeight="false" outlineLevel="0" collapsed="false">
      <c r="A329" s="24" t="n">
        <v>44</v>
      </c>
      <c r="B329" s="17" t="n">
        <v>2007</v>
      </c>
      <c r="C329" s="17" t="s">
        <v>199</v>
      </c>
      <c r="D329" s="17" t="s">
        <v>200</v>
      </c>
      <c r="E329" s="18" t="s">
        <v>66</v>
      </c>
      <c r="F329" s="18" t="s">
        <v>201</v>
      </c>
      <c r="G329" s="19" t="n">
        <v>-82.92</v>
      </c>
      <c r="H329" s="19" t="n">
        <v>42.03</v>
      </c>
      <c r="I329" s="24"/>
      <c r="J329" s="24"/>
      <c r="K329" s="24"/>
      <c r="L329" s="24"/>
      <c r="M329" s="19" t="n">
        <v>6.8</v>
      </c>
      <c r="N329" s="19" t="n">
        <v>30</v>
      </c>
      <c r="O329" s="24"/>
      <c r="P329" s="24"/>
      <c r="Q329" s="24"/>
      <c r="R329" s="24"/>
      <c r="S329" s="19" t="n">
        <v>54.7</v>
      </c>
      <c r="T329" s="19" t="n">
        <v>281.7</v>
      </c>
      <c r="U329" s="24"/>
      <c r="V329" s="24"/>
      <c r="W329" s="18" t="n">
        <v>2001</v>
      </c>
      <c r="X329" s="17" t="s">
        <v>77</v>
      </c>
      <c r="Y329" s="18" t="s">
        <v>70</v>
      </c>
      <c r="Z329" s="17" t="s">
        <v>71</v>
      </c>
      <c r="AA329" s="24"/>
      <c r="AB329" s="24"/>
      <c r="AC329" s="24"/>
      <c r="AD329" s="24"/>
      <c r="AE329" s="21" t="n">
        <v>19.9209287217593</v>
      </c>
      <c r="AF329" s="21" t="n">
        <v>3.72914913030619</v>
      </c>
      <c r="AG329" s="22" t="n">
        <v>7</v>
      </c>
      <c r="AH329" s="21" t="n">
        <v>24.5559606133494</v>
      </c>
      <c r="AI329" s="21" t="n">
        <v>3.62672758996259</v>
      </c>
      <c r="AJ329" s="23" t="n">
        <v>7</v>
      </c>
      <c r="AK329" s="21" t="n">
        <v>13.1515151515152</v>
      </c>
      <c r="AL329" s="21" t="n">
        <v>7.92761675650485</v>
      </c>
      <c r="AM329" s="22" t="n">
        <v>9</v>
      </c>
      <c r="AN329" s="21" t="n">
        <v>15.8484848484849</v>
      </c>
      <c r="AO329" s="21" t="n">
        <v>7.85860979651518</v>
      </c>
      <c r="AP329" s="22" t="n">
        <v>9</v>
      </c>
      <c r="AQ329" s="21" t="n">
        <v>5.13365339750988</v>
      </c>
      <c r="AR329" s="21" t="n">
        <v>1.19164558827141</v>
      </c>
      <c r="AS329" s="23" t="n">
        <v>4</v>
      </c>
      <c r="AT329" s="21" t="n">
        <v>8.25532280641438</v>
      </c>
      <c r="AU329" s="21" t="n">
        <v>0.973760467572021</v>
      </c>
      <c r="AV329" s="23" t="n">
        <v>4</v>
      </c>
    </row>
    <row r="330" customFormat="false" ht="13.8" hidden="false" customHeight="false" outlineLevel="0" collapsed="false">
      <c r="A330" s="24" t="n">
        <v>44</v>
      </c>
      <c r="B330" s="17" t="n">
        <v>2007</v>
      </c>
      <c r="C330" s="17" t="s">
        <v>199</v>
      </c>
      <c r="D330" s="17" t="s">
        <v>200</v>
      </c>
      <c r="E330" s="18" t="s">
        <v>66</v>
      </c>
      <c r="F330" s="18" t="s">
        <v>201</v>
      </c>
      <c r="G330" s="19" t="n">
        <v>-82.92</v>
      </c>
      <c r="H330" s="19" t="n">
        <v>42.03</v>
      </c>
      <c r="I330" s="24"/>
      <c r="J330" s="24"/>
      <c r="K330" s="24"/>
      <c r="L330" s="24"/>
      <c r="M330" s="19" t="n">
        <v>6.8</v>
      </c>
      <c r="N330" s="19" t="n">
        <v>30</v>
      </c>
      <c r="O330" s="24"/>
      <c r="P330" s="24"/>
      <c r="Q330" s="24"/>
      <c r="R330" s="24"/>
      <c r="S330" s="19" t="n">
        <v>54.7</v>
      </c>
      <c r="T330" s="19" t="n">
        <v>281.7</v>
      </c>
      <c r="U330" s="24"/>
      <c r="V330" s="24"/>
      <c r="W330" s="18" t="n">
        <v>2001</v>
      </c>
      <c r="X330" s="17" t="s">
        <v>77</v>
      </c>
      <c r="Y330" s="18" t="s">
        <v>70</v>
      </c>
      <c r="Z330" s="17" t="s">
        <v>107</v>
      </c>
      <c r="AA330" s="24"/>
      <c r="AB330" s="24"/>
      <c r="AC330" s="24"/>
      <c r="AD330" s="24"/>
      <c r="AE330" s="21" t="n">
        <v>19.9209287217593</v>
      </c>
      <c r="AF330" s="21" t="n">
        <v>3.72914913030619</v>
      </c>
      <c r="AG330" s="22" t="n">
        <v>7</v>
      </c>
      <c r="AH330" s="21" t="n">
        <v>22.063463727343</v>
      </c>
      <c r="AI330" s="21" t="n">
        <v>3.35592388522892</v>
      </c>
      <c r="AJ330" s="23" t="n">
        <v>7</v>
      </c>
      <c r="AK330" s="21" t="n">
        <v>13.1515151515152</v>
      </c>
      <c r="AL330" s="21" t="n">
        <v>7.92761675650485</v>
      </c>
      <c r="AM330" s="22" t="n">
        <v>9</v>
      </c>
      <c r="AN330" s="21" t="n">
        <v>19.3939393939394</v>
      </c>
      <c r="AO330" s="21" t="n">
        <v>8.4330126573686</v>
      </c>
      <c r="AP330" s="22" t="n">
        <v>9</v>
      </c>
      <c r="AQ330" s="21" t="n">
        <v>5.13365339750988</v>
      </c>
      <c r="AR330" s="21" t="n">
        <v>1.19164558827141</v>
      </c>
      <c r="AS330" s="23" t="n">
        <v>4</v>
      </c>
      <c r="AT330" s="21" t="n">
        <v>9.9123916406768</v>
      </c>
      <c r="AU330" s="21" t="n">
        <v>0.487893224626101</v>
      </c>
      <c r="AV330" s="23" t="n">
        <v>4</v>
      </c>
    </row>
    <row r="331" customFormat="false" ht="13.8" hidden="false" customHeight="false" outlineLevel="0" collapsed="false">
      <c r="A331" s="24" t="n">
        <v>44</v>
      </c>
      <c r="B331" s="17" t="n">
        <v>2007</v>
      </c>
      <c r="C331" s="17" t="s">
        <v>199</v>
      </c>
      <c r="D331" s="17" t="s">
        <v>200</v>
      </c>
      <c r="E331" s="18" t="s">
        <v>66</v>
      </c>
      <c r="F331" s="18" t="s">
        <v>201</v>
      </c>
      <c r="G331" s="19" t="n">
        <v>-82.92</v>
      </c>
      <c r="H331" s="19" t="n">
        <v>42.03</v>
      </c>
      <c r="I331" s="24"/>
      <c r="J331" s="24"/>
      <c r="K331" s="24"/>
      <c r="L331" s="24"/>
      <c r="M331" s="19" t="n">
        <v>6.8</v>
      </c>
      <c r="N331" s="19" t="n">
        <v>30</v>
      </c>
      <c r="O331" s="24"/>
      <c r="P331" s="24"/>
      <c r="Q331" s="24"/>
      <c r="R331" s="24"/>
      <c r="S331" s="19" t="n">
        <v>54.7</v>
      </c>
      <c r="T331" s="19" t="n">
        <v>281.7</v>
      </c>
      <c r="U331" s="24"/>
      <c r="V331" s="24"/>
      <c r="W331" s="18" t="n">
        <v>2001</v>
      </c>
      <c r="X331" s="17" t="s">
        <v>77</v>
      </c>
      <c r="Y331" s="18" t="s">
        <v>70</v>
      </c>
      <c r="Z331" s="17" t="s">
        <v>71</v>
      </c>
      <c r="AA331" s="24"/>
      <c r="AB331" s="24"/>
      <c r="AC331" s="24"/>
      <c r="AD331" s="24"/>
      <c r="AQ331" s="21" t="n">
        <v>4.15455170550821</v>
      </c>
      <c r="AR331" s="21" t="n">
        <v>0.64776159721029</v>
      </c>
      <c r="AS331" s="23" t="n">
        <v>4</v>
      </c>
      <c r="AT331" s="21" t="n">
        <v>8.898479899806</v>
      </c>
      <c r="AU331" s="21" t="n">
        <v>0.37793767343631</v>
      </c>
      <c r="AV331" s="23" t="n">
        <v>4</v>
      </c>
    </row>
    <row r="332" customFormat="false" ht="13.8" hidden="false" customHeight="false" outlineLevel="0" collapsed="false">
      <c r="A332" s="24" t="n">
        <v>44</v>
      </c>
      <c r="B332" s="17" t="n">
        <v>2007</v>
      </c>
      <c r="C332" s="17" t="s">
        <v>199</v>
      </c>
      <c r="D332" s="17" t="s">
        <v>200</v>
      </c>
      <c r="E332" s="18" t="s">
        <v>66</v>
      </c>
      <c r="F332" s="18" t="s">
        <v>201</v>
      </c>
      <c r="G332" s="19" t="n">
        <v>-82.92</v>
      </c>
      <c r="H332" s="19" t="n">
        <v>42.03</v>
      </c>
      <c r="I332" s="24"/>
      <c r="J332" s="24"/>
      <c r="K332" s="24"/>
      <c r="L332" s="24"/>
      <c r="M332" s="19" t="n">
        <v>6.8</v>
      </c>
      <c r="N332" s="19" t="n">
        <v>30</v>
      </c>
      <c r="O332" s="24"/>
      <c r="P332" s="24"/>
      <c r="Q332" s="24"/>
      <c r="R332" s="24"/>
      <c r="S332" s="19" t="n">
        <v>54.7</v>
      </c>
      <c r="T332" s="19" t="n">
        <v>281.7</v>
      </c>
      <c r="U332" s="24"/>
      <c r="V332" s="24"/>
      <c r="W332" s="18" t="n">
        <v>2001</v>
      </c>
      <c r="X332" s="17" t="s">
        <v>77</v>
      </c>
      <c r="Y332" s="18" t="s">
        <v>70</v>
      </c>
      <c r="Z332" s="17" t="s">
        <v>107</v>
      </c>
      <c r="AA332" s="24"/>
      <c r="AB332" s="24"/>
      <c r="AC332" s="24"/>
      <c r="AD332" s="24"/>
      <c r="AQ332" s="21" t="n">
        <v>4.15455170550821</v>
      </c>
      <c r="AR332" s="21" t="n">
        <v>0.64776159721029</v>
      </c>
      <c r="AS332" s="23" t="n">
        <v>4</v>
      </c>
      <c r="AT332" s="21" t="n">
        <v>12.5036222096707</v>
      </c>
      <c r="AU332" s="21" t="n">
        <v>0.759927310233</v>
      </c>
      <c r="AV332" s="23" t="n">
        <v>4</v>
      </c>
    </row>
    <row r="333" customFormat="false" ht="13.8" hidden="false" customHeight="false" outlineLevel="0" collapsed="false">
      <c r="A333" s="17" t="n">
        <v>45</v>
      </c>
      <c r="B333" s="17" t="n">
        <v>2007</v>
      </c>
      <c r="C333" s="17" t="s">
        <v>79</v>
      </c>
      <c r="D333" s="17" t="s">
        <v>202</v>
      </c>
      <c r="E333" s="18" t="s">
        <v>66</v>
      </c>
      <c r="F333" s="18" t="s">
        <v>67</v>
      </c>
      <c r="G333" s="19" t="n">
        <v>120.65</v>
      </c>
      <c r="H333" s="19" t="n">
        <v>30.43</v>
      </c>
      <c r="I333" s="20" t="n">
        <v>12.8</v>
      </c>
      <c r="J333" s="17" t="s">
        <v>203</v>
      </c>
      <c r="M333" s="19" t="n">
        <v>6.08</v>
      </c>
      <c r="N333" s="19" t="n">
        <v>23.11</v>
      </c>
      <c r="O333" s="19" t="n">
        <v>1.9</v>
      </c>
      <c r="P333" s="19" t="n">
        <v>1.08</v>
      </c>
      <c r="R333" s="19" t="n">
        <v>165.28</v>
      </c>
      <c r="T333" s="19" t="n">
        <v>103.74</v>
      </c>
      <c r="W333" s="18" t="n">
        <v>2001</v>
      </c>
      <c r="X333" s="17" t="s">
        <v>188</v>
      </c>
      <c r="Y333" s="17" t="s">
        <v>70</v>
      </c>
      <c r="Z333" s="17" t="s">
        <v>71</v>
      </c>
      <c r="AA333" s="17" t="n">
        <v>0.005</v>
      </c>
      <c r="AQ333" s="21" t="n">
        <v>7.02</v>
      </c>
      <c r="AR333" s="36" t="n">
        <f aca="false">AQ333*(0.46/7.46)</f>
        <v>0.432868632707775</v>
      </c>
      <c r="AS333" s="23" t="n">
        <v>3</v>
      </c>
      <c r="AT333" s="21" t="n">
        <v>7.08</v>
      </c>
      <c r="AU333" s="36" t="n">
        <f aca="false">AT333*(0.53/10)</f>
        <v>0.37524</v>
      </c>
      <c r="AV333" s="23" t="n">
        <v>3</v>
      </c>
    </row>
    <row r="334" customFormat="false" ht="13.8" hidden="false" customHeight="false" outlineLevel="0" collapsed="false">
      <c r="A334" s="17" t="n">
        <v>45</v>
      </c>
      <c r="B334" s="17" t="n">
        <v>2007</v>
      </c>
      <c r="C334" s="17" t="s">
        <v>79</v>
      </c>
      <c r="D334" s="17" t="s">
        <v>202</v>
      </c>
      <c r="E334" s="18" t="s">
        <v>66</v>
      </c>
      <c r="F334" s="18" t="s">
        <v>67</v>
      </c>
      <c r="G334" s="19" t="n">
        <v>120.6</v>
      </c>
      <c r="H334" s="19" t="n">
        <v>30.45</v>
      </c>
      <c r="I334" s="20" t="n">
        <v>7.1</v>
      </c>
      <c r="J334" s="17" t="s">
        <v>204</v>
      </c>
      <c r="M334" s="19" t="n">
        <v>5.65</v>
      </c>
      <c r="N334" s="19" t="n">
        <v>23.3</v>
      </c>
      <c r="O334" s="19" t="n">
        <v>2.3</v>
      </c>
      <c r="P334" s="19" t="n">
        <v>1.13</v>
      </c>
      <c r="R334" s="19" t="n">
        <v>154.29</v>
      </c>
      <c r="T334" s="19" t="n">
        <v>155.18</v>
      </c>
      <c r="W334" s="18" t="n">
        <v>2001</v>
      </c>
      <c r="X334" s="17" t="s">
        <v>188</v>
      </c>
      <c r="Y334" s="17" t="s">
        <v>70</v>
      </c>
      <c r="Z334" s="17" t="s">
        <v>71</v>
      </c>
      <c r="AA334" s="17" t="n">
        <v>0.005</v>
      </c>
      <c r="AQ334" s="21" t="n">
        <v>7.92</v>
      </c>
      <c r="AR334" s="36" t="n">
        <f aca="false">AQ334*(0.46/7.46)</f>
        <v>0.488364611260054</v>
      </c>
      <c r="AS334" s="23" t="n">
        <v>3</v>
      </c>
      <c r="AT334" s="21" t="n">
        <v>8.475</v>
      </c>
      <c r="AU334" s="36" t="n">
        <f aca="false">AT334*(0.53/10)</f>
        <v>0.449175</v>
      </c>
      <c r="AV334" s="23" t="n">
        <v>3</v>
      </c>
    </row>
    <row r="335" customFormat="false" ht="13.8" hidden="false" customHeight="false" outlineLevel="0" collapsed="false">
      <c r="A335" s="17" t="n">
        <v>45</v>
      </c>
      <c r="B335" s="17" t="n">
        <v>2007</v>
      </c>
      <c r="C335" s="17" t="s">
        <v>79</v>
      </c>
      <c r="D335" s="17" t="s">
        <v>202</v>
      </c>
      <c r="E335" s="18" t="s">
        <v>66</v>
      </c>
      <c r="F335" s="18" t="s">
        <v>67</v>
      </c>
      <c r="G335" s="19" t="n">
        <v>120.2</v>
      </c>
      <c r="H335" s="19" t="n">
        <v>30.27</v>
      </c>
      <c r="I335" s="20" t="n">
        <v>4.3</v>
      </c>
      <c r="J335" s="17" t="s">
        <v>203</v>
      </c>
      <c r="M335" s="19" t="n">
        <v>7.65</v>
      </c>
      <c r="N335" s="19" t="n">
        <v>34.9</v>
      </c>
      <c r="O335" s="19" t="n">
        <v>2.57</v>
      </c>
      <c r="P335" s="19" t="n">
        <v>1.5</v>
      </c>
      <c r="R335" s="19" t="n">
        <v>129.79</v>
      </c>
      <c r="T335" s="19" t="n">
        <v>63.59</v>
      </c>
      <c r="W335" s="18" t="n">
        <v>2001</v>
      </c>
      <c r="X335" s="17" t="s">
        <v>188</v>
      </c>
      <c r="Y335" s="17" t="s">
        <v>70</v>
      </c>
      <c r="Z335" s="17" t="s">
        <v>71</v>
      </c>
      <c r="AA335" s="17" t="n">
        <v>0.005</v>
      </c>
      <c r="AQ335" s="21" t="n">
        <v>5.91</v>
      </c>
      <c r="AR335" s="36" t="n">
        <f aca="false">AQ335*(0.46/7.46)</f>
        <v>0.364423592493298</v>
      </c>
      <c r="AS335" s="23" t="n">
        <v>3</v>
      </c>
      <c r="AT335" s="21" t="n">
        <v>6.585</v>
      </c>
      <c r="AU335" s="36" t="n">
        <f aca="false">AT335*(0.53/10)</f>
        <v>0.349005</v>
      </c>
      <c r="AV335" s="23" t="n">
        <v>3</v>
      </c>
    </row>
    <row r="336" customFormat="false" ht="13.8" hidden="false" customHeight="false" outlineLevel="0" collapsed="false">
      <c r="A336" s="17" t="n">
        <v>45</v>
      </c>
      <c r="B336" s="17" t="n">
        <v>2007</v>
      </c>
      <c r="C336" s="17" t="s">
        <v>79</v>
      </c>
      <c r="D336" s="17" t="s">
        <v>202</v>
      </c>
      <c r="E336" s="18" t="s">
        <v>66</v>
      </c>
      <c r="F336" s="18" t="s">
        <v>67</v>
      </c>
      <c r="G336" s="19" t="n">
        <v>119.72</v>
      </c>
      <c r="H336" s="19" t="n">
        <v>29.32</v>
      </c>
      <c r="I336" s="20" t="n">
        <v>72.8</v>
      </c>
      <c r="J336" s="17" t="s">
        <v>203</v>
      </c>
      <c r="M336" s="19" t="n">
        <v>5.1</v>
      </c>
      <c r="N336" s="19" t="n">
        <v>23.79</v>
      </c>
      <c r="O336" s="19" t="n">
        <v>2.28</v>
      </c>
      <c r="P336" s="19" t="n">
        <v>1.58</v>
      </c>
      <c r="R336" s="19" t="n">
        <v>142.53</v>
      </c>
      <c r="T336" s="19" t="n">
        <v>212.94</v>
      </c>
      <c r="W336" s="18" t="n">
        <v>2001</v>
      </c>
      <c r="X336" s="17" t="s">
        <v>188</v>
      </c>
      <c r="Y336" s="17" t="s">
        <v>70</v>
      </c>
      <c r="Z336" s="17" t="s">
        <v>71</v>
      </c>
      <c r="AA336" s="17" t="n">
        <v>0.005</v>
      </c>
      <c r="AQ336" s="21" t="n">
        <v>8.67</v>
      </c>
      <c r="AR336" s="36" t="n">
        <f aca="false">AQ336*(0.46/7.46)</f>
        <v>0.534611260053619</v>
      </c>
      <c r="AS336" s="23" t="n">
        <v>3</v>
      </c>
      <c r="AT336" s="21" t="n">
        <v>8.91</v>
      </c>
      <c r="AU336" s="36" t="n">
        <f aca="false">AT336*(0.53/10)</f>
        <v>0.47223</v>
      </c>
      <c r="AV336" s="23" t="n">
        <v>3</v>
      </c>
    </row>
    <row r="337" customFormat="false" ht="13.8" hidden="false" customHeight="false" outlineLevel="0" collapsed="false">
      <c r="A337" s="17" t="n">
        <v>45</v>
      </c>
      <c r="B337" s="17" t="n">
        <v>2007</v>
      </c>
      <c r="C337" s="17" t="s">
        <v>79</v>
      </c>
      <c r="D337" s="17" t="s">
        <v>202</v>
      </c>
      <c r="E337" s="18" t="s">
        <v>66</v>
      </c>
      <c r="F337" s="18" t="s">
        <v>67</v>
      </c>
      <c r="G337" s="19" t="n">
        <v>120.77</v>
      </c>
      <c r="H337" s="19" t="n">
        <v>29.42</v>
      </c>
      <c r="I337" s="20" t="n">
        <v>357</v>
      </c>
      <c r="J337" s="17" t="s">
        <v>203</v>
      </c>
      <c r="M337" s="19" t="n">
        <v>5.19</v>
      </c>
      <c r="N337" s="19" t="n">
        <v>26.6</v>
      </c>
      <c r="O337" s="19" t="n">
        <v>1.7</v>
      </c>
      <c r="P337" s="19" t="n">
        <v>0.58</v>
      </c>
      <c r="R337" s="19" t="n">
        <v>126.9</v>
      </c>
      <c r="T337" s="19" t="n">
        <v>31.09</v>
      </c>
      <c r="W337" s="18" t="n">
        <v>2001</v>
      </c>
      <c r="X337" s="17" t="s">
        <v>188</v>
      </c>
      <c r="Y337" s="17" t="s">
        <v>70</v>
      </c>
      <c r="Z337" s="17" t="s">
        <v>71</v>
      </c>
      <c r="AA337" s="17" t="n">
        <v>0.005</v>
      </c>
      <c r="AQ337" s="21" t="n">
        <v>4.26</v>
      </c>
      <c r="AR337" s="36" t="n">
        <f aca="false">AQ337*(0.46/7.46)</f>
        <v>0.262680965147453</v>
      </c>
      <c r="AS337" s="23" t="n">
        <v>3</v>
      </c>
      <c r="AT337" s="21" t="n">
        <v>4.905</v>
      </c>
      <c r="AU337" s="36" t="n">
        <f aca="false">AT337*(0.53/10)</f>
        <v>0.259965</v>
      </c>
      <c r="AV337" s="23" t="n">
        <v>3</v>
      </c>
    </row>
    <row r="338" customFormat="false" ht="13.8" hidden="false" customHeight="false" outlineLevel="0" collapsed="false">
      <c r="A338" s="17" t="n">
        <v>46</v>
      </c>
      <c r="B338" s="17" t="n">
        <v>2004</v>
      </c>
      <c r="C338" s="17" t="s">
        <v>95</v>
      </c>
      <c r="D338" s="17" t="s">
        <v>205</v>
      </c>
      <c r="E338" s="18" t="s">
        <v>66</v>
      </c>
      <c r="F338" s="18" t="s">
        <v>67</v>
      </c>
      <c r="G338" s="19" t="n">
        <v>105</v>
      </c>
      <c r="H338" s="19" t="n">
        <v>35.95</v>
      </c>
      <c r="I338" s="20" t="n">
        <v>1970</v>
      </c>
      <c r="K338" s="17" t="s">
        <v>94</v>
      </c>
      <c r="L338" s="19" t="n">
        <v>1.25</v>
      </c>
      <c r="W338" s="18" t="n">
        <v>1999</v>
      </c>
      <c r="X338" s="17" t="s">
        <v>169</v>
      </c>
      <c r="Y338" s="17" t="s">
        <v>70</v>
      </c>
      <c r="Z338" s="17" t="s">
        <v>71</v>
      </c>
      <c r="AA338" s="17" t="n">
        <v>0.0075</v>
      </c>
      <c r="AE338" s="21" t="n">
        <v>13.631669535284</v>
      </c>
      <c r="AF338" s="21" t="n">
        <v>5.41294635564011</v>
      </c>
      <c r="AG338" s="22" t="n">
        <v>7</v>
      </c>
      <c r="AH338" s="21" t="n">
        <v>16.144578313253</v>
      </c>
      <c r="AI338" s="21" t="n">
        <v>3.88044090897384</v>
      </c>
      <c r="AJ338" s="23" t="n">
        <v>7</v>
      </c>
      <c r="AK338" s="21" t="n">
        <v>11.7888100866824</v>
      </c>
      <c r="AL338" s="21" t="n">
        <v>3.54914500146415</v>
      </c>
      <c r="AM338" s="22" t="n">
        <v>6</v>
      </c>
      <c r="AN338" s="21" t="n">
        <v>11.5524034672971</v>
      </c>
      <c r="AO338" s="21" t="n">
        <v>3.4792972367402</v>
      </c>
      <c r="AP338" s="22" t="n">
        <v>6</v>
      </c>
      <c r="AQ338" s="21" t="n">
        <v>2.55093837147954</v>
      </c>
      <c r="AR338" s="21" t="n">
        <v>0.18121749616863</v>
      </c>
      <c r="AS338" s="23" t="n">
        <v>3</v>
      </c>
      <c r="AT338" s="21" t="n">
        <v>2.43612290530865</v>
      </c>
      <c r="AU338" s="21" t="n">
        <v>0.22960580860739</v>
      </c>
      <c r="AV338" s="23" t="n">
        <v>3</v>
      </c>
    </row>
    <row r="339" customFormat="false" ht="13.8" hidden="false" customHeight="false" outlineLevel="0" collapsed="false">
      <c r="A339" s="17" t="n">
        <v>46</v>
      </c>
      <c r="B339" s="17" t="n">
        <v>2004</v>
      </c>
      <c r="C339" s="17" t="s">
        <v>95</v>
      </c>
      <c r="D339" s="17" t="s">
        <v>205</v>
      </c>
      <c r="E339" s="18" t="s">
        <v>66</v>
      </c>
      <c r="F339" s="18" t="s">
        <v>67</v>
      </c>
      <c r="G339" s="19" t="n">
        <v>105</v>
      </c>
      <c r="H339" s="19" t="n">
        <v>35.95</v>
      </c>
      <c r="I339" s="20" t="n">
        <v>1970</v>
      </c>
      <c r="K339" s="17" t="s">
        <v>94</v>
      </c>
      <c r="L339" s="19" t="n">
        <v>1.25</v>
      </c>
      <c r="W339" s="18" t="n">
        <v>1999</v>
      </c>
      <c r="X339" s="17" t="s">
        <v>169</v>
      </c>
      <c r="Y339" s="17" t="s">
        <v>70</v>
      </c>
      <c r="Z339" s="17" t="s">
        <v>71</v>
      </c>
      <c r="AA339" s="17" t="n">
        <v>0.0075</v>
      </c>
      <c r="AE339" s="21" t="n">
        <v>12.9087779690189</v>
      </c>
      <c r="AF339" s="21" t="n">
        <v>5.22879933033132</v>
      </c>
      <c r="AG339" s="22" t="n">
        <v>7</v>
      </c>
      <c r="AH339" s="21" t="n">
        <v>15.4044750430293</v>
      </c>
      <c r="AI339" s="21" t="n">
        <v>4.69077091142779</v>
      </c>
      <c r="AJ339" s="23" t="n">
        <v>7</v>
      </c>
      <c r="AK339" s="21" t="n">
        <v>12.6871552403467</v>
      </c>
      <c r="AL339" s="21" t="n">
        <v>4.42667002264418</v>
      </c>
      <c r="AM339" s="22" t="n">
        <v>6</v>
      </c>
      <c r="AN339" s="21" t="n">
        <v>13.4121355397951</v>
      </c>
      <c r="AO339" s="21" t="n">
        <v>4.02460080458582</v>
      </c>
      <c r="AP339" s="22" t="n">
        <v>6</v>
      </c>
      <c r="AQ339" s="21" t="n">
        <v>2.43308293344723</v>
      </c>
      <c r="AR339" s="21" t="n">
        <v>0.15709871115242</v>
      </c>
      <c r="AS339" s="23" t="n">
        <v>3</v>
      </c>
      <c r="AT339" s="21" t="n">
        <v>3.32135768660654</v>
      </c>
      <c r="AU339" s="21" t="n">
        <v>0.28997814235108</v>
      </c>
      <c r="AV339" s="23" t="n">
        <v>3</v>
      </c>
    </row>
    <row r="340" customFormat="false" ht="13.8" hidden="false" customHeight="false" outlineLevel="0" collapsed="false">
      <c r="A340" s="17" t="n">
        <v>46</v>
      </c>
      <c r="B340" s="17" t="n">
        <v>2004</v>
      </c>
      <c r="C340" s="17" t="s">
        <v>95</v>
      </c>
      <c r="D340" s="17" t="s">
        <v>205</v>
      </c>
      <c r="E340" s="18" t="s">
        <v>66</v>
      </c>
      <c r="F340" s="18" t="s">
        <v>67</v>
      </c>
      <c r="G340" s="19" t="n">
        <v>105</v>
      </c>
      <c r="H340" s="19" t="n">
        <v>35.95</v>
      </c>
      <c r="I340" s="20" t="n">
        <v>1970</v>
      </c>
      <c r="K340" s="17" t="s">
        <v>94</v>
      </c>
      <c r="L340" s="19" t="n">
        <v>1.25</v>
      </c>
      <c r="W340" s="18" t="n">
        <v>2000</v>
      </c>
      <c r="X340" s="17" t="s">
        <v>169</v>
      </c>
      <c r="Y340" s="17" t="s">
        <v>70</v>
      </c>
      <c r="Z340" s="17" t="s">
        <v>71</v>
      </c>
      <c r="AA340" s="17" t="n">
        <v>0.0075</v>
      </c>
      <c r="AK340" s="21" t="n">
        <v>6.76803751803751</v>
      </c>
      <c r="AL340" s="21" t="n">
        <v>2.41596159546374</v>
      </c>
      <c r="AM340" s="22" t="n">
        <v>5</v>
      </c>
      <c r="AN340" s="21" t="n">
        <v>7.24422799422799</v>
      </c>
      <c r="AO340" s="21" t="n">
        <v>2.49104975909727</v>
      </c>
      <c r="AP340" s="22" t="n">
        <v>5</v>
      </c>
      <c r="AQ340" s="21" t="n">
        <v>0.847875788257167</v>
      </c>
      <c r="AR340" s="21" t="n">
        <v>0.120769791221767</v>
      </c>
      <c r="AS340" s="23" t="n">
        <v>3</v>
      </c>
      <c r="AT340" s="21" t="n">
        <v>1.22857573549732</v>
      </c>
      <c r="AU340" s="21" t="n">
        <v>0.13290455493305</v>
      </c>
      <c r="AV340" s="23" t="n">
        <v>3</v>
      </c>
    </row>
    <row r="341" customFormat="false" ht="13.8" hidden="false" customHeight="false" outlineLevel="0" collapsed="false">
      <c r="A341" s="17" t="n">
        <v>46</v>
      </c>
      <c r="B341" s="17" t="n">
        <v>2004</v>
      </c>
      <c r="C341" s="17" t="s">
        <v>95</v>
      </c>
      <c r="D341" s="17" t="s">
        <v>205</v>
      </c>
      <c r="E341" s="18" t="s">
        <v>66</v>
      </c>
      <c r="F341" s="18" t="s">
        <v>67</v>
      </c>
      <c r="G341" s="19" t="n">
        <v>105</v>
      </c>
      <c r="H341" s="19" t="n">
        <v>35.95</v>
      </c>
      <c r="I341" s="20" t="n">
        <v>1970</v>
      </c>
      <c r="K341" s="17" t="s">
        <v>94</v>
      </c>
      <c r="L341" s="19" t="n">
        <v>1.25</v>
      </c>
      <c r="W341" s="18" t="n">
        <v>2000</v>
      </c>
      <c r="X341" s="17" t="s">
        <v>169</v>
      </c>
      <c r="Y341" s="17" t="s">
        <v>70</v>
      </c>
      <c r="Z341" s="17" t="s">
        <v>71</v>
      </c>
      <c r="AA341" s="17" t="n">
        <v>0.0075</v>
      </c>
      <c r="AE341" s="21" t="n">
        <v>15.0455927051672</v>
      </c>
      <c r="AF341" s="21" t="n">
        <v>4.96701703967635</v>
      </c>
      <c r="AG341" s="22" t="n">
        <v>7</v>
      </c>
      <c r="AH341" s="21" t="n">
        <v>17.1276595744681</v>
      </c>
      <c r="AI341" s="21" t="n">
        <v>4.3134329644071</v>
      </c>
      <c r="AJ341" s="23" t="n">
        <v>7</v>
      </c>
      <c r="AK341" s="21" t="n">
        <v>9.32756132756132</v>
      </c>
      <c r="AL341" s="21" t="n">
        <v>4.46045468718854</v>
      </c>
      <c r="AM341" s="22" t="n">
        <v>5</v>
      </c>
      <c r="AN341" s="21" t="n">
        <v>8.53362193362193</v>
      </c>
      <c r="AO341" s="21" t="n">
        <v>5.00543147299064</v>
      </c>
      <c r="AP341" s="22" t="n">
        <v>5</v>
      </c>
      <c r="AQ341" s="21" t="n">
        <v>1.38260935105394</v>
      </c>
      <c r="AR341" s="21" t="n">
        <v>0.15702333994925</v>
      </c>
      <c r="AS341" s="23" t="n">
        <v>3</v>
      </c>
      <c r="AT341" s="21" t="n">
        <v>1.7874532070447</v>
      </c>
      <c r="AU341" s="21" t="n">
        <v>0.15709871115242</v>
      </c>
      <c r="AV341" s="23" t="n">
        <v>3</v>
      </c>
    </row>
    <row r="342" customFormat="false" ht="13.8" hidden="false" customHeight="false" outlineLevel="0" collapsed="false">
      <c r="A342" s="17" t="n">
        <v>47</v>
      </c>
      <c r="B342" s="17" t="n">
        <v>2004</v>
      </c>
      <c r="C342" s="17" t="s">
        <v>206</v>
      </c>
      <c r="D342" s="17" t="s">
        <v>207</v>
      </c>
      <c r="E342" s="18" t="s">
        <v>66</v>
      </c>
      <c r="F342" s="18" t="s">
        <v>67</v>
      </c>
      <c r="G342" s="19" t="n">
        <v>105</v>
      </c>
      <c r="H342" s="19" t="n">
        <v>35.95</v>
      </c>
      <c r="I342" s="20" t="n">
        <v>1970</v>
      </c>
      <c r="J342" s="17" t="s">
        <v>208</v>
      </c>
      <c r="L342" s="19" t="n">
        <v>1.15</v>
      </c>
      <c r="N342" s="19" t="n">
        <v>17.58</v>
      </c>
      <c r="O342" s="19" t="n">
        <v>0.96</v>
      </c>
      <c r="S342" s="19" t="n">
        <v>11</v>
      </c>
      <c r="W342" s="18" t="n">
        <v>1999</v>
      </c>
      <c r="X342" s="17" t="s">
        <v>169</v>
      </c>
      <c r="Y342" s="17" t="s">
        <v>70</v>
      </c>
      <c r="Z342" s="17" t="s">
        <v>71</v>
      </c>
      <c r="AA342" s="17" t="n">
        <v>0.0075</v>
      </c>
      <c r="AB342" s="17" t="s">
        <v>72</v>
      </c>
      <c r="AK342" s="21" t="n">
        <v>15.2124183006536</v>
      </c>
      <c r="AL342" s="21" t="n">
        <v>5.36460578777545</v>
      </c>
      <c r="AM342" s="22" t="n">
        <v>6</v>
      </c>
      <c r="AN342" s="21" t="n">
        <v>15.718954248366</v>
      </c>
      <c r="AO342" s="21" t="n">
        <v>5.74401604837263</v>
      </c>
      <c r="AP342" s="22" t="n">
        <v>6</v>
      </c>
    </row>
    <row r="343" customFormat="false" ht="13.8" hidden="false" customHeight="false" outlineLevel="0" collapsed="false">
      <c r="A343" s="17" t="n">
        <v>47</v>
      </c>
      <c r="B343" s="17" t="n">
        <v>2004</v>
      </c>
      <c r="C343" s="17" t="s">
        <v>206</v>
      </c>
      <c r="D343" s="17" t="s">
        <v>207</v>
      </c>
      <c r="E343" s="18" t="s">
        <v>66</v>
      </c>
      <c r="F343" s="18" t="s">
        <v>67</v>
      </c>
      <c r="G343" s="19" t="n">
        <v>105</v>
      </c>
      <c r="H343" s="19" t="n">
        <v>35.95</v>
      </c>
      <c r="I343" s="20" t="n">
        <v>1970</v>
      </c>
      <c r="J343" s="17" t="s">
        <v>208</v>
      </c>
      <c r="L343" s="19" t="n">
        <v>1.15</v>
      </c>
      <c r="N343" s="19" t="n">
        <v>17.58</v>
      </c>
      <c r="O343" s="19" t="n">
        <v>0.96</v>
      </c>
      <c r="S343" s="19" t="n">
        <v>11</v>
      </c>
      <c r="W343" s="18" t="n">
        <v>1999</v>
      </c>
      <c r="X343" s="17" t="s">
        <v>169</v>
      </c>
      <c r="Y343" s="17" t="s">
        <v>70</v>
      </c>
      <c r="Z343" s="17" t="s">
        <v>71</v>
      </c>
      <c r="AA343" s="17" t="n">
        <v>0.0075</v>
      </c>
      <c r="AB343" s="17" t="s">
        <v>166</v>
      </c>
      <c r="AK343" s="21" t="n">
        <v>15.2124183006536</v>
      </c>
      <c r="AL343" s="21" t="n">
        <v>5.36460578777545</v>
      </c>
      <c r="AM343" s="22" t="n">
        <v>6</v>
      </c>
      <c r="AN343" s="21" t="n">
        <v>15.4738562091503</v>
      </c>
      <c r="AO343" s="21" t="n">
        <v>6.12299184152448</v>
      </c>
      <c r="AP343" s="22" t="n">
        <v>6</v>
      </c>
    </row>
    <row r="344" customFormat="false" ht="13.8" hidden="false" customHeight="false" outlineLevel="0" collapsed="false">
      <c r="A344" s="17" t="n">
        <v>47</v>
      </c>
      <c r="B344" s="17" t="n">
        <v>2004</v>
      </c>
      <c r="C344" s="17" t="s">
        <v>206</v>
      </c>
      <c r="D344" s="17" t="s">
        <v>207</v>
      </c>
      <c r="E344" s="18" t="s">
        <v>66</v>
      </c>
      <c r="F344" s="18" t="s">
        <v>67</v>
      </c>
      <c r="G344" s="19" t="n">
        <v>105</v>
      </c>
      <c r="H344" s="19" t="n">
        <v>35.95</v>
      </c>
      <c r="I344" s="20" t="n">
        <v>1970</v>
      </c>
      <c r="J344" s="17" t="s">
        <v>208</v>
      </c>
      <c r="L344" s="19" t="n">
        <v>1.15</v>
      </c>
      <c r="N344" s="19" t="n">
        <v>17.58</v>
      </c>
      <c r="O344" s="19" t="n">
        <v>0.96</v>
      </c>
      <c r="S344" s="19" t="n">
        <v>11</v>
      </c>
      <c r="W344" s="18" t="n">
        <v>1999</v>
      </c>
      <c r="X344" s="17" t="s">
        <v>169</v>
      </c>
      <c r="Y344" s="17" t="s">
        <v>70</v>
      </c>
      <c r="Z344" s="17" t="s">
        <v>71</v>
      </c>
      <c r="AA344" s="17" t="n">
        <v>0.0075</v>
      </c>
      <c r="AB344" s="17" t="s">
        <v>86</v>
      </c>
      <c r="AK344" s="21" t="n">
        <v>15.2124183006536</v>
      </c>
      <c r="AL344" s="21" t="n">
        <v>5.36460578777545</v>
      </c>
      <c r="AM344" s="22" t="n">
        <v>6</v>
      </c>
      <c r="AN344" s="21" t="n">
        <v>16.062091503268</v>
      </c>
      <c r="AO344" s="21" t="n">
        <v>5.56718314142856</v>
      </c>
      <c r="AP344" s="22" t="n">
        <v>6</v>
      </c>
    </row>
    <row r="345" customFormat="false" ht="13.8" hidden="false" customHeight="false" outlineLevel="0" collapsed="false">
      <c r="A345" s="17" t="n">
        <v>47</v>
      </c>
      <c r="B345" s="17" t="n">
        <v>2004</v>
      </c>
      <c r="C345" s="17" t="s">
        <v>206</v>
      </c>
      <c r="D345" s="17" t="s">
        <v>207</v>
      </c>
      <c r="E345" s="18" t="s">
        <v>66</v>
      </c>
      <c r="F345" s="18" t="s">
        <v>67</v>
      </c>
      <c r="G345" s="19" t="n">
        <v>105</v>
      </c>
      <c r="H345" s="19" t="n">
        <v>35.95</v>
      </c>
      <c r="I345" s="20" t="n">
        <v>1970</v>
      </c>
      <c r="J345" s="17" t="s">
        <v>208</v>
      </c>
      <c r="L345" s="19" t="n">
        <v>1.15</v>
      </c>
      <c r="N345" s="19" t="n">
        <v>17.58</v>
      </c>
      <c r="O345" s="19" t="n">
        <v>0.96</v>
      </c>
      <c r="S345" s="19" t="n">
        <v>11</v>
      </c>
      <c r="W345" s="18" t="n">
        <v>2000</v>
      </c>
      <c r="X345" s="17" t="s">
        <v>169</v>
      </c>
      <c r="Y345" s="17" t="s">
        <v>70</v>
      </c>
      <c r="Z345" s="17" t="s">
        <v>71</v>
      </c>
      <c r="AA345" s="17" t="n">
        <v>0.0075</v>
      </c>
      <c r="AB345" s="17" t="s">
        <v>72</v>
      </c>
      <c r="AK345" s="21" t="n">
        <v>10.4905660377359</v>
      </c>
      <c r="AL345" s="21" t="n">
        <v>5.18584828431284</v>
      </c>
      <c r="AM345" s="22" t="n">
        <v>5</v>
      </c>
      <c r="AN345" s="21" t="n">
        <v>10</v>
      </c>
      <c r="AO345" s="21" t="n">
        <v>5.43497763050345</v>
      </c>
      <c r="AP345" s="22" t="n">
        <v>5</v>
      </c>
    </row>
    <row r="346" customFormat="false" ht="13.8" hidden="false" customHeight="false" outlineLevel="0" collapsed="false">
      <c r="A346" s="17" t="n">
        <v>47</v>
      </c>
      <c r="B346" s="17" t="n">
        <v>2004</v>
      </c>
      <c r="C346" s="17" t="s">
        <v>206</v>
      </c>
      <c r="D346" s="17" t="s">
        <v>207</v>
      </c>
      <c r="E346" s="18" t="s">
        <v>66</v>
      </c>
      <c r="F346" s="18" t="s">
        <v>67</v>
      </c>
      <c r="G346" s="19" t="n">
        <v>105</v>
      </c>
      <c r="H346" s="19" t="n">
        <v>35.95</v>
      </c>
      <c r="I346" s="20" t="n">
        <v>1970</v>
      </c>
      <c r="J346" s="17" t="s">
        <v>208</v>
      </c>
      <c r="L346" s="19" t="n">
        <v>1.15</v>
      </c>
      <c r="N346" s="19" t="n">
        <v>17.58</v>
      </c>
      <c r="O346" s="19" t="n">
        <v>0.96</v>
      </c>
      <c r="S346" s="19" t="n">
        <v>11</v>
      </c>
      <c r="W346" s="18" t="n">
        <v>2000</v>
      </c>
      <c r="X346" s="17" t="s">
        <v>169</v>
      </c>
      <c r="Y346" s="17" t="s">
        <v>70</v>
      </c>
      <c r="Z346" s="17" t="s">
        <v>71</v>
      </c>
      <c r="AA346" s="17" t="n">
        <v>0.0075</v>
      </c>
      <c r="AB346" s="17" t="s">
        <v>166</v>
      </c>
      <c r="AK346" s="21" t="n">
        <v>10.4905660377359</v>
      </c>
      <c r="AL346" s="21" t="n">
        <v>5.18584828431284</v>
      </c>
      <c r="AM346" s="22" t="n">
        <v>5</v>
      </c>
      <c r="AN346" s="21" t="n">
        <v>10.2641509433962</v>
      </c>
      <c r="AO346" s="21" t="n">
        <v>5.32680640727014</v>
      </c>
      <c r="AP346" s="22" t="n">
        <v>5</v>
      </c>
    </row>
    <row r="347" customFormat="false" ht="13.8" hidden="false" customHeight="false" outlineLevel="0" collapsed="false">
      <c r="A347" s="17" t="n">
        <v>47</v>
      </c>
      <c r="B347" s="17" t="n">
        <v>2004</v>
      </c>
      <c r="C347" s="17" t="s">
        <v>206</v>
      </c>
      <c r="D347" s="17" t="s">
        <v>207</v>
      </c>
      <c r="E347" s="18" t="s">
        <v>66</v>
      </c>
      <c r="F347" s="18" t="s">
        <v>67</v>
      </c>
      <c r="G347" s="19" t="n">
        <v>105</v>
      </c>
      <c r="H347" s="19" t="n">
        <v>35.95</v>
      </c>
      <c r="I347" s="20" t="n">
        <v>1970</v>
      </c>
      <c r="J347" s="17" t="s">
        <v>208</v>
      </c>
      <c r="L347" s="19" t="n">
        <v>1.15</v>
      </c>
      <c r="N347" s="19" t="n">
        <v>17.58</v>
      </c>
      <c r="O347" s="19" t="n">
        <v>0.96</v>
      </c>
      <c r="S347" s="19" t="n">
        <v>11</v>
      </c>
      <c r="W347" s="18" t="n">
        <v>2000</v>
      </c>
      <c r="X347" s="17" t="s">
        <v>169</v>
      </c>
      <c r="Y347" s="17" t="s">
        <v>70</v>
      </c>
      <c r="Z347" s="17" t="s">
        <v>71</v>
      </c>
      <c r="AA347" s="17" t="n">
        <v>0.0075</v>
      </c>
      <c r="AB347" s="17" t="s">
        <v>86</v>
      </c>
      <c r="AK347" s="21" t="n">
        <v>10.4905660377359</v>
      </c>
      <c r="AL347" s="21" t="n">
        <v>5.18584828431284</v>
      </c>
      <c r="AM347" s="22" t="n">
        <v>5</v>
      </c>
      <c r="AN347" s="21" t="n">
        <v>10.6603773584906</v>
      </c>
      <c r="AO347" s="21" t="n">
        <v>5.21391803351713</v>
      </c>
      <c r="AP347" s="22" t="n">
        <v>5</v>
      </c>
    </row>
    <row r="348" customFormat="false" ht="13.8" hidden="false" customHeight="false" outlineLevel="0" collapsed="false">
      <c r="A348" s="17" t="n">
        <v>48</v>
      </c>
      <c r="B348" s="17" t="n">
        <v>2017</v>
      </c>
      <c r="C348" s="17" t="s">
        <v>209</v>
      </c>
      <c r="D348" s="17" t="s">
        <v>210</v>
      </c>
      <c r="E348" s="18" t="s">
        <v>211</v>
      </c>
      <c r="F348" s="18" t="s">
        <v>67</v>
      </c>
      <c r="G348" s="19" t="n">
        <v>107.01</v>
      </c>
      <c r="H348" s="19" t="n">
        <v>40.33</v>
      </c>
      <c r="K348" s="17" t="s">
        <v>159</v>
      </c>
      <c r="L348" s="19" t="n">
        <v>1.47</v>
      </c>
      <c r="X348" s="17" t="s">
        <v>77</v>
      </c>
      <c r="Y348" s="17" t="s">
        <v>70</v>
      </c>
      <c r="Z348" s="17" t="s">
        <v>71</v>
      </c>
      <c r="AE348" s="21" t="n">
        <v>28.086</v>
      </c>
      <c r="AF348" s="21" t="n">
        <v>5.23573586041159</v>
      </c>
      <c r="AG348" s="22" t="n">
        <v>5</v>
      </c>
      <c r="AH348" s="21" t="n">
        <v>30.15</v>
      </c>
      <c r="AI348" s="21" t="n">
        <v>5.6630292247171</v>
      </c>
      <c r="AJ348" s="23" t="n">
        <v>5</v>
      </c>
      <c r="AK348" s="21" t="n">
        <v>13.516</v>
      </c>
      <c r="AL348" s="21" t="n">
        <v>1.81249275860623</v>
      </c>
      <c r="AM348" s="22" t="n">
        <v>5</v>
      </c>
      <c r="AN348" s="21" t="n">
        <v>16.098</v>
      </c>
      <c r="AO348" s="21" t="n">
        <v>2.31324879768691</v>
      </c>
      <c r="AP348" s="22" t="n">
        <v>5</v>
      </c>
    </row>
    <row r="349" customFormat="false" ht="13.8" hidden="false" customHeight="false" outlineLevel="0" collapsed="false">
      <c r="A349" s="17" t="n">
        <v>48</v>
      </c>
      <c r="B349" s="17" t="n">
        <v>2017</v>
      </c>
      <c r="C349" s="17" t="s">
        <v>209</v>
      </c>
      <c r="D349" s="17" t="s">
        <v>210</v>
      </c>
      <c r="E349" s="18" t="s">
        <v>211</v>
      </c>
      <c r="F349" s="18" t="s">
        <v>67</v>
      </c>
      <c r="G349" s="19" t="n">
        <v>107.01</v>
      </c>
      <c r="H349" s="19" t="n">
        <v>40.33</v>
      </c>
      <c r="K349" s="17" t="s">
        <v>159</v>
      </c>
      <c r="L349" s="19" t="n">
        <v>1.47</v>
      </c>
      <c r="X349" s="17" t="s">
        <v>77</v>
      </c>
      <c r="Y349" s="17" t="s">
        <v>70</v>
      </c>
      <c r="Z349" s="17" t="s">
        <v>73</v>
      </c>
      <c r="AE349" s="21" t="n">
        <v>28.086</v>
      </c>
      <c r="AF349" s="21" t="n">
        <v>5.23573586041159</v>
      </c>
      <c r="AG349" s="22" t="n">
        <v>5</v>
      </c>
      <c r="AH349" s="21" t="n">
        <v>28.886</v>
      </c>
      <c r="AI349" s="21" t="n">
        <v>5.35436550862938</v>
      </c>
      <c r="AJ349" s="23" t="n">
        <v>5</v>
      </c>
      <c r="AK349" s="21" t="n">
        <v>13.516</v>
      </c>
      <c r="AL349" s="21" t="n">
        <v>1.81249275860623</v>
      </c>
      <c r="AM349" s="22" t="n">
        <v>5</v>
      </c>
      <c r="AN349" s="21" t="n">
        <v>15.846</v>
      </c>
      <c r="AO349" s="21" t="n">
        <v>2.40188051326454</v>
      </c>
      <c r="AP349" s="22" t="n">
        <v>5</v>
      </c>
    </row>
    <row r="350" customFormat="false" ht="13.8" hidden="false" customHeight="false" outlineLevel="0" collapsed="false">
      <c r="A350" s="17" t="n">
        <v>49</v>
      </c>
      <c r="B350" s="17" t="n">
        <v>2017</v>
      </c>
      <c r="C350" s="17" t="s">
        <v>212</v>
      </c>
      <c r="D350" s="17" t="s">
        <v>213</v>
      </c>
      <c r="E350" s="18" t="s">
        <v>211</v>
      </c>
      <c r="F350" s="18" t="s">
        <v>67</v>
      </c>
      <c r="G350" s="19" t="n">
        <v>120.38</v>
      </c>
      <c r="H350" s="19" t="n">
        <v>36.07</v>
      </c>
      <c r="N350" s="19" t="n">
        <v>10.63</v>
      </c>
      <c r="R350" s="19" t="n">
        <v>83.29</v>
      </c>
      <c r="S350" s="19" t="n">
        <v>59.56</v>
      </c>
      <c r="T350" s="19" t="n">
        <v>73.55</v>
      </c>
      <c r="W350" s="18" t="n">
        <v>2012</v>
      </c>
      <c r="X350" s="17" t="s">
        <v>214</v>
      </c>
      <c r="Y350" s="17" t="s">
        <v>101</v>
      </c>
      <c r="Z350" s="17" t="s">
        <v>71</v>
      </c>
      <c r="AA350" s="17" t="n">
        <v>0.017</v>
      </c>
      <c r="AC350" s="17" t="s">
        <v>78</v>
      </c>
      <c r="AE350" s="21" t="n">
        <v>27.7111782477341</v>
      </c>
      <c r="AF350" s="21" t="n">
        <v>1.50870821327253</v>
      </c>
      <c r="AG350" s="22" t="n">
        <v>5</v>
      </c>
      <c r="AH350" s="21" t="n">
        <v>28.3963746223565</v>
      </c>
      <c r="AI350" s="21" t="n">
        <v>1.27742484728801</v>
      </c>
      <c r="AJ350" s="23" t="n">
        <v>5</v>
      </c>
      <c r="AK350" s="21" t="n">
        <v>9.86779748990461</v>
      </c>
      <c r="AL350" s="21" t="n">
        <v>2.54078663870398</v>
      </c>
      <c r="AM350" s="22" t="n">
        <v>5</v>
      </c>
      <c r="AN350" s="21" t="n">
        <v>10.5253677424713</v>
      </c>
      <c r="AO350" s="21" t="n">
        <v>2.19206808369998</v>
      </c>
      <c r="AP350" s="22" t="n">
        <v>5</v>
      </c>
      <c r="AQ350" s="21" t="n">
        <v>3.5595</v>
      </c>
      <c r="AR350" s="36" t="n">
        <f aca="false">AQ350*(0.46/7.46)</f>
        <v>0.219486595174263</v>
      </c>
      <c r="AS350" s="23" t="n">
        <v>3</v>
      </c>
      <c r="AT350" s="21" t="n">
        <v>4.8825</v>
      </c>
      <c r="AU350" s="36" t="n">
        <f aca="false">AT350*(0.53/10)</f>
        <v>0.2587725</v>
      </c>
      <c r="AV350" s="23" t="n">
        <v>3</v>
      </c>
    </row>
    <row r="351" customFormat="false" ht="13.8" hidden="false" customHeight="false" outlineLevel="0" collapsed="false">
      <c r="A351" s="17" t="n">
        <v>49</v>
      </c>
      <c r="B351" s="17" t="n">
        <v>2017</v>
      </c>
      <c r="C351" s="17" t="s">
        <v>212</v>
      </c>
      <c r="D351" s="17" t="s">
        <v>213</v>
      </c>
      <c r="E351" s="18" t="s">
        <v>211</v>
      </c>
      <c r="F351" s="18" t="s">
        <v>67</v>
      </c>
      <c r="G351" s="19" t="n">
        <v>120.38</v>
      </c>
      <c r="H351" s="19" t="n">
        <v>36.07</v>
      </c>
      <c r="N351" s="19" t="n">
        <v>10.63</v>
      </c>
      <c r="R351" s="19" t="n">
        <v>83.29</v>
      </c>
      <c r="S351" s="19" t="n">
        <v>59.56</v>
      </c>
      <c r="T351" s="19" t="n">
        <v>73.55</v>
      </c>
      <c r="W351" s="18" t="n">
        <v>2012</v>
      </c>
      <c r="X351" s="17" t="s">
        <v>214</v>
      </c>
      <c r="Y351" s="17" t="s">
        <v>101</v>
      </c>
      <c r="Z351" s="17" t="s">
        <v>71</v>
      </c>
      <c r="AA351" s="17" t="n">
        <v>0.017</v>
      </c>
      <c r="AC351" s="17" t="s">
        <v>78</v>
      </c>
      <c r="AE351" s="21" t="n">
        <v>27.7111782477341</v>
      </c>
      <c r="AF351" s="21" t="n">
        <v>1.50870821327253</v>
      </c>
      <c r="AG351" s="22" t="n">
        <v>5</v>
      </c>
      <c r="AH351" s="21" t="n">
        <v>30.419335347432</v>
      </c>
      <c r="AI351" s="21" t="n">
        <v>3.48940008622244</v>
      </c>
      <c r="AJ351" s="23" t="n">
        <v>5</v>
      </c>
      <c r="AK351" s="21" t="n">
        <v>9.86779748990461</v>
      </c>
      <c r="AL351" s="21" t="n">
        <v>2.54078663870398</v>
      </c>
      <c r="AM351" s="22" t="n">
        <v>5</v>
      </c>
      <c r="AN351" s="21" t="n">
        <v>9.02911419999792</v>
      </c>
      <c r="AO351" s="21" t="n">
        <v>2.28206156927009</v>
      </c>
      <c r="AP351" s="22" t="n">
        <v>5</v>
      </c>
      <c r="AQ351" s="21" t="n">
        <v>3.5595</v>
      </c>
      <c r="AR351" s="36" t="n">
        <f aca="false">AQ351*(0.46/7.46)</f>
        <v>0.219486595174263</v>
      </c>
      <c r="AS351" s="23" t="n">
        <v>3</v>
      </c>
      <c r="AT351" s="21" t="n">
        <v>4.158</v>
      </c>
      <c r="AU351" s="36" t="n">
        <f aca="false">AT351*(0.53/10)</f>
        <v>0.220374</v>
      </c>
      <c r="AV351" s="23" t="n">
        <v>3</v>
      </c>
    </row>
    <row r="352" customFormat="false" ht="13.8" hidden="false" customHeight="false" outlineLevel="0" collapsed="false">
      <c r="A352" s="17" t="n">
        <v>49</v>
      </c>
      <c r="B352" s="17" t="n">
        <v>2017</v>
      </c>
      <c r="C352" s="17" t="s">
        <v>212</v>
      </c>
      <c r="D352" s="17" t="s">
        <v>213</v>
      </c>
      <c r="E352" s="18" t="s">
        <v>211</v>
      </c>
      <c r="F352" s="18" t="s">
        <v>67</v>
      </c>
      <c r="G352" s="19" t="n">
        <v>120.38</v>
      </c>
      <c r="H352" s="19" t="n">
        <v>36.07</v>
      </c>
      <c r="N352" s="19" t="n">
        <v>10.63</v>
      </c>
      <c r="R352" s="19" t="n">
        <v>83.29</v>
      </c>
      <c r="S352" s="19" t="n">
        <v>59.56</v>
      </c>
      <c r="T352" s="19" t="n">
        <v>73.55</v>
      </c>
      <c r="W352" s="18" t="n">
        <v>2012</v>
      </c>
      <c r="X352" s="17" t="s">
        <v>214</v>
      </c>
      <c r="Y352" s="17" t="s">
        <v>101</v>
      </c>
      <c r="Z352" s="17" t="s">
        <v>71</v>
      </c>
      <c r="AA352" s="17" t="n">
        <v>0.017</v>
      </c>
      <c r="AC352" s="17" t="s">
        <v>78</v>
      </c>
      <c r="AE352" s="21" t="n">
        <v>27.7111782477341</v>
      </c>
      <c r="AF352" s="21" t="n">
        <v>1.50870821327253</v>
      </c>
      <c r="AG352" s="22" t="n">
        <v>5</v>
      </c>
      <c r="AH352" s="21" t="n">
        <v>29.9407854984894</v>
      </c>
      <c r="AI352" s="21" t="n">
        <v>2.61378162835856</v>
      </c>
      <c r="AJ352" s="23" t="n">
        <v>5</v>
      </c>
      <c r="AK352" s="21" t="n">
        <v>9.86779748990461</v>
      </c>
      <c r="AL352" s="21" t="n">
        <v>2.54078663870398</v>
      </c>
      <c r="AM352" s="22" t="n">
        <v>5</v>
      </c>
      <c r="AN352" s="21" t="n">
        <v>9.44842677850329</v>
      </c>
      <c r="AO352" s="21" t="n">
        <v>2.13659324286968</v>
      </c>
      <c r="AP352" s="22" t="n">
        <v>5</v>
      </c>
      <c r="AQ352" s="21" t="n">
        <v>3.5595</v>
      </c>
      <c r="AR352" s="36" t="n">
        <f aca="false">AQ352*(0.46/7.46)</f>
        <v>0.219486595174263</v>
      </c>
      <c r="AS352" s="23" t="n">
        <v>3</v>
      </c>
      <c r="AT352" s="21" t="n">
        <v>4.6935</v>
      </c>
      <c r="AU352" s="36" t="n">
        <f aca="false">AT352*(0.53/10)</f>
        <v>0.2487555</v>
      </c>
      <c r="AV352" s="23" t="n">
        <v>3</v>
      </c>
    </row>
    <row r="353" customFormat="false" ht="13.8" hidden="false" customHeight="false" outlineLevel="0" collapsed="false">
      <c r="A353" s="17" t="n">
        <v>49</v>
      </c>
      <c r="B353" s="17" t="n">
        <v>2017</v>
      </c>
      <c r="C353" s="17" t="s">
        <v>212</v>
      </c>
      <c r="D353" s="17" t="s">
        <v>213</v>
      </c>
      <c r="E353" s="18" t="s">
        <v>211</v>
      </c>
      <c r="F353" s="18" t="s">
        <v>67</v>
      </c>
      <c r="G353" s="19" t="n">
        <v>120.38</v>
      </c>
      <c r="H353" s="19" t="n">
        <v>36.07</v>
      </c>
      <c r="N353" s="19" t="n">
        <v>10.63</v>
      </c>
      <c r="R353" s="19" t="n">
        <v>83.29</v>
      </c>
      <c r="S353" s="19" t="n">
        <v>59.56</v>
      </c>
      <c r="T353" s="19" t="n">
        <v>73.55</v>
      </c>
      <c r="W353" s="18" t="n">
        <v>2012</v>
      </c>
      <c r="X353" s="17" t="s">
        <v>214</v>
      </c>
      <c r="Y353" s="17" t="s">
        <v>101</v>
      </c>
      <c r="Z353" s="17" t="s">
        <v>71</v>
      </c>
      <c r="AA353" s="17" t="n">
        <v>0.017</v>
      </c>
      <c r="AC353" s="17" t="s">
        <v>78</v>
      </c>
      <c r="AE353" s="21" t="n">
        <v>27.7111782477341</v>
      </c>
      <c r="AF353" s="21" t="n">
        <v>1.50870821327253</v>
      </c>
      <c r="AG353" s="22" t="n">
        <v>5</v>
      </c>
      <c r="AH353" s="21" t="n">
        <v>30.682</v>
      </c>
      <c r="AI353" s="21" t="n">
        <v>3.39256097955512</v>
      </c>
      <c r="AJ353" s="23" t="n">
        <v>5</v>
      </c>
      <c r="AK353" s="21" t="n">
        <v>9.86779748990461</v>
      </c>
      <c r="AL353" s="21" t="n">
        <v>2.54078663870398</v>
      </c>
      <c r="AM353" s="22" t="n">
        <v>5</v>
      </c>
      <c r="AN353" s="21" t="n">
        <v>10.0039737986733</v>
      </c>
      <c r="AO353" s="21" t="n">
        <v>1.90319449057143</v>
      </c>
      <c r="AP353" s="22" t="n">
        <v>5</v>
      </c>
      <c r="AQ353" s="21" t="n">
        <v>3.5595</v>
      </c>
      <c r="AR353" s="36" t="n">
        <f aca="false">AQ353*(0.46/7.46)</f>
        <v>0.219486595174263</v>
      </c>
      <c r="AS353" s="23" t="n">
        <v>3</v>
      </c>
      <c r="AT353" s="21" t="n">
        <v>4.2525</v>
      </c>
      <c r="AU353" s="36" t="n">
        <f aca="false">AT353*(0.53/10)</f>
        <v>0.2253825</v>
      </c>
      <c r="AV353" s="23" t="n">
        <v>3</v>
      </c>
    </row>
    <row r="354" customFormat="false" ht="13.8" hidden="false" customHeight="false" outlineLevel="0" collapsed="false">
      <c r="A354" s="17" t="n">
        <v>49</v>
      </c>
      <c r="B354" s="17" t="n">
        <v>2017</v>
      </c>
      <c r="C354" s="17" t="s">
        <v>212</v>
      </c>
      <c r="D354" s="17" t="s">
        <v>213</v>
      </c>
      <c r="E354" s="18" t="s">
        <v>211</v>
      </c>
      <c r="F354" s="18" t="s">
        <v>67</v>
      </c>
      <c r="G354" s="19" t="n">
        <v>120.38</v>
      </c>
      <c r="H354" s="19" t="n">
        <v>36.07</v>
      </c>
      <c r="N354" s="19" t="n">
        <v>10.63</v>
      </c>
      <c r="R354" s="19" t="n">
        <v>83.29</v>
      </c>
      <c r="S354" s="19" t="n">
        <v>59.56</v>
      </c>
      <c r="T354" s="19" t="n">
        <v>73.55</v>
      </c>
      <c r="W354" s="18" t="n">
        <v>2012</v>
      </c>
      <c r="X354" s="17" t="s">
        <v>214</v>
      </c>
      <c r="Y354" s="17" t="s">
        <v>101</v>
      </c>
      <c r="Z354" s="17" t="s">
        <v>71</v>
      </c>
      <c r="AA354" s="17" t="n">
        <v>0.017</v>
      </c>
      <c r="AC354" s="17" t="s">
        <v>78</v>
      </c>
      <c r="AE354" s="21" t="n">
        <v>27.7111782477341</v>
      </c>
      <c r="AF354" s="21" t="n">
        <v>1.50870821327253</v>
      </c>
      <c r="AG354" s="22" t="n">
        <v>5</v>
      </c>
      <c r="AH354" s="21" t="n">
        <v>30.4628398791541</v>
      </c>
      <c r="AI354" s="21" t="n">
        <v>3.35458624498698</v>
      </c>
      <c r="AJ354" s="23" t="n">
        <v>5</v>
      </c>
      <c r="AK354" s="21" t="n">
        <v>9.86779748990461</v>
      </c>
      <c r="AL354" s="21" t="n">
        <v>2.54078663870398</v>
      </c>
      <c r="AM354" s="22" t="n">
        <v>5</v>
      </c>
      <c r="AN354" s="21" t="n">
        <v>10.5708567335541</v>
      </c>
      <c r="AO354" s="21" t="n">
        <v>2.41711705543496</v>
      </c>
      <c r="AP354" s="22" t="n">
        <v>5</v>
      </c>
      <c r="AQ354" s="21" t="n">
        <v>3.5595</v>
      </c>
      <c r="AR354" s="36" t="n">
        <f aca="false">AQ354*(0.46/7.46)</f>
        <v>0.219486595174263</v>
      </c>
      <c r="AS354" s="23" t="n">
        <v>3</v>
      </c>
      <c r="AT354" s="21" t="n">
        <v>4.614</v>
      </c>
      <c r="AU354" s="36" t="n">
        <f aca="false">AT354*(0.53/10)</f>
        <v>0.244542</v>
      </c>
      <c r="AV354" s="23" t="n">
        <v>3</v>
      </c>
    </row>
    <row r="355" customFormat="false" ht="13.8" hidden="false" customHeight="false" outlineLevel="0" collapsed="false">
      <c r="A355" s="17" t="n">
        <v>50</v>
      </c>
      <c r="B355" s="17" t="n">
        <v>2017</v>
      </c>
      <c r="C355" s="17" t="s">
        <v>215</v>
      </c>
      <c r="D355" s="17" t="s">
        <v>216</v>
      </c>
      <c r="E355" s="18" t="s">
        <v>211</v>
      </c>
      <c r="F355" s="18" t="s">
        <v>67</v>
      </c>
      <c r="G355" s="19" t="n">
        <v>107.63</v>
      </c>
      <c r="H355" s="19" t="n">
        <v>34.98</v>
      </c>
      <c r="I355" s="20" t="n">
        <v>1220</v>
      </c>
      <c r="J355" s="17" t="s">
        <v>81</v>
      </c>
      <c r="K355" s="17" t="s">
        <v>90</v>
      </c>
      <c r="N355" s="19" t="n">
        <v>11.56</v>
      </c>
      <c r="R355" s="19" t="n">
        <v>46.66</v>
      </c>
      <c r="S355" s="19" t="n">
        <v>16.94</v>
      </c>
      <c r="T355" s="19" t="n">
        <v>122.35</v>
      </c>
      <c r="W355" s="18" t="n">
        <v>2012</v>
      </c>
      <c r="X355" s="17" t="s">
        <v>77</v>
      </c>
      <c r="Y355" s="17" t="s">
        <v>70</v>
      </c>
      <c r="Z355" s="17" t="s">
        <v>73</v>
      </c>
      <c r="AA355" s="17" t="n">
        <v>0.008</v>
      </c>
      <c r="AC355" s="17" t="s">
        <v>78</v>
      </c>
      <c r="AE355" s="21" t="n">
        <v>21.425</v>
      </c>
      <c r="AF355" s="21" t="n">
        <v>1.35246688191122</v>
      </c>
      <c r="AG355" s="22" t="n">
        <v>4</v>
      </c>
      <c r="AH355" s="21" t="n">
        <v>22.55</v>
      </c>
      <c r="AI355" s="21" t="n">
        <v>1.04721853816033</v>
      </c>
      <c r="AJ355" s="23" t="n">
        <v>4</v>
      </c>
      <c r="AK355" s="21" t="n">
        <v>9.94916485112563</v>
      </c>
      <c r="AL355" s="21" t="n">
        <v>0.272331154684111</v>
      </c>
      <c r="AM355" s="22" t="n">
        <v>4</v>
      </c>
      <c r="AN355" s="21" t="n">
        <v>11.6739288307916</v>
      </c>
      <c r="AO355" s="21" t="n">
        <v>0.453885257806814</v>
      </c>
      <c r="AP355" s="22" t="n">
        <v>4</v>
      </c>
      <c r="AQ355" s="21" t="n">
        <v>7.828</v>
      </c>
      <c r="AR355" s="36" t="n">
        <f aca="false">AQ355*(0.46/7.46)</f>
        <v>0.482691689008043</v>
      </c>
      <c r="AS355" s="23" t="n">
        <v>4</v>
      </c>
      <c r="AT355" s="21" t="n">
        <v>10.097</v>
      </c>
      <c r="AU355" s="36" t="n">
        <f aca="false">AT355*(0.53/10)</f>
        <v>0.535141</v>
      </c>
      <c r="AV355" s="23" t="n">
        <v>4</v>
      </c>
    </row>
    <row r="356" customFormat="false" ht="13.8" hidden="false" customHeight="false" outlineLevel="0" collapsed="false">
      <c r="A356" s="17" t="n">
        <v>50</v>
      </c>
      <c r="B356" s="17" t="n">
        <v>2017</v>
      </c>
      <c r="C356" s="17" t="s">
        <v>215</v>
      </c>
      <c r="D356" s="17" t="s">
        <v>216</v>
      </c>
      <c r="E356" s="18" t="s">
        <v>211</v>
      </c>
      <c r="F356" s="18" t="s">
        <v>67</v>
      </c>
      <c r="G356" s="19" t="n">
        <v>107.63</v>
      </c>
      <c r="H356" s="19" t="n">
        <v>34.98</v>
      </c>
      <c r="I356" s="20" t="n">
        <v>1220</v>
      </c>
      <c r="J356" s="17" t="s">
        <v>81</v>
      </c>
      <c r="K356" s="17" t="s">
        <v>90</v>
      </c>
      <c r="N356" s="19" t="n">
        <v>11.56</v>
      </c>
      <c r="R356" s="19" t="n">
        <v>46.66</v>
      </c>
      <c r="S356" s="19" t="n">
        <v>16.94</v>
      </c>
      <c r="T356" s="19" t="n">
        <v>122.35</v>
      </c>
      <c r="W356" s="18" t="n">
        <v>2012</v>
      </c>
      <c r="X356" s="17" t="s">
        <v>77</v>
      </c>
      <c r="Y356" s="17" t="s">
        <v>70</v>
      </c>
      <c r="Z356" s="17" t="s">
        <v>71</v>
      </c>
      <c r="AA356" s="17" t="n">
        <v>0.008</v>
      </c>
      <c r="AC356" s="17" t="s">
        <v>78</v>
      </c>
      <c r="AE356" s="21" t="n">
        <v>21.425</v>
      </c>
      <c r="AF356" s="21" t="n">
        <v>1.35246688191122</v>
      </c>
      <c r="AG356" s="22" t="n">
        <v>4</v>
      </c>
      <c r="AH356" s="21" t="n">
        <v>23.15</v>
      </c>
      <c r="AI356" s="21" t="n">
        <v>1.13284303119776</v>
      </c>
      <c r="AJ356" s="23" t="n">
        <v>4</v>
      </c>
      <c r="AK356" s="21" t="n">
        <v>9.94916485112563</v>
      </c>
      <c r="AL356" s="21" t="n">
        <v>0.272331154684111</v>
      </c>
      <c r="AM356" s="22" t="n">
        <v>4</v>
      </c>
      <c r="AN356" s="21" t="n">
        <v>11.7647058823529</v>
      </c>
      <c r="AO356" s="21" t="n">
        <v>0.544662309368223</v>
      </c>
      <c r="AP356" s="22" t="n">
        <v>4</v>
      </c>
      <c r="AQ356" s="21" t="n">
        <v>7.828</v>
      </c>
      <c r="AR356" s="36" t="n">
        <f aca="false">AQ356*(0.46/7.46)</f>
        <v>0.482691689008043</v>
      </c>
      <c r="AS356" s="23" t="n">
        <v>4</v>
      </c>
      <c r="AT356" s="21" t="n">
        <v>9.212</v>
      </c>
      <c r="AU356" s="36" t="n">
        <f aca="false">AT356*(0.53/10)</f>
        <v>0.488236</v>
      </c>
      <c r="AV356" s="23" t="n">
        <v>4</v>
      </c>
    </row>
    <row r="357" customFormat="false" ht="13.8" hidden="false" customHeight="false" outlineLevel="0" collapsed="false">
      <c r="A357" s="17" t="n">
        <v>50</v>
      </c>
      <c r="B357" s="17" t="n">
        <v>2017</v>
      </c>
      <c r="C357" s="17" t="s">
        <v>215</v>
      </c>
      <c r="D357" s="17" t="s">
        <v>216</v>
      </c>
      <c r="E357" s="18" t="s">
        <v>211</v>
      </c>
      <c r="F357" s="18" t="s">
        <v>67</v>
      </c>
      <c r="G357" s="19" t="n">
        <v>107.63</v>
      </c>
      <c r="H357" s="19" t="n">
        <v>34.98</v>
      </c>
      <c r="I357" s="20" t="n">
        <v>1220</v>
      </c>
      <c r="J357" s="17" t="s">
        <v>81</v>
      </c>
      <c r="K357" s="17" t="s">
        <v>90</v>
      </c>
      <c r="N357" s="19" t="n">
        <v>11.56</v>
      </c>
      <c r="R357" s="19" t="n">
        <v>46.66</v>
      </c>
      <c r="S357" s="19" t="n">
        <v>16.94</v>
      </c>
      <c r="T357" s="19" t="n">
        <v>122.35</v>
      </c>
      <c r="W357" s="18" t="n">
        <v>2013</v>
      </c>
      <c r="X357" s="17" t="s">
        <v>77</v>
      </c>
      <c r="Y357" s="17" t="s">
        <v>70</v>
      </c>
      <c r="Z357" s="17" t="s">
        <v>73</v>
      </c>
      <c r="AA357" s="17" t="n">
        <v>0.008</v>
      </c>
      <c r="AC357" s="17" t="s">
        <v>78</v>
      </c>
      <c r="AE357" s="21" t="n">
        <v>21.65</v>
      </c>
      <c r="AF357" s="21" t="n">
        <v>1.37961347243832</v>
      </c>
      <c r="AG357" s="22" t="n">
        <v>4</v>
      </c>
      <c r="AH357" s="21" t="n">
        <v>23.5</v>
      </c>
      <c r="AI357" s="21" t="n">
        <v>1.14600756251141</v>
      </c>
      <c r="AJ357" s="23" t="n">
        <v>4</v>
      </c>
      <c r="AK357" s="21" t="n">
        <v>11.1292665214234</v>
      </c>
      <c r="AL357" s="21" t="n">
        <v>0.272331154684111</v>
      </c>
      <c r="AM357" s="22" t="n">
        <v>4</v>
      </c>
      <c r="AN357" s="21" t="n">
        <v>12.4001452432825</v>
      </c>
      <c r="AO357" s="21" t="n">
        <v>0.272331154684111</v>
      </c>
      <c r="AP357" s="22" t="n">
        <v>4</v>
      </c>
      <c r="AQ357" s="21" t="n">
        <v>9.826</v>
      </c>
      <c r="AR357" s="36" t="n">
        <f aca="false">AQ357*(0.46/7.46)</f>
        <v>0.605892761394102</v>
      </c>
      <c r="AS357" s="23" t="n">
        <v>4</v>
      </c>
      <c r="AT357" s="21" t="n">
        <v>10.188</v>
      </c>
      <c r="AU357" s="36" t="n">
        <f aca="false">AT357*(0.53/10)</f>
        <v>0.539964</v>
      </c>
      <c r="AV357" s="23" t="n">
        <v>4</v>
      </c>
    </row>
    <row r="358" customFormat="false" ht="13.8" hidden="false" customHeight="false" outlineLevel="0" collapsed="false">
      <c r="A358" s="17" t="n">
        <v>50</v>
      </c>
      <c r="B358" s="17" t="n">
        <v>2017</v>
      </c>
      <c r="C358" s="17" t="s">
        <v>215</v>
      </c>
      <c r="D358" s="17" t="s">
        <v>216</v>
      </c>
      <c r="E358" s="18" t="s">
        <v>211</v>
      </c>
      <c r="F358" s="18" t="s">
        <v>67</v>
      </c>
      <c r="G358" s="19" t="n">
        <v>107.63</v>
      </c>
      <c r="H358" s="19" t="n">
        <v>34.98</v>
      </c>
      <c r="I358" s="20" t="n">
        <v>1220</v>
      </c>
      <c r="J358" s="17" t="s">
        <v>81</v>
      </c>
      <c r="K358" s="17" t="s">
        <v>90</v>
      </c>
      <c r="N358" s="19" t="n">
        <v>11.56</v>
      </c>
      <c r="R358" s="19" t="n">
        <v>46.66</v>
      </c>
      <c r="S358" s="19" t="n">
        <v>16.94</v>
      </c>
      <c r="T358" s="19" t="n">
        <v>122.35</v>
      </c>
      <c r="W358" s="18" t="n">
        <v>2013</v>
      </c>
      <c r="X358" s="17" t="s">
        <v>77</v>
      </c>
      <c r="Y358" s="17" t="s">
        <v>70</v>
      </c>
      <c r="Z358" s="17" t="s">
        <v>71</v>
      </c>
      <c r="AA358" s="17" t="n">
        <v>0.008</v>
      </c>
      <c r="AC358" s="17" t="s">
        <v>78</v>
      </c>
      <c r="AE358" s="21" t="n">
        <v>21.65</v>
      </c>
      <c r="AF358" s="21" t="n">
        <v>1.37961347243832</v>
      </c>
      <c r="AG358" s="22" t="n">
        <v>4</v>
      </c>
      <c r="AH358" s="21" t="n">
        <v>22.975</v>
      </c>
      <c r="AI358" s="21" t="n">
        <v>1.12952792499049</v>
      </c>
      <c r="AJ358" s="23" t="n">
        <v>4</v>
      </c>
      <c r="AK358" s="21" t="n">
        <v>11.1292665214234</v>
      </c>
      <c r="AL358" s="21" t="n">
        <v>0.272331154684111</v>
      </c>
      <c r="AM358" s="22" t="n">
        <v>4</v>
      </c>
      <c r="AN358" s="21" t="n">
        <v>11.9462599854757</v>
      </c>
      <c r="AO358" s="21" t="n">
        <v>0.363108206245481</v>
      </c>
      <c r="AP358" s="22" t="n">
        <v>4</v>
      </c>
      <c r="AQ358" s="21" t="n">
        <v>9.826</v>
      </c>
      <c r="AR358" s="36" t="n">
        <f aca="false">AQ358*(0.46/7.46)</f>
        <v>0.605892761394102</v>
      </c>
      <c r="AS358" s="23" t="n">
        <v>4</v>
      </c>
      <c r="AT358" s="21" t="n">
        <v>11.321</v>
      </c>
      <c r="AU358" s="36" t="n">
        <f aca="false">AT358*(0.53/10)</f>
        <v>0.600013</v>
      </c>
      <c r="AV358" s="23" t="n">
        <v>4</v>
      </c>
    </row>
    <row r="359" customFormat="false" ht="13.8" hidden="false" customHeight="false" outlineLevel="0" collapsed="false">
      <c r="A359" s="17" t="n">
        <v>51</v>
      </c>
      <c r="B359" s="17" t="n">
        <v>2017</v>
      </c>
      <c r="C359" s="17" t="s">
        <v>217</v>
      </c>
      <c r="D359" s="17" t="s">
        <v>218</v>
      </c>
      <c r="E359" s="18" t="s">
        <v>211</v>
      </c>
      <c r="F359" s="18" t="s">
        <v>67</v>
      </c>
      <c r="G359" s="19" t="n">
        <v>103.75</v>
      </c>
      <c r="H359" s="19" t="n">
        <v>27.55</v>
      </c>
      <c r="I359" s="20" t="n">
        <v>2200</v>
      </c>
      <c r="J359" s="17" t="s">
        <v>219</v>
      </c>
      <c r="K359" s="17" t="s">
        <v>82</v>
      </c>
      <c r="W359" s="18" t="n">
        <v>2016</v>
      </c>
      <c r="X359" s="17" t="s">
        <v>69</v>
      </c>
      <c r="Y359" s="17" t="s">
        <v>70</v>
      </c>
      <c r="Z359" s="17" t="s">
        <v>71</v>
      </c>
      <c r="AE359" s="21" t="n">
        <v>21.6166666666667</v>
      </c>
      <c r="AF359" s="21" t="n">
        <v>11.1372198805028</v>
      </c>
      <c r="AG359" s="22" t="n">
        <v>6</v>
      </c>
      <c r="AH359" s="21" t="n">
        <v>25.3833333333333</v>
      </c>
      <c r="AI359" s="21" t="n">
        <v>12.3100636337375</v>
      </c>
      <c r="AJ359" s="23" t="n">
        <v>6</v>
      </c>
      <c r="AQ359" s="21" t="n">
        <v>18.3548387096774</v>
      </c>
      <c r="AR359" s="21" t="n">
        <v>0.0645161290323024</v>
      </c>
      <c r="AS359" s="23" t="n">
        <v>3</v>
      </c>
      <c r="AT359" s="21" t="n">
        <v>21.258064516129</v>
      </c>
      <c r="AU359" s="21" t="n">
        <v>0.129032258064498</v>
      </c>
      <c r="AV359" s="23" t="n">
        <v>3</v>
      </c>
    </row>
    <row r="360" customFormat="false" ht="13.8" hidden="false" customHeight="false" outlineLevel="0" collapsed="false">
      <c r="A360" s="17" t="n">
        <v>51</v>
      </c>
      <c r="B360" s="17" t="n">
        <v>2017</v>
      </c>
      <c r="C360" s="17" t="s">
        <v>217</v>
      </c>
      <c r="D360" s="17" t="s">
        <v>218</v>
      </c>
      <c r="E360" s="18" t="s">
        <v>211</v>
      </c>
      <c r="F360" s="18" t="s">
        <v>67</v>
      </c>
      <c r="G360" s="19" t="n">
        <v>103.75</v>
      </c>
      <c r="H360" s="19" t="n">
        <v>27.55</v>
      </c>
      <c r="I360" s="20" t="n">
        <v>2200</v>
      </c>
      <c r="J360" s="17" t="s">
        <v>219</v>
      </c>
      <c r="K360" s="17" t="s">
        <v>82</v>
      </c>
      <c r="W360" s="18" t="n">
        <v>2016</v>
      </c>
      <c r="X360" s="17" t="s">
        <v>69</v>
      </c>
      <c r="Y360" s="17" t="s">
        <v>70</v>
      </c>
      <c r="Z360" s="17" t="s">
        <v>73</v>
      </c>
      <c r="AE360" s="21" t="n">
        <v>21.6166666666667</v>
      </c>
      <c r="AF360" s="21" t="n">
        <v>11.1372198805028</v>
      </c>
      <c r="AG360" s="22" t="n">
        <v>6</v>
      </c>
      <c r="AH360" s="21" t="n">
        <v>25.1</v>
      </c>
      <c r="AI360" s="21" t="n">
        <v>13.5695246784845</v>
      </c>
      <c r="AJ360" s="23" t="n">
        <v>6</v>
      </c>
      <c r="AQ360" s="21" t="n">
        <v>18.3548387096774</v>
      </c>
      <c r="AR360" s="21" t="n">
        <v>0.0645161290323024</v>
      </c>
      <c r="AS360" s="23" t="n">
        <v>3</v>
      </c>
      <c r="AT360" s="21" t="n">
        <v>20.2903225806452</v>
      </c>
      <c r="AU360" s="21" t="n">
        <v>0.0967741935482991</v>
      </c>
      <c r="AV360" s="23" t="n">
        <v>3</v>
      </c>
    </row>
    <row r="361" customFormat="false" ht="13.8" hidden="false" customHeight="false" outlineLevel="0" collapsed="false">
      <c r="A361" s="17" t="n">
        <v>51</v>
      </c>
      <c r="B361" s="17" t="n">
        <v>2017</v>
      </c>
      <c r="C361" s="17" t="s">
        <v>217</v>
      </c>
      <c r="D361" s="17" t="s">
        <v>218</v>
      </c>
      <c r="E361" s="18" t="s">
        <v>211</v>
      </c>
      <c r="F361" s="18" t="s">
        <v>67</v>
      </c>
      <c r="G361" s="19" t="n">
        <v>103.75</v>
      </c>
      <c r="H361" s="19" t="n">
        <v>27.55</v>
      </c>
      <c r="I361" s="20" t="n">
        <v>2200</v>
      </c>
      <c r="J361" s="17" t="s">
        <v>219</v>
      </c>
      <c r="K361" s="17" t="s">
        <v>82</v>
      </c>
      <c r="W361" s="18" t="n">
        <v>2016</v>
      </c>
      <c r="X361" s="17" t="s">
        <v>69</v>
      </c>
      <c r="Y361" s="17" t="s">
        <v>70</v>
      </c>
      <c r="Z361" s="17" t="s">
        <v>102</v>
      </c>
      <c r="AE361" s="21" t="n">
        <v>21.6166666666667</v>
      </c>
      <c r="AF361" s="21" t="n">
        <v>11.1372198805028</v>
      </c>
      <c r="AG361" s="22" t="n">
        <v>6</v>
      </c>
      <c r="AH361" s="21" t="n">
        <v>25.8833333333333</v>
      </c>
      <c r="AI361" s="21" t="n">
        <v>13.762763772828</v>
      </c>
      <c r="AJ361" s="23" t="n">
        <v>6</v>
      </c>
      <c r="AQ361" s="21" t="n">
        <v>18.3548387096774</v>
      </c>
      <c r="AR361" s="21" t="n">
        <v>0.0645161290323024</v>
      </c>
      <c r="AS361" s="23" t="n">
        <v>3</v>
      </c>
      <c r="AT361" s="21" t="n">
        <v>20.0322580645161</v>
      </c>
      <c r="AU361" s="21" t="n">
        <v>0.0967741935483986</v>
      </c>
      <c r="AV361" s="23" t="n">
        <v>3</v>
      </c>
    </row>
    <row r="362" customFormat="false" ht="13.8" hidden="false" customHeight="false" outlineLevel="0" collapsed="false">
      <c r="A362" s="17" t="n">
        <v>52</v>
      </c>
      <c r="B362" s="17" t="n">
        <v>2017</v>
      </c>
      <c r="C362" s="17" t="s">
        <v>220</v>
      </c>
      <c r="D362" s="17" t="s">
        <v>221</v>
      </c>
      <c r="E362" s="18" t="s">
        <v>211</v>
      </c>
      <c r="F362" s="18" t="s">
        <v>67</v>
      </c>
      <c r="G362" s="19" t="n">
        <v>118.22</v>
      </c>
      <c r="H362" s="19" t="n">
        <v>44.01</v>
      </c>
      <c r="N362" s="19" t="n">
        <v>23.2</v>
      </c>
      <c r="R362" s="19" t="n">
        <v>155.42</v>
      </c>
      <c r="S362" s="19" t="n">
        <v>27.5</v>
      </c>
      <c r="T362" s="19" t="n">
        <v>172</v>
      </c>
      <c r="W362" s="18" t="n">
        <v>2016</v>
      </c>
      <c r="X362" s="17" t="s">
        <v>77</v>
      </c>
      <c r="Y362" s="17" t="s">
        <v>70</v>
      </c>
      <c r="Z362" s="17" t="s">
        <v>71</v>
      </c>
      <c r="AE362" s="21" t="n">
        <v>27.7419354838709</v>
      </c>
      <c r="AF362" s="21" t="n">
        <v>3.24724061732075</v>
      </c>
      <c r="AG362" s="22" t="n">
        <v>3</v>
      </c>
      <c r="AH362" s="21" t="n">
        <v>31.6845878136201</v>
      </c>
      <c r="AI362" s="21" t="n">
        <v>4.59396988387452</v>
      </c>
      <c r="AJ362" s="23" t="n">
        <v>3</v>
      </c>
      <c r="AK362" s="21" t="n">
        <v>20.0567427680502</v>
      </c>
      <c r="AL362" s="21" t="n">
        <v>6.16431953194315</v>
      </c>
      <c r="AM362" s="22" t="n">
        <v>3</v>
      </c>
      <c r="AN362" s="21" t="n">
        <v>20.857024453293</v>
      </c>
      <c r="AO362" s="21" t="n">
        <v>2.45683738486457</v>
      </c>
      <c r="AP362" s="22" t="n">
        <v>3</v>
      </c>
      <c r="AQ362" s="21" t="n">
        <v>8.694</v>
      </c>
      <c r="AR362" s="36" t="n">
        <f aca="false">AQ362*(0.46/7.46)</f>
        <v>0.536091152815014</v>
      </c>
      <c r="AS362" s="23" t="n">
        <v>3</v>
      </c>
      <c r="AT362" s="21" t="n">
        <v>10.219</v>
      </c>
      <c r="AU362" s="36" t="n">
        <f aca="false">AT362*(0.53/10)</f>
        <v>0.541607</v>
      </c>
      <c r="AV362" s="23" t="n">
        <v>3</v>
      </c>
    </row>
    <row r="363" customFormat="false" ht="13.8" hidden="false" customHeight="false" outlineLevel="0" collapsed="false">
      <c r="A363" s="17" t="n">
        <v>52</v>
      </c>
      <c r="B363" s="17" t="n">
        <v>2017</v>
      </c>
      <c r="C363" s="17" t="s">
        <v>220</v>
      </c>
      <c r="D363" s="17" t="s">
        <v>221</v>
      </c>
      <c r="E363" s="18" t="s">
        <v>211</v>
      </c>
      <c r="F363" s="18" t="s">
        <v>67</v>
      </c>
      <c r="G363" s="19" t="n">
        <v>118.22</v>
      </c>
      <c r="H363" s="19" t="n">
        <v>44.01</v>
      </c>
      <c r="N363" s="19" t="n">
        <v>23.2</v>
      </c>
      <c r="R363" s="19" t="n">
        <v>155.42</v>
      </c>
      <c r="S363" s="19" t="n">
        <v>27.5</v>
      </c>
      <c r="T363" s="19" t="n">
        <v>172</v>
      </c>
      <c r="W363" s="18" t="n">
        <v>2016</v>
      </c>
      <c r="X363" s="17" t="s">
        <v>77</v>
      </c>
      <c r="Y363" s="17" t="s">
        <v>70</v>
      </c>
      <c r="Z363" s="17" t="s">
        <v>102</v>
      </c>
      <c r="AE363" s="21" t="n">
        <v>27.7419354838709</v>
      </c>
      <c r="AF363" s="21" t="n">
        <v>3.24724061732075</v>
      </c>
      <c r="AG363" s="22" t="n">
        <v>3</v>
      </c>
      <c r="AH363" s="21" t="n">
        <v>30.2508960573476</v>
      </c>
      <c r="AI363" s="21" t="n">
        <v>5.09061527672571</v>
      </c>
      <c r="AJ363" s="23" t="n">
        <v>3</v>
      </c>
      <c r="AK363" s="21" t="n">
        <v>20.0567427680502</v>
      </c>
      <c r="AL363" s="21" t="n">
        <v>6.16431953194315</v>
      </c>
      <c r="AM363" s="22" t="n">
        <v>3</v>
      </c>
      <c r="AN363" s="21" t="n">
        <v>24.3877982762718</v>
      </c>
      <c r="AO363" s="21" t="n">
        <v>7.17908216949105</v>
      </c>
      <c r="AP363" s="22" t="n">
        <v>3</v>
      </c>
      <c r="AQ363" s="21" t="n">
        <v>8.694</v>
      </c>
      <c r="AR363" s="36" t="n">
        <f aca="false">AQ363*(0.46/7.46)</f>
        <v>0.536091152815014</v>
      </c>
      <c r="AS363" s="23" t="n">
        <v>3</v>
      </c>
      <c r="AT363" s="21" t="n">
        <v>10.542</v>
      </c>
      <c r="AU363" s="36" t="n">
        <f aca="false">AT363*(0.53/10)</f>
        <v>0.558726</v>
      </c>
      <c r="AV363" s="23" t="n">
        <v>3</v>
      </c>
    </row>
    <row r="364" customFormat="false" ht="13.8" hidden="false" customHeight="false" outlineLevel="0" collapsed="false">
      <c r="A364" s="17" t="n">
        <v>52</v>
      </c>
      <c r="B364" s="17" t="n">
        <v>2017</v>
      </c>
      <c r="C364" s="17" t="s">
        <v>220</v>
      </c>
      <c r="D364" s="17" t="s">
        <v>221</v>
      </c>
      <c r="E364" s="18" t="s">
        <v>211</v>
      </c>
      <c r="F364" s="18" t="s">
        <v>67</v>
      </c>
      <c r="G364" s="19" t="n">
        <v>118.22</v>
      </c>
      <c r="H364" s="19" t="n">
        <v>44.01</v>
      </c>
      <c r="N364" s="19" t="n">
        <v>23.2</v>
      </c>
      <c r="R364" s="19" t="n">
        <v>155.42</v>
      </c>
      <c r="S364" s="19" t="n">
        <v>27.5</v>
      </c>
      <c r="T364" s="19" t="n">
        <v>172</v>
      </c>
      <c r="W364" s="18" t="n">
        <v>2016</v>
      </c>
      <c r="X364" s="17" t="s">
        <v>77</v>
      </c>
      <c r="Y364" s="17" t="s">
        <v>70</v>
      </c>
      <c r="Z364" s="17" t="s">
        <v>102</v>
      </c>
      <c r="AE364" s="21" t="n">
        <v>27.7419354838709</v>
      </c>
      <c r="AF364" s="21" t="n">
        <v>3.24724061732075</v>
      </c>
      <c r="AG364" s="22" t="n">
        <v>3</v>
      </c>
      <c r="AH364" s="21" t="n">
        <v>28.8888888888889</v>
      </c>
      <c r="AI364" s="21" t="n">
        <v>2.72307095530072</v>
      </c>
      <c r="AJ364" s="23" t="n">
        <v>3</v>
      </c>
      <c r="AK364" s="21" t="n">
        <v>20.0567427680502</v>
      </c>
      <c r="AL364" s="21" t="n">
        <v>6.16431953194315</v>
      </c>
      <c r="AM364" s="22" t="n">
        <v>3</v>
      </c>
      <c r="AN364" s="21" t="n">
        <v>20.9067250902726</v>
      </c>
      <c r="AO364" s="21" t="n">
        <v>6.11081822716291</v>
      </c>
      <c r="AP364" s="22" t="n">
        <v>3</v>
      </c>
    </row>
    <row r="365" customFormat="false" ht="13.8" hidden="false" customHeight="false" outlineLevel="0" collapsed="false">
      <c r="A365" s="17" t="n">
        <v>52</v>
      </c>
      <c r="B365" s="17" t="n">
        <v>2017</v>
      </c>
      <c r="C365" s="17" t="s">
        <v>220</v>
      </c>
      <c r="D365" s="17" t="s">
        <v>221</v>
      </c>
      <c r="E365" s="18" t="s">
        <v>211</v>
      </c>
      <c r="F365" s="18" t="s">
        <v>67</v>
      </c>
      <c r="G365" s="19" t="n">
        <v>118.22</v>
      </c>
      <c r="H365" s="19" t="n">
        <v>44.01</v>
      </c>
      <c r="N365" s="19" t="n">
        <v>23.2</v>
      </c>
      <c r="R365" s="19" t="n">
        <v>155.42</v>
      </c>
      <c r="S365" s="19" t="n">
        <v>27.5</v>
      </c>
      <c r="T365" s="19" t="n">
        <v>172</v>
      </c>
      <c r="W365" s="18" t="n">
        <v>2016</v>
      </c>
      <c r="X365" s="17" t="s">
        <v>77</v>
      </c>
      <c r="Y365" s="17" t="s">
        <v>70</v>
      </c>
      <c r="Z365" s="17" t="s">
        <v>102</v>
      </c>
      <c r="AE365" s="21" t="n">
        <v>27.7419354838709</v>
      </c>
      <c r="AF365" s="21" t="n">
        <v>3.24724061732075</v>
      </c>
      <c r="AG365" s="22" t="n">
        <v>3</v>
      </c>
      <c r="AH365" s="21" t="n">
        <v>29.6774193548387</v>
      </c>
      <c r="AI365" s="21" t="n">
        <v>3.73104334901023</v>
      </c>
      <c r="AJ365" s="23" t="n">
        <v>3</v>
      </c>
      <c r="AK365" s="21" t="n">
        <v>20.0567427680502</v>
      </c>
      <c r="AL365" s="21" t="n">
        <v>6.16431953194315</v>
      </c>
      <c r="AM365" s="22" t="n">
        <v>3</v>
      </c>
      <c r="AN365" s="21" t="n">
        <v>20.5255516336005</v>
      </c>
      <c r="AO365" s="21" t="n">
        <v>5.21996965574262</v>
      </c>
      <c r="AP365" s="22" t="n">
        <v>3</v>
      </c>
    </row>
    <row r="366" customFormat="false" ht="13.8" hidden="false" customHeight="false" outlineLevel="0" collapsed="false">
      <c r="A366" s="17" t="n">
        <v>52</v>
      </c>
      <c r="B366" s="17" t="n">
        <v>2017</v>
      </c>
      <c r="C366" s="17" t="s">
        <v>220</v>
      </c>
      <c r="D366" s="17" t="s">
        <v>221</v>
      </c>
      <c r="E366" s="18" t="s">
        <v>211</v>
      </c>
      <c r="F366" s="18" t="s">
        <v>67</v>
      </c>
      <c r="G366" s="19" t="n">
        <v>118.22</v>
      </c>
      <c r="H366" s="19" t="n">
        <v>44.01</v>
      </c>
      <c r="N366" s="19" t="n">
        <v>23.2</v>
      </c>
      <c r="R366" s="19" t="n">
        <v>155.42</v>
      </c>
      <c r="S366" s="19" t="n">
        <v>27.5</v>
      </c>
      <c r="T366" s="19" t="n">
        <v>172</v>
      </c>
      <c r="W366" s="18" t="n">
        <v>2016</v>
      </c>
      <c r="X366" s="17" t="s">
        <v>77</v>
      </c>
      <c r="Y366" s="17" t="s">
        <v>70</v>
      </c>
      <c r="Z366" s="17" t="s">
        <v>102</v>
      </c>
      <c r="AE366" s="21" t="n">
        <v>27.7419354838709</v>
      </c>
      <c r="AF366" s="21" t="n">
        <v>3.24724061732075</v>
      </c>
      <c r="AG366" s="22" t="n">
        <v>3</v>
      </c>
      <c r="AH366" s="21" t="n">
        <v>29.247311827957</v>
      </c>
      <c r="AI366" s="21" t="n">
        <v>3.04891330725978</v>
      </c>
      <c r="AJ366" s="23" t="n">
        <v>3</v>
      </c>
      <c r="AK366" s="21" t="n">
        <v>20.0567427680502</v>
      </c>
      <c r="AL366" s="21" t="n">
        <v>6.16431953194315</v>
      </c>
      <c r="AM366" s="22" t="n">
        <v>3</v>
      </c>
      <c r="AN366" s="21" t="n">
        <v>20.5139886282624</v>
      </c>
      <c r="AO366" s="21" t="n">
        <v>4.06133162792391</v>
      </c>
      <c r="AP366" s="22" t="n">
        <v>3</v>
      </c>
    </row>
    <row r="367" customFormat="false" ht="13.8" hidden="false" customHeight="false" outlineLevel="0" collapsed="false">
      <c r="A367" s="17" t="n">
        <v>53</v>
      </c>
      <c r="B367" s="17" t="n">
        <v>2016</v>
      </c>
      <c r="C367" s="17" t="s">
        <v>212</v>
      </c>
      <c r="D367" s="17" t="s">
        <v>222</v>
      </c>
      <c r="E367" s="18" t="s">
        <v>211</v>
      </c>
      <c r="F367" s="18" t="s">
        <v>67</v>
      </c>
      <c r="G367" s="19" t="n">
        <v>109.72</v>
      </c>
      <c r="H367" s="19" t="n">
        <v>38.38</v>
      </c>
      <c r="J367" s="17" t="s">
        <v>223</v>
      </c>
      <c r="M367" s="19" t="n">
        <v>8.1</v>
      </c>
      <c r="N367" s="19" t="n">
        <v>7.85</v>
      </c>
      <c r="O367" s="19" t="n">
        <v>0.36</v>
      </c>
      <c r="R367" s="19" t="n">
        <v>48.9</v>
      </c>
      <c r="S367" s="19" t="n">
        <v>13.95</v>
      </c>
      <c r="T367" s="19" t="n">
        <v>87</v>
      </c>
      <c r="W367" s="18" t="n">
        <v>2015</v>
      </c>
      <c r="X367" s="17" t="s">
        <v>69</v>
      </c>
      <c r="Y367" s="17" t="s">
        <v>70</v>
      </c>
      <c r="Z367" s="17" t="s">
        <v>71</v>
      </c>
      <c r="AE367" s="21" t="n">
        <v>17.9453607892002</v>
      </c>
      <c r="AF367" s="21" t="n">
        <v>1.20173187260742</v>
      </c>
      <c r="AG367" s="22" t="n">
        <v>5</v>
      </c>
      <c r="AH367" s="21" t="n">
        <v>20.8516112509296</v>
      </c>
      <c r="AI367" s="21" t="n">
        <v>2.38678289560886</v>
      </c>
      <c r="AJ367" s="23" t="n">
        <v>5</v>
      </c>
      <c r="AK367" s="21" t="n">
        <v>13.1882884240512</v>
      </c>
      <c r="AL367" s="21" t="n">
        <v>0.940193046290788</v>
      </c>
      <c r="AM367" s="22" t="n">
        <v>5</v>
      </c>
      <c r="AN367" s="21" t="n">
        <v>15.9420546300392</v>
      </c>
      <c r="AO367" s="21" t="n">
        <v>1.06674359657968</v>
      </c>
      <c r="AP367" s="22" t="n">
        <v>5</v>
      </c>
      <c r="AQ367" s="21" t="n">
        <v>0.649</v>
      </c>
      <c r="AR367" s="36" t="n">
        <f aca="false">AQ367*(0.46/7.46)</f>
        <v>0.0400187667560322</v>
      </c>
      <c r="AS367" s="23" t="n">
        <v>3</v>
      </c>
      <c r="AT367" s="21" t="n">
        <v>0.69</v>
      </c>
      <c r="AU367" s="36" t="n">
        <f aca="false">AT367*(0.53/10)</f>
        <v>0.03657</v>
      </c>
      <c r="AV367" s="23" t="n">
        <v>3</v>
      </c>
    </row>
    <row r="368" customFormat="false" ht="13.8" hidden="false" customHeight="false" outlineLevel="0" collapsed="false">
      <c r="A368" s="17" t="n">
        <v>53</v>
      </c>
      <c r="B368" s="17" t="n">
        <v>2016</v>
      </c>
      <c r="C368" s="17" t="s">
        <v>212</v>
      </c>
      <c r="D368" s="17" t="s">
        <v>222</v>
      </c>
      <c r="E368" s="18" t="s">
        <v>211</v>
      </c>
      <c r="F368" s="18" t="s">
        <v>67</v>
      </c>
      <c r="G368" s="19" t="n">
        <v>109.72</v>
      </c>
      <c r="H368" s="19" t="n">
        <v>38.38</v>
      </c>
      <c r="J368" s="17" t="s">
        <v>223</v>
      </c>
      <c r="M368" s="19" t="n">
        <v>8.1</v>
      </c>
      <c r="N368" s="19" t="n">
        <v>7.85</v>
      </c>
      <c r="O368" s="19" t="n">
        <v>0.36</v>
      </c>
      <c r="R368" s="19" t="n">
        <v>48.9</v>
      </c>
      <c r="S368" s="19" t="n">
        <v>13.95</v>
      </c>
      <c r="T368" s="19" t="n">
        <v>87</v>
      </c>
      <c r="W368" s="18" t="n">
        <v>2015</v>
      </c>
      <c r="X368" s="17" t="s">
        <v>69</v>
      </c>
      <c r="Y368" s="17" t="s">
        <v>70</v>
      </c>
      <c r="Z368" s="17" t="s">
        <v>102</v>
      </c>
      <c r="AE368" s="21" t="n">
        <v>17.9453607892002</v>
      </c>
      <c r="AF368" s="21" t="n">
        <v>1.20173187260742</v>
      </c>
      <c r="AG368" s="22" t="n">
        <v>5</v>
      </c>
      <c r="AH368" s="21" t="n">
        <v>20.2920099881305</v>
      </c>
      <c r="AI368" s="21" t="n">
        <v>2.42500196432497</v>
      </c>
      <c r="AJ368" s="23" t="n">
        <v>5</v>
      </c>
      <c r="AK368" s="21" t="n">
        <v>13.1882884240512</v>
      </c>
      <c r="AL368" s="21" t="n">
        <v>0.940193046290788</v>
      </c>
      <c r="AM368" s="22" t="n">
        <v>5</v>
      </c>
      <c r="AN368" s="21" t="n">
        <v>14.4284360097418</v>
      </c>
      <c r="AO368" s="21" t="n">
        <v>0.475232331797928</v>
      </c>
      <c r="AP368" s="22" t="n">
        <v>5</v>
      </c>
      <c r="AQ368" s="21" t="n">
        <v>0.649</v>
      </c>
      <c r="AR368" s="36" t="n">
        <f aca="false">AQ368*(0.46/7.46)</f>
        <v>0.0400187667560322</v>
      </c>
      <c r="AS368" s="23" t="n">
        <v>3</v>
      </c>
      <c r="AT368" s="21" t="n">
        <v>0.787</v>
      </c>
      <c r="AU368" s="36" t="n">
        <f aca="false">AT368*(0.53/10)</f>
        <v>0.041711</v>
      </c>
      <c r="AV368" s="23" t="n">
        <v>3</v>
      </c>
    </row>
    <row r="369" customFormat="false" ht="13.8" hidden="false" customHeight="false" outlineLevel="0" collapsed="false">
      <c r="A369" s="17" t="n">
        <v>53</v>
      </c>
      <c r="B369" s="17" t="n">
        <v>2016</v>
      </c>
      <c r="C369" s="17" t="s">
        <v>212</v>
      </c>
      <c r="D369" s="17" t="s">
        <v>222</v>
      </c>
      <c r="E369" s="18" t="s">
        <v>211</v>
      </c>
      <c r="F369" s="18" t="s">
        <v>67</v>
      </c>
      <c r="G369" s="19" t="n">
        <v>109.72</v>
      </c>
      <c r="H369" s="19" t="n">
        <v>38.38</v>
      </c>
      <c r="J369" s="17" t="s">
        <v>223</v>
      </c>
      <c r="M369" s="19" t="n">
        <v>8.1</v>
      </c>
      <c r="N369" s="19" t="n">
        <v>7.85</v>
      </c>
      <c r="O369" s="19" t="n">
        <v>0.36</v>
      </c>
      <c r="R369" s="19" t="n">
        <v>48.9</v>
      </c>
      <c r="S369" s="19" t="n">
        <v>13.95</v>
      </c>
      <c r="T369" s="19" t="n">
        <v>87</v>
      </c>
      <c r="W369" s="18" t="n">
        <v>2015</v>
      </c>
      <c r="X369" s="17" t="s">
        <v>69</v>
      </c>
      <c r="Y369" s="17" t="s">
        <v>70</v>
      </c>
      <c r="Z369" s="17" t="s">
        <v>102</v>
      </c>
      <c r="AE369" s="21" t="n">
        <v>17.9453607892002</v>
      </c>
      <c r="AF369" s="21" t="n">
        <v>1.20173187260742</v>
      </c>
      <c r="AG369" s="22" t="n">
        <v>5</v>
      </c>
      <c r="AH369" s="21" t="n">
        <v>19.6932245211558</v>
      </c>
      <c r="AI369" s="21" t="n">
        <v>2.18929432560284</v>
      </c>
      <c r="AJ369" s="23" t="n">
        <v>5</v>
      </c>
      <c r="AK369" s="21" t="n">
        <v>13.1882884240512</v>
      </c>
      <c r="AL369" s="21" t="n">
        <v>0.940193046290788</v>
      </c>
      <c r="AM369" s="22" t="n">
        <v>5</v>
      </c>
      <c r="AN369" s="21" t="n">
        <v>15.4407882903685</v>
      </c>
      <c r="AO369" s="21" t="n">
        <v>1.20338932546456</v>
      </c>
      <c r="AP369" s="22" t="n">
        <v>5</v>
      </c>
      <c r="AQ369" s="21" t="n">
        <v>0.649</v>
      </c>
      <c r="AR369" s="36" t="n">
        <f aca="false">AQ369*(0.46/7.46)</f>
        <v>0.0400187667560322</v>
      </c>
      <c r="AS369" s="23" t="n">
        <v>3</v>
      </c>
      <c r="AT369" s="21" t="n">
        <v>0.855</v>
      </c>
      <c r="AU369" s="36" t="n">
        <f aca="false">AT369*(0.53/10)</f>
        <v>0.045315</v>
      </c>
      <c r="AV369" s="23" t="n">
        <v>3</v>
      </c>
    </row>
    <row r="370" customFormat="false" ht="13.8" hidden="false" customHeight="false" outlineLevel="0" collapsed="false">
      <c r="A370" s="17" t="n">
        <v>54</v>
      </c>
      <c r="B370" s="17" t="n">
        <v>2016</v>
      </c>
      <c r="C370" s="17" t="s">
        <v>224</v>
      </c>
      <c r="D370" s="17" t="s">
        <v>225</v>
      </c>
      <c r="E370" s="18" t="s">
        <v>211</v>
      </c>
      <c r="F370" s="18" t="s">
        <v>67</v>
      </c>
      <c r="G370" s="19" t="n">
        <v>107.35</v>
      </c>
      <c r="H370" s="19" t="n">
        <v>36.12</v>
      </c>
      <c r="I370" s="20" t="n">
        <v>1280</v>
      </c>
      <c r="W370" s="18" t="n">
        <v>2011</v>
      </c>
      <c r="X370" s="17" t="s">
        <v>226</v>
      </c>
      <c r="Y370" s="17" t="s">
        <v>101</v>
      </c>
      <c r="Z370" s="17" t="s">
        <v>71</v>
      </c>
      <c r="AA370" s="17" t="n">
        <v>0.008</v>
      </c>
      <c r="AC370" s="17" t="s">
        <v>78</v>
      </c>
      <c r="AD370" s="18" t="n">
        <v>100</v>
      </c>
      <c r="AE370" s="21" t="n">
        <v>21.98</v>
      </c>
      <c r="AF370" s="21" t="n">
        <v>10.7054658936452</v>
      </c>
      <c r="AG370" s="22" t="n">
        <v>5</v>
      </c>
      <c r="AH370" s="21" t="n">
        <v>27.52</v>
      </c>
      <c r="AI370" s="21" t="n">
        <v>9.98759230245209</v>
      </c>
      <c r="AJ370" s="23" t="n">
        <v>5</v>
      </c>
      <c r="AK370" s="21" t="n">
        <v>14.7</v>
      </c>
      <c r="AL370" s="21" t="n">
        <v>2.19772609758359</v>
      </c>
      <c r="AM370" s="22" t="n">
        <v>5</v>
      </c>
      <c r="AN370" s="21" t="n">
        <v>17.96</v>
      </c>
      <c r="AO370" s="21" t="n">
        <v>1.1148990985735</v>
      </c>
      <c r="AP370" s="22" t="n">
        <v>5</v>
      </c>
      <c r="AQ370" s="21" t="n">
        <v>2.391</v>
      </c>
      <c r="AR370" s="21" t="n">
        <v>0.061</v>
      </c>
      <c r="AS370" s="23" t="n">
        <v>3</v>
      </c>
      <c r="AT370" s="21" t="n">
        <v>3.491</v>
      </c>
      <c r="AU370" s="21" t="n">
        <v>0.059</v>
      </c>
      <c r="AV370" s="23" t="n">
        <v>3</v>
      </c>
    </row>
    <row r="371" customFormat="false" ht="13.8" hidden="false" customHeight="false" outlineLevel="0" collapsed="false">
      <c r="A371" s="17" t="n">
        <v>54</v>
      </c>
      <c r="B371" s="17" t="n">
        <v>2016</v>
      </c>
      <c r="C371" s="17" t="s">
        <v>224</v>
      </c>
      <c r="D371" s="17" t="s">
        <v>225</v>
      </c>
      <c r="E371" s="18" t="s">
        <v>211</v>
      </c>
      <c r="F371" s="18" t="s">
        <v>67</v>
      </c>
      <c r="G371" s="19" t="n">
        <v>107.35</v>
      </c>
      <c r="H371" s="19" t="n">
        <v>36.12</v>
      </c>
      <c r="I371" s="20" t="n">
        <v>1280</v>
      </c>
      <c r="W371" s="18" t="n">
        <v>2011</v>
      </c>
      <c r="X371" s="17" t="s">
        <v>226</v>
      </c>
      <c r="Y371" s="17" t="s">
        <v>101</v>
      </c>
      <c r="Z371" s="17" t="s">
        <v>71</v>
      </c>
      <c r="AA371" s="17" t="n">
        <v>0.008</v>
      </c>
      <c r="AC371" s="17" t="s">
        <v>85</v>
      </c>
      <c r="AD371" s="18" t="n">
        <v>100</v>
      </c>
      <c r="AE371" s="21" t="n">
        <v>21.98</v>
      </c>
      <c r="AF371" s="21" t="n">
        <v>10.7054658936452</v>
      </c>
      <c r="AG371" s="22" t="n">
        <v>5</v>
      </c>
      <c r="AH371" s="21" t="n">
        <v>26.4</v>
      </c>
      <c r="AI371" s="21" t="n">
        <v>9.48446097572233</v>
      </c>
      <c r="AJ371" s="23" t="n">
        <v>5</v>
      </c>
      <c r="AK371" s="21" t="n">
        <v>14.7</v>
      </c>
      <c r="AL371" s="21" t="n">
        <v>2.19772609758359</v>
      </c>
      <c r="AM371" s="22" t="n">
        <v>5</v>
      </c>
      <c r="AN371" s="21" t="n">
        <v>18</v>
      </c>
      <c r="AO371" s="21" t="n">
        <v>0.987420882906574</v>
      </c>
      <c r="AP371" s="22" t="n">
        <v>5</v>
      </c>
      <c r="AQ371" s="21" t="n">
        <v>2.391</v>
      </c>
      <c r="AR371" s="21" t="n">
        <v>0.061</v>
      </c>
      <c r="AS371" s="23" t="n">
        <v>3</v>
      </c>
      <c r="AT371" s="21" t="n">
        <v>3.323</v>
      </c>
      <c r="AU371" s="21" t="n">
        <v>0.049</v>
      </c>
      <c r="AV371" s="23" t="n">
        <v>3</v>
      </c>
    </row>
    <row r="372" customFormat="false" ht="13.8" hidden="false" customHeight="false" outlineLevel="0" collapsed="false">
      <c r="A372" s="17" t="n">
        <v>54</v>
      </c>
      <c r="B372" s="17" t="n">
        <v>2016</v>
      </c>
      <c r="C372" s="17" t="s">
        <v>224</v>
      </c>
      <c r="D372" s="17" t="s">
        <v>225</v>
      </c>
      <c r="E372" s="18" t="s">
        <v>211</v>
      </c>
      <c r="F372" s="18" t="s">
        <v>67</v>
      </c>
      <c r="G372" s="19" t="n">
        <v>107.35</v>
      </c>
      <c r="H372" s="19" t="n">
        <v>36.12</v>
      </c>
      <c r="I372" s="20" t="n">
        <v>1280</v>
      </c>
      <c r="W372" s="18" t="n">
        <v>2011</v>
      </c>
      <c r="X372" s="17" t="s">
        <v>226</v>
      </c>
      <c r="Y372" s="17" t="s">
        <v>101</v>
      </c>
      <c r="Z372" s="17" t="s">
        <v>71</v>
      </c>
      <c r="AA372" s="17" t="n">
        <v>0.008</v>
      </c>
      <c r="AC372" s="17" t="s">
        <v>85</v>
      </c>
      <c r="AD372" s="18" t="n">
        <v>63.6</v>
      </c>
      <c r="AE372" s="21" t="n">
        <v>21.98</v>
      </c>
      <c r="AF372" s="21" t="n">
        <v>10.7054658936452</v>
      </c>
      <c r="AG372" s="22" t="n">
        <v>5</v>
      </c>
      <c r="AH372" s="21" t="n">
        <v>25.54</v>
      </c>
      <c r="AI372" s="21" t="n">
        <v>10.2123944302989</v>
      </c>
      <c r="AJ372" s="23" t="n">
        <v>5</v>
      </c>
      <c r="AK372" s="21" t="n">
        <v>14.7</v>
      </c>
      <c r="AL372" s="21" t="n">
        <v>2.19772609758359</v>
      </c>
      <c r="AM372" s="22" t="n">
        <v>5</v>
      </c>
      <c r="AN372" s="21" t="n">
        <v>15.8</v>
      </c>
      <c r="AO372" s="21" t="n">
        <v>2.19317121994613</v>
      </c>
      <c r="AP372" s="22" t="n">
        <v>5</v>
      </c>
      <c r="AQ372" s="21" t="n">
        <v>2.391</v>
      </c>
      <c r="AR372" s="21" t="n">
        <v>0.061</v>
      </c>
      <c r="AS372" s="23" t="n">
        <v>3</v>
      </c>
      <c r="AT372" s="21" t="n">
        <v>2.637</v>
      </c>
      <c r="AU372" s="21" t="n">
        <v>0.044</v>
      </c>
      <c r="AV372" s="23" t="n">
        <v>3</v>
      </c>
    </row>
    <row r="373" customFormat="false" ht="13.8" hidden="false" customHeight="false" outlineLevel="0" collapsed="false">
      <c r="A373" s="17" t="n">
        <v>55</v>
      </c>
      <c r="B373" s="17" t="n">
        <v>2016</v>
      </c>
      <c r="C373" s="17" t="s">
        <v>227</v>
      </c>
      <c r="D373" s="17" t="s">
        <v>228</v>
      </c>
      <c r="E373" s="18" t="s">
        <v>211</v>
      </c>
      <c r="F373" s="18" t="s">
        <v>67</v>
      </c>
      <c r="G373" s="19" t="n">
        <v>107.68</v>
      </c>
      <c r="H373" s="19" t="n">
        <v>35.23</v>
      </c>
      <c r="I373" s="20" t="n">
        <v>1200</v>
      </c>
      <c r="J373" s="17" t="s">
        <v>81</v>
      </c>
      <c r="M373" s="19" t="n">
        <v>8.4</v>
      </c>
      <c r="W373" s="18" t="n">
        <v>2015</v>
      </c>
      <c r="X373" s="17" t="s">
        <v>83</v>
      </c>
      <c r="Y373" s="17" t="s">
        <v>70</v>
      </c>
      <c r="Z373" s="17" t="s">
        <v>71</v>
      </c>
      <c r="AC373" s="17" t="s">
        <v>78</v>
      </c>
      <c r="AD373" s="18" t="n">
        <v>30</v>
      </c>
      <c r="AE373" s="21" t="n">
        <v>22.7438016528926</v>
      </c>
      <c r="AF373" s="21" t="n">
        <v>3.09186650070976</v>
      </c>
      <c r="AG373" s="22" t="n">
        <v>4</v>
      </c>
      <c r="AH373" s="21" t="n">
        <v>23.0413223140496</v>
      </c>
      <c r="AI373" s="21" t="n">
        <v>3.00778005968889</v>
      </c>
      <c r="AJ373" s="23" t="n">
        <v>4</v>
      </c>
      <c r="AP373" s="22" t="n">
        <v>3</v>
      </c>
    </row>
    <row r="374" customFormat="false" ht="13.8" hidden="false" customHeight="false" outlineLevel="0" collapsed="false">
      <c r="A374" s="17" t="n">
        <v>55</v>
      </c>
      <c r="B374" s="17" t="n">
        <v>2016</v>
      </c>
      <c r="C374" s="17" t="s">
        <v>227</v>
      </c>
      <c r="D374" s="17" t="s">
        <v>228</v>
      </c>
      <c r="E374" s="18" t="s">
        <v>211</v>
      </c>
      <c r="F374" s="18" t="s">
        <v>67</v>
      </c>
      <c r="G374" s="19" t="n">
        <v>107.68</v>
      </c>
      <c r="H374" s="19" t="n">
        <v>35.23</v>
      </c>
      <c r="I374" s="20" t="n">
        <v>1200</v>
      </c>
      <c r="J374" s="17" t="s">
        <v>81</v>
      </c>
      <c r="M374" s="19" t="n">
        <v>8.4</v>
      </c>
      <c r="W374" s="18" t="n">
        <v>2015</v>
      </c>
      <c r="X374" s="17" t="s">
        <v>83</v>
      </c>
      <c r="Y374" s="17" t="s">
        <v>70</v>
      </c>
      <c r="Z374" s="17" t="s">
        <v>71</v>
      </c>
      <c r="AC374" s="17" t="s">
        <v>78</v>
      </c>
      <c r="AD374" s="18" t="n">
        <v>50</v>
      </c>
      <c r="AE374" s="21" t="n">
        <v>22.7438016528926</v>
      </c>
      <c r="AF374" s="21" t="n">
        <v>3.09186650070976</v>
      </c>
      <c r="AG374" s="22" t="n">
        <v>4</v>
      </c>
      <c r="AH374" s="21" t="n">
        <v>23.900826446281</v>
      </c>
      <c r="AI374" s="21" t="n">
        <v>2.72354700017938</v>
      </c>
      <c r="AJ374" s="23" t="n">
        <v>4</v>
      </c>
      <c r="AP374" s="22" t="n">
        <v>3</v>
      </c>
    </row>
    <row r="375" customFormat="false" ht="13.8" hidden="false" customHeight="false" outlineLevel="0" collapsed="false">
      <c r="A375" s="17" t="n">
        <v>55</v>
      </c>
      <c r="B375" s="17" t="n">
        <v>2016</v>
      </c>
      <c r="C375" s="17" t="s">
        <v>227</v>
      </c>
      <c r="D375" s="17" t="s">
        <v>228</v>
      </c>
      <c r="E375" s="18" t="s">
        <v>211</v>
      </c>
      <c r="F375" s="18" t="s">
        <v>67</v>
      </c>
      <c r="G375" s="19" t="n">
        <v>107.68</v>
      </c>
      <c r="H375" s="19" t="n">
        <v>35.23</v>
      </c>
      <c r="I375" s="20" t="n">
        <v>1200</v>
      </c>
      <c r="J375" s="17" t="s">
        <v>81</v>
      </c>
      <c r="M375" s="19" t="n">
        <v>8.4</v>
      </c>
      <c r="W375" s="18" t="n">
        <v>2015</v>
      </c>
      <c r="X375" s="17" t="s">
        <v>83</v>
      </c>
      <c r="Y375" s="17" t="s">
        <v>70</v>
      </c>
      <c r="Z375" s="17" t="s">
        <v>71</v>
      </c>
      <c r="AC375" s="17" t="s">
        <v>78</v>
      </c>
      <c r="AD375" s="18" t="n">
        <v>70</v>
      </c>
      <c r="AE375" s="21" t="n">
        <v>22.7438016528926</v>
      </c>
      <c r="AF375" s="21" t="n">
        <v>3.09186650070976</v>
      </c>
      <c r="AG375" s="22" t="n">
        <v>4</v>
      </c>
      <c r="AH375" s="21" t="n">
        <v>24.4462809917355</v>
      </c>
      <c r="AI375" s="21" t="n">
        <v>3.49726443780185</v>
      </c>
      <c r="AJ375" s="23" t="n">
        <v>4</v>
      </c>
      <c r="AP375" s="22" t="n">
        <v>3</v>
      </c>
    </row>
    <row r="376" customFormat="false" ht="13.8" hidden="false" customHeight="false" outlineLevel="0" collapsed="false">
      <c r="A376" s="17" t="n">
        <v>55</v>
      </c>
      <c r="B376" s="17" t="n">
        <v>2016</v>
      </c>
      <c r="C376" s="17" t="s">
        <v>227</v>
      </c>
      <c r="D376" s="17" t="s">
        <v>228</v>
      </c>
      <c r="E376" s="18" t="s">
        <v>211</v>
      </c>
      <c r="F376" s="18" t="s">
        <v>67</v>
      </c>
      <c r="G376" s="19" t="n">
        <v>107.68</v>
      </c>
      <c r="H376" s="19" t="n">
        <v>35.23</v>
      </c>
      <c r="I376" s="20" t="n">
        <v>1200</v>
      </c>
      <c r="J376" s="17" t="s">
        <v>81</v>
      </c>
      <c r="M376" s="19" t="n">
        <v>8.4</v>
      </c>
      <c r="W376" s="18" t="n">
        <v>2015</v>
      </c>
      <c r="X376" s="17" t="s">
        <v>83</v>
      </c>
      <c r="Y376" s="17" t="s">
        <v>70</v>
      </c>
      <c r="Z376" s="17" t="s">
        <v>71</v>
      </c>
      <c r="AC376" s="17" t="s">
        <v>78</v>
      </c>
      <c r="AD376" s="18" t="n">
        <v>85</v>
      </c>
      <c r="AE376" s="21" t="n">
        <v>22.7438016528926</v>
      </c>
      <c r="AF376" s="21" t="n">
        <v>3.09186650070976</v>
      </c>
      <c r="AG376" s="22" t="n">
        <v>4</v>
      </c>
      <c r="AH376" s="21" t="n">
        <v>25.3388429752066</v>
      </c>
      <c r="AI376" s="21" t="n">
        <v>3.71681600522204</v>
      </c>
      <c r="AJ376" s="23" t="n">
        <v>4</v>
      </c>
      <c r="AP376" s="22" t="n">
        <v>3</v>
      </c>
    </row>
    <row r="377" customFormat="false" ht="13.8" hidden="false" customHeight="false" outlineLevel="0" collapsed="false">
      <c r="A377" s="17" t="n">
        <v>55</v>
      </c>
      <c r="B377" s="17" t="n">
        <v>2016</v>
      </c>
      <c r="C377" s="17" t="s">
        <v>227</v>
      </c>
      <c r="D377" s="17" t="s">
        <v>228</v>
      </c>
      <c r="E377" s="18" t="s">
        <v>211</v>
      </c>
      <c r="F377" s="18" t="s">
        <v>67</v>
      </c>
      <c r="G377" s="19" t="n">
        <v>107.68</v>
      </c>
      <c r="H377" s="19" t="n">
        <v>35.23</v>
      </c>
      <c r="I377" s="20" t="n">
        <v>1200</v>
      </c>
      <c r="J377" s="17" t="s">
        <v>81</v>
      </c>
      <c r="M377" s="19" t="n">
        <v>8.4</v>
      </c>
      <c r="W377" s="18" t="n">
        <v>2015</v>
      </c>
      <c r="X377" s="17" t="s">
        <v>83</v>
      </c>
      <c r="Y377" s="17" t="s">
        <v>70</v>
      </c>
      <c r="Z377" s="17" t="s">
        <v>71</v>
      </c>
      <c r="AC377" s="17" t="s">
        <v>78</v>
      </c>
      <c r="AD377" s="18" t="n">
        <v>100</v>
      </c>
      <c r="AE377" s="21" t="n">
        <v>22.7438016528926</v>
      </c>
      <c r="AF377" s="21" t="n">
        <v>3.09186650070976</v>
      </c>
      <c r="AG377" s="22" t="n">
        <v>4</v>
      </c>
      <c r="AH377" s="21" t="n">
        <v>25.801652892562</v>
      </c>
      <c r="AI377" s="21" t="n">
        <v>3.71681600522202</v>
      </c>
      <c r="AJ377" s="23" t="n">
        <v>4</v>
      </c>
      <c r="AP377" s="22" t="n">
        <v>3</v>
      </c>
    </row>
    <row r="378" customFormat="false" ht="13.8" hidden="false" customHeight="false" outlineLevel="0" collapsed="false">
      <c r="A378" s="17" t="n">
        <v>56</v>
      </c>
      <c r="B378" s="17" t="n">
        <v>2016</v>
      </c>
      <c r="C378" s="17" t="s">
        <v>229</v>
      </c>
      <c r="D378" s="17" t="s">
        <v>230</v>
      </c>
      <c r="E378" s="18" t="s">
        <v>211</v>
      </c>
      <c r="F378" s="18" t="s">
        <v>67</v>
      </c>
      <c r="G378" s="19" t="n">
        <v>104.6</v>
      </c>
      <c r="H378" s="19" t="n">
        <v>35.61</v>
      </c>
      <c r="I378" s="20" t="n">
        <v>1970</v>
      </c>
      <c r="J378" s="17" t="s">
        <v>231</v>
      </c>
      <c r="L378" s="19" t="n">
        <v>1.25</v>
      </c>
      <c r="W378" s="18" t="n">
        <v>2012</v>
      </c>
      <c r="X378" s="17" t="s">
        <v>69</v>
      </c>
      <c r="Y378" s="17" t="s">
        <v>70</v>
      </c>
      <c r="Z378" s="17" t="s">
        <v>73</v>
      </c>
      <c r="AC378" s="17" t="s">
        <v>78</v>
      </c>
      <c r="AD378" s="18" t="n">
        <v>100</v>
      </c>
      <c r="AE378" s="21" t="n">
        <v>20.4559319723254</v>
      </c>
      <c r="AF378" s="21" t="n">
        <v>4.26601037151478</v>
      </c>
      <c r="AG378" s="22" t="n">
        <v>13</v>
      </c>
      <c r="AH378" s="21" t="n">
        <v>22.8418311123229</v>
      </c>
      <c r="AI378" s="21" t="n">
        <v>3.92341998590295</v>
      </c>
      <c r="AJ378" s="23" t="n">
        <v>13</v>
      </c>
      <c r="AK378" s="21" t="n">
        <v>13.596</v>
      </c>
      <c r="AL378" s="21" t="n">
        <v>1.1153761697293</v>
      </c>
      <c r="AM378" s="22" t="n">
        <v>4</v>
      </c>
      <c r="AN378" s="21" t="n">
        <v>13.1</v>
      </c>
      <c r="AO378" s="21" t="n">
        <v>1.65518820682121</v>
      </c>
      <c r="AP378" s="22" t="n">
        <v>4</v>
      </c>
      <c r="AQ378" s="21" t="n">
        <v>12.5437704732859</v>
      </c>
      <c r="AR378" s="21" t="n">
        <v>0.352422907489</v>
      </c>
      <c r="AS378" s="23" t="n">
        <v>3</v>
      </c>
      <c r="AT378" s="21" t="n">
        <v>16.0533152603637</v>
      </c>
      <c r="AU378" s="21" t="n">
        <v>0.5286343612335</v>
      </c>
      <c r="AV378" s="23" t="n">
        <v>3</v>
      </c>
    </row>
    <row r="379" customFormat="false" ht="13.8" hidden="false" customHeight="false" outlineLevel="0" collapsed="false">
      <c r="A379" s="17" t="n">
        <v>56</v>
      </c>
      <c r="B379" s="17" t="n">
        <v>2016</v>
      </c>
      <c r="C379" s="17" t="s">
        <v>229</v>
      </c>
      <c r="D379" s="17" t="s">
        <v>230</v>
      </c>
      <c r="E379" s="18" t="s">
        <v>211</v>
      </c>
      <c r="F379" s="18" t="s">
        <v>67</v>
      </c>
      <c r="G379" s="19" t="n">
        <v>104.6</v>
      </c>
      <c r="H379" s="19" t="n">
        <v>35.61</v>
      </c>
      <c r="I379" s="20" t="n">
        <v>1970</v>
      </c>
      <c r="J379" s="17" t="s">
        <v>231</v>
      </c>
      <c r="L379" s="19" t="n">
        <v>1.25</v>
      </c>
      <c r="W379" s="18" t="n">
        <v>2013</v>
      </c>
      <c r="X379" s="17" t="s">
        <v>69</v>
      </c>
      <c r="Y379" s="17" t="s">
        <v>70</v>
      </c>
      <c r="Z379" s="17" t="s">
        <v>73</v>
      </c>
      <c r="AC379" s="17" t="s">
        <v>78</v>
      </c>
      <c r="AD379" s="18" t="n">
        <v>100</v>
      </c>
      <c r="AE379" s="21" t="n">
        <v>17.8555604785113</v>
      </c>
      <c r="AF379" s="21" t="n">
        <v>3.7944264197439</v>
      </c>
      <c r="AG379" s="22" t="n">
        <v>14</v>
      </c>
      <c r="AH379" s="21" t="n">
        <v>20.8687786146803</v>
      </c>
      <c r="AI379" s="21" t="n">
        <v>5.09112716159626</v>
      </c>
      <c r="AJ379" s="23" t="n">
        <v>14</v>
      </c>
      <c r="AK379" s="21" t="n">
        <v>13.103</v>
      </c>
      <c r="AL379" s="21" t="n">
        <v>0.413664920759142</v>
      </c>
      <c r="AM379" s="22" t="n">
        <v>4</v>
      </c>
      <c r="AN379" s="21" t="n">
        <v>14.599</v>
      </c>
      <c r="AO379" s="21" t="n">
        <v>2.04339684512496</v>
      </c>
      <c r="AP379" s="22" t="n">
        <v>4</v>
      </c>
      <c r="AQ379" s="21" t="n">
        <v>17.1772280582853</v>
      </c>
      <c r="AR379" s="21" t="n">
        <v>1.9383259911895</v>
      </c>
      <c r="AS379" s="23" t="n">
        <v>3</v>
      </c>
      <c r="AT379" s="21" t="n">
        <v>19.6306336834971</v>
      </c>
      <c r="AU379" s="21" t="n">
        <v>1.0561391618661</v>
      </c>
      <c r="AV379" s="23" t="n">
        <v>3</v>
      </c>
    </row>
    <row r="380" customFormat="false" ht="13.8" hidden="false" customHeight="false" outlineLevel="0" collapsed="false">
      <c r="A380" s="17" t="n">
        <v>56</v>
      </c>
      <c r="B380" s="17" t="n">
        <v>2016</v>
      </c>
      <c r="C380" s="17" t="s">
        <v>229</v>
      </c>
      <c r="D380" s="17" t="s">
        <v>230</v>
      </c>
      <c r="E380" s="18" t="s">
        <v>211</v>
      </c>
      <c r="F380" s="18" t="s">
        <v>67</v>
      </c>
      <c r="G380" s="19" t="n">
        <v>104.6</v>
      </c>
      <c r="H380" s="19" t="n">
        <v>35.61</v>
      </c>
      <c r="I380" s="20" t="n">
        <v>1970</v>
      </c>
      <c r="J380" s="17" t="s">
        <v>231</v>
      </c>
      <c r="L380" s="19" t="n">
        <v>1.25</v>
      </c>
      <c r="W380" s="18" t="n">
        <v>2014</v>
      </c>
      <c r="X380" s="17" t="s">
        <v>69</v>
      </c>
      <c r="Y380" s="17" t="s">
        <v>70</v>
      </c>
      <c r="Z380" s="17" t="s">
        <v>73</v>
      </c>
      <c r="AC380" s="17" t="s">
        <v>78</v>
      </c>
      <c r="AD380" s="18" t="n">
        <v>100</v>
      </c>
      <c r="AE380" s="21" t="n">
        <v>16.3447920836619</v>
      </c>
      <c r="AF380" s="36" t="n">
        <f aca="false">AE380*(3.84/22.39)</f>
        <v>2.80321579282098</v>
      </c>
      <c r="AG380" s="22" t="n">
        <v>11</v>
      </c>
      <c r="AH380" s="21" t="n">
        <v>17.7391951651535</v>
      </c>
      <c r="AI380" s="36" t="n">
        <f aca="false">AH380*(3.99/24.1)</f>
        <v>2.93690409580757</v>
      </c>
      <c r="AJ380" s="23" t="n">
        <v>11</v>
      </c>
      <c r="AK380" s="21" t="n">
        <v>16.142</v>
      </c>
      <c r="AL380" s="21" t="n">
        <v>2.07856488953312</v>
      </c>
      <c r="AM380" s="22" t="n">
        <v>4</v>
      </c>
      <c r="AN380" s="21" t="n">
        <v>19.07</v>
      </c>
      <c r="AO380" s="21" t="n">
        <v>1.41506372059117</v>
      </c>
      <c r="AP380" s="22" t="n">
        <v>4</v>
      </c>
      <c r="AQ380" s="21" t="n">
        <v>15.1135208403931</v>
      </c>
      <c r="AR380" s="21" t="n">
        <v>1.9371964305885</v>
      </c>
      <c r="AS380" s="23" t="n">
        <v>3</v>
      </c>
      <c r="AT380" s="21" t="n">
        <v>17.741443578448</v>
      </c>
      <c r="AU380" s="21" t="n">
        <v>1.2323506156105</v>
      </c>
      <c r="AV380" s="23" t="n">
        <v>3</v>
      </c>
    </row>
    <row r="381" customFormat="false" ht="13.8" hidden="false" customHeight="false" outlineLevel="0" collapsed="false">
      <c r="A381" s="17" t="n">
        <v>56</v>
      </c>
      <c r="B381" s="17" t="n">
        <v>2016</v>
      </c>
      <c r="C381" s="17" t="s">
        <v>229</v>
      </c>
      <c r="D381" s="17" t="s">
        <v>230</v>
      </c>
      <c r="E381" s="18" t="s">
        <v>211</v>
      </c>
      <c r="F381" s="18" t="s">
        <v>67</v>
      </c>
      <c r="G381" s="19" t="n">
        <v>104.6</v>
      </c>
      <c r="H381" s="19" t="n">
        <v>35.61</v>
      </c>
      <c r="I381" s="20" t="n">
        <v>1970</v>
      </c>
      <c r="J381" s="17" t="s">
        <v>231</v>
      </c>
      <c r="L381" s="19" t="n">
        <v>1.25</v>
      </c>
      <c r="W381" s="18" t="n">
        <v>2015</v>
      </c>
      <c r="X381" s="17" t="s">
        <v>69</v>
      </c>
      <c r="Y381" s="17" t="s">
        <v>70</v>
      </c>
      <c r="Z381" s="17" t="s">
        <v>73</v>
      </c>
      <c r="AC381" s="17" t="s">
        <v>78</v>
      </c>
      <c r="AD381" s="18" t="n">
        <v>100</v>
      </c>
      <c r="AE381" s="21" t="n">
        <v>19.2697724360734</v>
      </c>
      <c r="AF381" s="21" t="n">
        <v>4.55608029533928</v>
      </c>
      <c r="AG381" s="22" t="n">
        <v>11</v>
      </c>
      <c r="AH381" s="21" t="n">
        <v>20.8598146231613</v>
      </c>
      <c r="AI381" s="21" t="n">
        <v>4.65006267017651</v>
      </c>
      <c r="AJ381" s="23" t="n">
        <v>11</v>
      </c>
      <c r="AK381" s="21" t="n">
        <v>16.398</v>
      </c>
      <c r="AL381" s="21" t="n">
        <v>1.36246247654752</v>
      </c>
      <c r="AM381" s="22" t="n">
        <v>4</v>
      </c>
      <c r="AN381" s="21" t="n">
        <v>17.865</v>
      </c>
      <c r="AO381" s="21" t="n">
        <v>2.10054056534661</v>
      </c>
      <c r="AP381" s="22" t="n">
        <v>4</v>
      </c>
      <c r="AQ381" s="21" t="n">
        <v>19.3917316164012</v>
      </c>
      <c r="AR381" s="21" t="n">
        <v>2.9961594939569</v>
      </c>
      <c r="AS381" s="23" t="n">
        <v>3</v>
      </c>
      <c r="AT381" s="21" t="n">
        <v>31.7135434316051</v>
      </c>
      <c r="AU381" s="21" t="n">
        <v>2.4663955721225</v>
      </c>
      <c r="AV381" s="23" t="n">
        <v>3</v>
      </c>
    </row>
    <row r="382" customFormat="false" ht="13.5" hidden="false" customHeight="true" outlineLevel="0" collapsed="false">
      <c r="A382" s="17" t="n">
        <v>57</v>
      </c>
      <c r="B382" s="17" t="n">
        <v>2016</v>
      </c>
      <c r="C382" s="17" t="s">
        <v>229</v>
      </c>
      <c r="D382" s="17" t="s">
        <v>232</v>
      </c>
      <c r="E382" s="18" t="s">
        <v>211</v>
      </c>
      <c r="F382" s="18" t="s">
        <v>67</v>
      </c>
      <c r="G382" s="19" t="n">
        <v>107.63</v>
      </c>
      <c r="H382" s="19" t="n">
        <v>34.98</v>
      </c>
      <c r="I382" s="20" t="n">
        <v>1220</v>
      </c>
      <c r="J382" s="17" t="s">
        <v>81</v>
      </c>
      <c r="N382" s="19" t="n">
        <v>11.56</v>
      </c>
      <c r="R382" s="19" t="n">
        <v>46.66</v>
      </c>
      <c r="S382" s="19" t="n">
        <v>16.94</v>
      </c>
      <c r="T382" s="19" t="n">
        <v>122.35</v>
      </c>
      <c r="W382" s="18" t="n">
        <v>2012</v>
      </c>
      <c r="X382" s="17" t="s">
        <v>83</v>
      </c>
      <c r="Y382" s="17" t="s">
        <v>70</v>
      </c>
      <c r="Z382" s="17" t="s">
        <v>73</v>
      </c>
      <c r="AE382" s="21" t="n">
        <v>24.76</v>
      </c>
      <c r="AF382" s="21" t="n">
        <v>0.793977329651169</v>
      </c>
      <c r="AG382" s="22" t="n">
        <v>4</v>
      </c>
      <c r="AH382" s="21" t="n">
        <v>25.64</v>
      </c>
      <c r="AI382" s="21" t="n">
        <v>0.852525659437884</v>
      </c>
      <c r="AJ382" s="23" t="n">
        <v>4</v>
      </c>
      <c r="AK382" s="21" t="n">
        <v>12.01</v>
      </c>
      <c r="AL382" s="36" t="n">
        <f aca="false">AK382*(3.16/16.05)</f>
        <v>2.36458566978193</v>
      </c>
      <c r="AM382" s="22" t="n">
        <v>4</v>
      </c>
      <c r="AN382" s="21" t="n">
        <v>14.14</v>
      </c>
      <c r="AO382" s="36" t="n">
        <f aca="false">AN382*(3.24/19.12)</f>
        <v>2.39610878661088</v>
      </c>
      <c r="AP382" s="22" t="n">
        <v>4</v>
      </c>
      <c r="AQ382" s="21" t="n">
        <v>7.828</v>
      </c>
      <c r="AR382" s="36" t="n">
        <f aca="false">AQ382*(0.46/7.46)</f>
        <v>0.482691689008043</v>
      </c>
      <c r="AS382" s="23" t="n">
        <v>4</v>
      </c>
      <c r="AT382" s="21" t="n">
        <v>10.097</v>
      </c>
      <c r="AU382" s="36" t="n">
        <f aca="false">AT382*(0.53/10)</f>
        <v>0.535141</v>
      </c>
      <c r="AV382" s="23" t="n">
        <v>4</v>
      </c>
    </row>
    <row r="383" customFormat="false" ht="13.8" hidden="false" customHeight="false" outlineLevel="0" collapsed="false">
      <c r="A383" s="17" t="n">
        <v>57</v>
      </c>
      <c r="B383" s="17" t="n">
        <v>2016</v>
      </c>
      <c r="C383" s="17" t="s">
        <v>229</v>
      </c>
      <c r="D383" s="17" t="s">
        <v>232</v>
      </c>
      <c r="E383" s="18" t="s">
        <v>211</v>
      </c>
      <c r="F383" s="18" t="s">
        <v>67</v>
      </c>
      <c r="G383" s="19" t="n">
        <v>107.63</v>
      </c>
      <c r="H383" s="19" t="n">
        <v>34.98</v>
      </c>
      <c r="I383" s="20" t="n">
        <v>1220</v>
      </c>
      <c r="J383" s="17" t="s">
        <v>81</v>
      </c>
      <c r="N383" s="19" t="n">
        <v>11.56</v>
      </c>
      <c r="R383" s="19" t="n">
        <v>46.66</v>
      </c>
      <c r="S383" s="19" t="n">
        <v>16.94</v>
      </c>
      <c r="T383" s="19" t="n">
        <v>122.35</v>
      </c>
      <c r="W383" s="18" t="n">
        <v>2012</v>
      </c>
      <c r="X383" s="17" t="s">
        <v>83</v>
      </c>
      <c r="Y383" s="17" t="s">
        <v>70</v>
      </c>
      <c r="Z383" s="17" t="s">
        <v>71</v>
      </c>
      <c r="AE383" s="21" t="n">
        <v>24.76</v>
      </c>
      <c r="AF383" s="21" t="n">
        <v>0.793977329651169</v>
      </c>
      <c r="AG383" s="22" t="n">
        <v>4</v>
      </c>
      <c r="AH383" s="21" t="n">
        <v>27.03</v>
      </c>
      <c r="AI383" s="21" t="n">
        <v>1.09297758439961</v>
      </c>
      <c r="AJ383" s="23" t="n">
        <v>4</v>
      </c>
      <c r="AK383" s="21" t="n">
        <v>12.01</v>
      </c>
      <c r="AL383" s="36" t="n">
        <f aca="false">AK383*(3.16/16.05)</f>
        <v>2.36458566978193</v>
      </c>
      <c r="AM383" s="22" t="n">
        <v>4</v>
      </c>
      <c r="AN383" s="21" t="n">
        <v>14.28</v>
      </c>
      <c r="AO383" s="36" t="n">
        <f aca="false">AN383*(3.24/19.12)</f>
        <v>2.41983263598326</v>
      </c>
      <c r="AP383" s="22" t="n">
        <v>4</v>
      </c>
      <c r="AQ383" s="21" t="n">
        <v>7.828</v>
      </c>
      <c r="AR383" s="36" t="n">
        <f aca="false">AQ383*(0.46/7.46)</f>
        <v>0.482691689008043</v>
      </c>
      <c r="AS383" s="23" t="n">
        <v>4</v>
      </c>
      <c r="AT383" s="21" t="n">
        <v>9.212</v>
      </c>
      <c r="AU383" s="36" t="n">
        <f aca="false">AT383*(0.53/10)</f>
        <v>0.488236</v>
      </c>
      <c r="AV383" s="23" t="n">
        <v>4</v>
      </c>
    </row>
    <row r="384" customFormat="false" ht="13.8" hidden="false" customHeight="false" outlineLevel="0" collapsed="false">
      <c r="A384" s="17" t="n">
        <v>57</v>
      </c>
      <c r="B384" s="17" t="n">
        <v>2016</v>
      </c>
      <c r="C384" s="17" t="s">
        <v>229</v>
      </c>
      <c r="D384" s="17" t="s">
        <v>232</v>
      </c>
      <c r="E384" s="18" t="s">
        <v>211</v>
      </c>
      <c r="F384" s="18" t="s">
        <v>67</v>
      </c>
      <c r="G384" s="19" t="n">
        <v>107.63</v>
      </c>
      <c r="H384" s="19" t="n">
        <v>34.98</v>
      </c>
      <c r="I384" s="20" t="n">
        <v>1220</v>
      </c>
      <c r="J384" s="17" t="s">
        <v>81</v>
      </c>
      <c r="N384" s="19" t="n">
        <v>11.56</v>
      </c>
      <c r="R384" s="19" t="n">
        <v>46.66</v>
      </c>
      <c r="S384" s="19" t="n">
        <v>16.94</v>
      </c>
      <c r="T384" s="19" t="n">
        <v>122.35</v>
      </c>
      <c r="W384" s="18" t="n">
        <v>2013</v>
      </c>
      <c r="X384" s="17" t="s">
        <v>83</v>
      </c>
      <c r="Y384" s="17" t="s">
        <v>70</v>
      </c>
      <c r="Z384" s="17" t="s">
        <v>73</v>
      </c>
      <c r="AE384" s="21" t="n">
        <v>24.4125</v>
      </c>
      <c r="AF384" s="21" t="n">
        <v>1.02128595407946</v>
      </c>
      <c r="AG384" s="22" t="n">
        <v>4</v>
      </c>
      <c r="AH384" s="21" t="n">
        <v>25.4675</v>
      </c>
      <c r="AI384" s="21" t="n">
        <v>0.979944726332392</v>
      </c>
      <c r="AJ384" s="23" t="n">
        <v>4</v>
      </c>
      <c r="AK384" s="21" t="n">
        <v>13.76</v>
      </c>
      <c r="AL384" s="36" t="n">
        <f aca="false">AK384*(3.16/16.05)</f>
        <v>2.70913395638629</v>
      </c>
      <c r="AM384" s="22" t="n">
        <v>4</v>
      </c>
      <c r="AN384" s="21" t="n">
        <v>15.4</v>
      </c>
      <c r="AO384" s="36" t="n">
        <f aca="false">AN384*(3.24/19.12)</f>
        <v>2.60962343096234</v>
      </c>
      <c r="AP384" s="22" t="n">
        <v>4</v>
      </c>
      <c r="AQ384" s="21" t="n">
        <v>9.826</v>
      </c>
      <c r="AR384" s="36" t="n">
        <f aca="false">AQ384*(0.46/7.46)</f>
        <v>0.605892761394102</v>
      </c>
      <c r="AS384" s="23" t="n">
        <v>4</v>
      </c>
      <c r="AT384" s="21" t="n">
        <v>11.321</v>
      </c>
      <c r="AU384" s="36" t="n">
        <f aca="false">AT384*(0.53/10)</f>
        <v>0.600013</v>
      </c>
      <c r="AV384" s="23" t="n">
        <v>4</v>
      </c>
    </row>
    <row r="385" customFormat="false" ht="13.8" hidden="false" customHeight="false" outlineLevel="0" collapsed="false">
      <c r="A385" s="17" t="n">
        <v>57</v>
      </c>
      <c r="B385" s="17" t="n">
        <v>2016</v>
      </c>
      <c r="C385" s="17" t="s">
        <v>229</v>
      </c>
      <c r="D385" s="17" t="s">
        <v>232</v>
      </c>
      <c r="E385" s="18" t="s">
        <v>211</v>
      </c>
      <c r="F385" s="18" t="s">
        <v>67</v>
      </c>
      <c r="G385" s="19" t="n">
        <v>107.63</v>
      </c>
      <c r="H385" s="19" t="n">
        <v>34.98</v>
      </c>
      <c r="I385" s="20" t="n">
        <v>1220</v>
      </c>
      <c r="J385" s="17" t="s">
        <v>81</v>
      </c>
      <c r="N385" s="19" t="n">
        <v>11.56</v>
      </c>
      <c r="R385" s="19" t="n">
        <v>46.66</v>
      </c>
      <c r="S385" s="19" t="n">
        <v>16.94</v>
      </c>
      <c r="T385" s="19" t="n">
        <v>122.35</v>
      </c>
      <c r="W385" s="18" t="n">
        <v>2013</v>
      </c>
      <c r="X385" s="17" t="s">
        <v>83</v>
      </c>
      <c r="Y385" s="17" t="s">
        <v>70</v>
      </c>
      <c r="Z385" s="17" t="s">
        <v>71</v>
      </c>
      <c r="AE385" s="21" t="n">
        <v>24.4125</v>
      </c>
      <c r="AF385" s="21" t="n">
        <v>1.02128595407946</v>
      </c>
      <c r="AG385" s="22" t="n">
        <v>4</v>
      </c>
      <c r="AH385" s="21" t="n">
        <v>26.705</v>
      </c>
      <c r="AI385" s="21" t="n">
        <v>1.37476058521717</v>
      </c>
      <c r="AJ385" s="23" t="n">
        <v>4</v>
      </c>
      <c r="AK385" s="21" t="n">
        <v>13.76</v>
      </c>
      <c r="AL385" s="36" t="n">
        <f aca="false">AK385*(3.16/16.05)</f>
        <v>2.70913395638629</v>
      </c>
      <c r="AM385" s="22" t="n">
        <v>4</v>
      </c>
      <c r="AN385" s="21" t="n">
        <v>15.17</v>
      </c>
      <c r="AO385" s="36" t="n">
        <f aca="false">AN385*(3.24/19.12)</f>
        <v>2.57064853556485</v>
      </c>
      <c r="AP385" s="22" t="n">
        <v>4</v>
      </c>
      <c r="AQ385" s="21" t="n">
        <v>9.826</v>
      </c>
      <c r="AR385" s="36" t="n">
        <f aca="false">AQ385*(0.46/7.46)</f>
        <v>0.605892761394102</v>
      </c>
      <c r="AS385" s="23" t="n">
        <v>4</v>
      </c>
      <c r="AT385" s="21" t="n">
        <v>10.188</v>
      </c>
      <c r="AU385" s="36" t="n">
        <f aca="false">AT385*(0.53/10)</f>
        <v>0.539964</v>
      </c>
      <c r="AV385" s="23" t="n">
        <v>4</v>
      </c>
    </row>
    <row r="386" customFormat="false" ht="13.8" hidden="false" customHeight="false" outlineLevel="0" collapsed="false">
      <c r="A386" s="17" t="n">
        <v>58</v>
      </c>
      <c r="B386" s="17" t="n">
        <v>2016</v>
      </c>
      <c r="C386" s="17" t="s">
        <v>233</v>
      </c>
      <c r="D386" s="17" t="s">
        <v>234</v>
      </c>
      <c r="E386" s="18" t="s">
        <v>211</v>
      </c>
      <c r="F386" s="18" t="s">
        <v>67</v>
      </c>
      <c r="G386" s="19" t="n">
        <v>108.07</v>
      </c>
      <c r="H386" s="19" t="n">
        <v>34.26</v>
      </c>
      <c r="I386" s="20" t="n">
        <v>521</v>
      </c>
      <c r="K386" s="17" t="s">
        <v>94</v>
      </c>
      <c r="N386" s="19" t="n">
        <v>6.95</v>
      </c>
      <c r="O386" s="19" t="n">
        <v>0.92</v>
      </c>
      <c r="P386" s="19" t="n">
        <v>0.62</v>
      </c>
      <c r="Q386" s="19" t="n">
        <v>10.23</v>
      </c>
      <c r="R386" s="19" t="n">
        <v>23.51</v>
      </c>
      <c r="S386" s="19" t="n">
        <v>17.32</v>
      </c>
      <c r="T386" s="19" t="n">
        <v>163.21</v>
      </c>
      <c r="W386" s="18" t="n">
        <v>2013</v>
      </c>
      <c r="X386" s="17" t="s">
        <v>77</v>
      </c>
      <c r="Y386" s="17" t="s">
        <v>70</v>
      </c>
      <c r="Z386" s="17" t="s">
        <v>235</v>
      </c>
      <c r="AC386" s="17" t="s">
        <v>85</v>
      </c>
      <c r="AD386" s="18" t="n">
        <v>100</v>
      </c>
      <c r="AE386" s="21" t="n">
        <v>28.6541019955654</v>
      </c>
      <c r="AF386" s="21" t="n">
        <v>5.9029207929802</v>
      </c>
      <c r="AG386" s="22" t="n">
        <v>22</v>
      </c>
      <c r="AH386" s="21" t="n">
        <v>28.7666297117517</v>
      </c>
      <c r="AI386" s="21" t="n">
        <v>6.43995292052026</v>
      </c>
      <c r="AJ386" s="23" t="n">
        <v>22</v>
      </c>
      <c r="AK386" s="21" t="n">
        <v>11.669981888653</v>
      </c>
      <c r="AL386" s="21" t="n">
        <v>1.08425192919542</v>
      </c>
      <c r="AM386" s="22" t="n">
        <v>7</v>
      </c>
      <c r="AN386" s="21" t="n">
        <v>12.0156200037253</v>
      </c>
      <c r="AO386" s="21" t="n">
        <v>1.12624909917309</v>
      </c>
      <c r="AP386" s="22" t="n">
        <v>7</v>
      </c>
      <c r="AQ386" s="21" t="n">
        <v>7.102</v>
      </c>
      <c r="AR386" s="36" t="n">
        <f aca="false">AQ386*(0.46/7.46)</f>
        <v>0.437924932975871</v>
      </c>
      <c r="AS386" s="23" t="n">
        <v>3</v>
      </c>
      <c r="AT386" s="21" t="n">
        <v>7.294</v>
      </c>
      <c r="AU386" s="36" t="n">
        <f aca="false">AT386*(0.53/10)</f>
        <v>0.386582</v>
      </c>
      <c r="AV386" s="23" t="n">
        <v>3</v>
      </c>
    </row>
    <row r="387" customFormat="false" ht="13.8" hidden="false" customHeight="false" outlineLevel="0" collapsed="false">
      <c r="A387" s="17" t="n">
        <v>58</v>
      </c>
      <c r="B387" s="17" t="n">
        <v>2016</v>
      </c>
      <c r="C387" s="17" t="s">
        <v>233</v>
      </c>
      <c r="D387" s="17" t="s">
        <v>234</v>
      </c>
      <c r="E387" s="18" t="s">
        <v>211</v>
      </c>
      <c r="F387" s="18" t="s">
        <v>67</v>
      </c>
      <c r="G387" s="19" t="n">
        <v>108.07</v>
      </c>
      <c r="H387" s="19" t="n">
        <v>34.26</v>
      </c>
      <c r="I387" s="20" t="n">
        <v>521</v>
      </c>
      <c r="K387" s="17" t="s">
        <v>94</v>
      </c>
      <c r="N387" s="19" t="n">
        <v>6.95</v>
      </c>
      <c r="O387" s="19" t="n">
        <v>0.92</v>
      </c>
      <c r="P387" s="19" t="n">
        <v>0.62</v>
      </c>
      <c r="Q387" s="19" t="n">
        <v>10.23</v>
      </c>
      <c r="R387" s="19" t="n">
        <v>23.51</v>
      </c>
      <c r="S387" s="19" t="n">
        <v>17.32</v>
      </c>
      <c r="T387" s="19" t="n">
        <v>163.21</v>
      </c>
      <c r="W387" s="18" t="n">
        <v>2013</v>
      </c>
      <c r="X387" s="17" t="s">
        <v>77</v>
      </c>
      <c r="Y387" s="17" t="s">
        <v>70</v>
      </c>
      <c r="Z387" s="17" t="s">
        <v>235</v>
      </c>
      <c r="AC387" s="17" t="s">
        <v>78</v>
      </c>
      <c r="AD387" s="18" t="n">
        <v>50</v>
      </c>
      <c r="AE387" s="21" t="n">
        <v>28.6541019955654</v>
      </c>
      <c r="AF387" s="21" t="n">
        <v>5.9029207929802</v>
      </c>
      <c r="AG387" s="22" t="n">
        <v>22</v>
      </c>
      <c r="AH387" s="21" t="n">
        <v>26.4889135254989</v>
      </c>
      <c r="AI387" s="21" t="n">
        <v>5.50323280981637</v>
      </c>
      <c r="AJ387" s="23" t="n">
        <v>22</v>
      </c>
      <c r="AK387" s="21" t="n">
        <v>11.669981888653</v>
      </c>
      <c r="AL387" s="21" t="n">
        <v>1.08425192919542</v>
      </c>
      <c r="AM387" s="22" t="n">
        <v>7</v>
      </c>
      <c r="AN387" s="21" t="n">
        <v>12.1843244353157</v>
      </c>
      <c r="AO387" s="21" t="n">
        <v>1.08283652635847</v>
      </c>
      <c r="AP387" s="22" t="n">
        <v>7</v>
      </c>
      <c r="AQ387" s="21" t="n">
        <v>7.102</v>
      </c>
      <c r="AR387" s="36" t="n">
        <f aca="false">AQ387*(0.46/7.46)</f>
        <v>0.437924932975871</v>
      </c>
      <c r="AS387" s="23" t="n">
        <v>3</v>
      </c>
      <c r="AT387" s="21" t="n">
        <v>7.844</v>
      </c>
      <c r="AU387" s="36" t="n">
        <f aca="false">AT387*(0.53/10)</f>
        <v>0.415732</v>
      </c>
      <c r="AV387" s="23" t="n">
        <v>3</v>
      </c>
    </row>
    <row r="388" customFormat="false" ht="13.8" hidden="false" customHeight="false" outlineLevel="0" collapsed="false">
      <c r="A388" s="17" t="n">
        <v>58</v>
      </c>
      <c r="B388" s="17" t="n">
        <v>2016</v>
      </c>
      <c r="C388" s="17" t="s">
        <v>233</v>
      </c>
      <c r="D388" s="17" t="s">
        <v>234</v>
      </c>
      <c r="E388" s="18" t="s">
        <v>211</v>
      </c>
      <c r="F388" s="18" t="s">
        <v>67</v>
      </c>
      <c r="G388" s="19" t="n">
        <v>108.07</v>
      </c>
      <c r="H388" s="19" t="n">
        <v>34.26</v>
      </c>
      <c r="I388" s="20" t="n">
        <v>521</v>
      </c>
      <c r="K388" s="17" t="s">
        <v>94</v>
      </c>
      <c r="N388" s="19" t="n">
        <v>6.95</v>
      </c>
      <c r="O388" s="19" t="n">
        <v>0.92</v>
      </c>
      <c r="P388" s="19" t="n">
        <v>0.62</v>
      </c>
      <c r="Q388" s="19" t="n">
        <v>10.23</v>
      </c>
      <c r="R388" s="19" t="n">
        <v>23.51</v>
      </c>
      <c r="S388" s="19" t="n">
        <v>17.32</v>
      </c>
      <c r="T388" s="19" t="n">
        <v>163.21</v>
      </c>
      <c r="W388" s="18" t="n">
        <v>2013</v>
      </c>
      <c r="X388" s="17" t="s">
        <v>77</v>
      </c>
      <c r="Y388" s="17" t="s">
        <v>70</v>
      </c>
      <c r="Z388" s="17" t="s">
        <v>235</v>
      </c>
      <c r="AC388" s="17" t="s">
        <v>78</v>
      </c>
      <c r="AD388" s="18" t="n">
        <v>100</v>
      </c>
      <c r="AE388" s="21" t="n">
        <v>28.6541019955654</v>
      </c>
      <c r="AF388" s="21" t="n">
        <v>5.9029207929802</v>
      </c>
      <c r="AG388" s="22" t="n">
        <v>22</v>
      </c>
      <c r="AH388" s="21" t="n">
        <v>26.7605321507761</v>
      </c>
      <c r="AI388" s="21" t="n">
        <v>5.51033643420441</v>
      </c>
      <c r="AJ388" s="23" t="n">
        <v>22</v>
      </c>
      <c r="AK388" s="21" t="n">
        <v>11.669981888653</v>
      </c>
      <c r="AL388" s="21" t="n">
        <v>1.08425192919542</v>
      </c>
      <c r="AM388" s="22" t="n">
        <v>7</v>
      </c>
      <c r="AN388" s="21" t="n">
        <v>12.4526571679041</v>
      </c>
      <c r="AO388" s="21" t="n">
        <v>1.16591630411139</v>
      </c>
      <c r="AP388" s="22" t="n">
        <v>7</v>
      </c>
      <c r="AQ388" s="21" t="n">
        <v>7.102</v>
      </c>
      <c r="AR388" s="36" t="n">
        <f aca="false">AQ388*(0.46/7.46)</f>
        <v>0.437924932975871</v>
      </c>
      <c r="AS388" s="23" t="n">
        <v>3</v>
      </c>
      <c r="AT388" s="21" t="n">
        <v>8.913</v>
      </c>
      <c r="AU388" s="36" t="n">
        <f aca="false">AT388*(0.53/10)</f>
        <v>0.472389</v>
      </c>
      <c r="AV388" s="23" t="n">
        <v>3</v>
      </c>
    </row>
    <row r="389" customFormat="false" ht="13.8" hidden="false" customHeight="false" outlineLevel="0" collapsed="false">
      <c r="A389" s="17" t="n">
        <v>58</v>
      </c>
      <c r="B389" s="17" t="n">
        <v>2016</v>
      </c>
      <c r="C389" s="17" t="s">
        <v>233</v>
      </c>
      <c r="D389" s="17" t="s">
        <v>234</v>
      </c>
      <c r="E389" s="18" t="s">
        <v>211</v>
      </c>
      <c r="F389" s="18" t="s">
        <v>67</v>
      </c>
      <c r="G389" s="19" t="n">
        <v>108.07</v>
      </c>
      <c r="H389" s="19" t="n">
        <v>34.26</v>
      </c>
      <c r="I389" s="20" t="n">
        <v>521</v>
      </c>
      <c r="K389" s="17" t="s">
        <v>94</v>
      </c>
      <c r="N389" s="19" t="n">
        <v>6.95</v>
      </c>
      <c r="O389" s="19" t="n">
        <v>0.92</v>
      </c>
      <c r="P389" s="19" t="n">
        <v>0.62</v>
      </c>
      <c r="Q389" s="19" t="n">
        <v>10.23</v>
      </c>
      <c r="R389" s="19" t="n">
        <v>23.51</v>
      </c>
      <c r="S389" s="19" t="n">
        <v>17.32</v>
      </c>
      <c r="T389" s="19" t="n">
        <v>163.21</v>
      </c>
      <c r="W389" s="18" t="n">
        <v>2013</v>
      </c>
      <c r="X389" s="17" t="s">
        <v>77</v>
      </c>
      <c r="Y389" s="17" t="s">
        <v>70</v>
      </c>
      <c r="Z389" s="17" t="s">
        <v>102</v>
      </c>
      <c r="AA389" s="17" t="n">
        <v>0.008</v>
      </c>
      <c r="AC389" s="17" t="s">
        <v>85</v>
      </c>
      <c r="AD389" s="18" t="n">
        <v>100</v>
      </c>
      <c r="AE389" s="21" t="n">
        <v>28.6541019955654</v>
      </c>
      <c r="AF389" s="21" t="n">
        <v>5.9029207929802</v>
      </c>
      <c r="AG389" s="22" t="n">
        <v>22</v>
      </c>
      <c r="AH389" s="21" t="n">
        <v>29.4279592000954</v>
      </c>
      <c r="AI389" s="21" t="n">
        <v>6.82254140470286</v>
      </c>
      <c r="AJ389" s="23" t="n">
        <v>22</v>
      </c>
      <c r="AK389" s="21" t="n">
        <v>11.669981888653</v>
      </c>
      <c r="AL389" s="21" t="n">
        <v>1.08425192919542</v>
      </c>
      <c r="AM389" s="22" t="n">
        <v>7</v>
      </c>
      <c r="AN389" s="21" t="n">
        <v>12.5680097288892</v>
      </c>
      <c r="AO389" s="21" t="n">
        <v>1.2393724638585</v>
      </c>
      <c r="AP389" s="22" t="n">
        <v>7</v>
      </c>
      <c r="AQ389" s="21" t="n">
        <v>7.102</v>
      </c>
      <c r="AR389" s="36" t="n">
        <f aca="false">AQ389*(0.46/7.46)</f>
        <v>0.437924932975871</v>
      </c>
      <c r="AS389" s="23" t="n">
        <v>3</v>
      </c>
      <c r="AT389" s="21" t="n">
        <v>8.08</v>
      </c>
      <c r="AU389" s="36" t="n">
        <f aca="false">AT389*(0.53/10)</f>
        <v>0.42824</v>
      </c>
      <c r="AV389" s="23" t="n">
        <v>3</v>
      </c>
    </row>
    <row r="390" customFormat="false" ht="13.8" hidden="false" customHeight="false" outlineLevel="0" collapsed="false">
      <c r="A390" s="17" t="n">
        <v>58</v>
      </c>
      <c r="B390" s="17" t="n">
        <v>2016</v>
      </c>
      <c r="C390" s="17" t="s">
        <v>233</v>
      </c>
      <c r="D390" s="17" t="s">
        <v>234</v>
      </c>
      <c r="E390" s="18" t="s">
        <v>211</v>
      </c>
      <c r="F390" s="18" t="s">
        <v>67</v>
      </c>
      <c r="G390" s="19" t="n">
        <v>108.07</v>
      </c>
      <c r="H390" s="19" t="n">
        <v>34.26</v>
      </c>
      <c r="I390" s="20" t="n">
        <v>521</v>
      </c>
      <c r="K390" s="17" t="s">
        <v>94</v>
      </c>
      <c r="N390" s="19" t="n">
        <v>6.95</v>
      </c>
      <c r="O390" s="19" t="n">
        <v>0.92</v>
      </c>
      <c r="P390" s="19" t="n">
        <v>0.62</v>
      </c>
      <c r="Q390" s="19" t="n">
        <v>10.23</v>
      </c>
      <c r="R390" s="19" t="n">
        <v>23.51</v>
      </c>
      <c r="S390" s="19" t="n">
        <v>17.32</v>
      </c>
      <c r="T390" s="19" t="n">
        <v>163.21</v>
      </c>
      <c r="W390" s="18" t="n">
        <v>2013</v>
      </c>
      <c r="X390" s="17" t="s">
        <v>77</v>
      </c>
      <c r="Y390" s="17" t="s">
        <v>70</v>
      </c>
      <c r="Z390" s="17" t="s">
        <v>102</v>
      </c>
      <c r="AA390" s="17" t="n">
        <v>0.008</v>
      </c>
      <c r="AC390" s="17" t="s">
        <v>78</v>
      </c>
      <c r="AD390" s="18" t="n">
        <v>50</v>
      </c>
      <c r="AE390" s="21" t="n">
        <v>28.6541019955654</v>
      </c>
      <c r="AF390" s="21" t="n">
        <v>5.9029207929802</v>
      </c>
      <c r="AG390" s="22" t="n">
        <v>22</v>
      </c>
      <c r="AH390" s="21" t="n">
        <v>26.8239824302914</v>
      </c>
      <c r="AI390" s="21" t="n">
        <v>5.45869275061708</v>
      </c>
      <c r="AJ390" s="23" t="n">
        <v>22</v>
      </c>
      <c r="AK390" s="21" t="n">
        <v>11.669981888653</v>
      </c>
      <c r="AL390" s="21" t="n">
        <v>1.08425192919542</v>
      </c>
      <c r="AM390" s="22" t="n">
        <v>7</v>
      </c>
      <c r="AN390" s="21" t="n">
        <v>12.6759435668483</v>
      </c>
      <c r="AO390" s="21" t="n">
        <v>1.42895601396496</v>
      </c>
      <c r="AP390" s="22" t="n">
        <v>7</v>
      </c>
      <c r="AQ390" s="21" t="n">
        <v>7.102</v>
      </c>
      <c r="AR390" s="36" t="n">
        <f aca="false">AQ390*(0.46/7.46)</f>
        <v>0.437924932975871</v>
      </c>
      <c r="AS390" s="23" t="n">
        <v>3</v>
      </c>
      <c r="AT390" s="21" t="n">
        <v>8.233</v>
      </c>
      <c r="AU390" s="36" t="n">
        <f aca="false">AT390*(0.53/10)</f>
        <v>0.436349</v>
      </c>
      <c r="AV390" s="23" t="n">
        <v>3</v>
      </c>
    </row>
    <row r="391" customFormat="false" ht="13.8" hidden="false" customHeight="false" outlineLevel="0" collapsed="false">
      <c r="A391" s="17" t="n">
        <v>58</v>
      </c>
      <c r="B391" s="17" t="n">
        <v>2016</v>
      </c>
      <c r="C391" s="17" t="s">
        <v>233</v>
      </c>
      <c r="D391" s="17" t="s">
        <v>234</v>
      </c>
      <c r="E391" s="18" t="s">
        <v>211</v>
      </c>
      <c r="F391" s="18" t="s">
        <v>67</v>
      </c>
      <c r="G391" s="19" t="n">
        <v>108.07</v>
      </c>
      <c r="H391" s="19" t="n">
        <v>34.26</v>
      </c>
      <c r="I391" s="20" t="n">
        <v>521</v>
      </c>
      <c r="K391" s="17" t="s">
        <v>94</v>
      </c>
      <c r="N391" s="19" t="n">
        <v>6.95</v>
      </c>
      <c r="O391" s="19" t="n">
        <v>0.92</v>
      </c>
      <c r="P391" s="19" t="n">
        <v>0.62</v>
      </c>
      <c r="Q391" s="19" t="n">
        <v>10.23</v>
      </c>
      <c r="R391" s="19" t="n">
        <v>23.51</v>
      </c>
      <c r="S391" s="19" t="n">
        <v>17.32</v>
      </c>
      <c r="T391" s="19" t="n">
        <v>163.21</v>
      </c>
      <c r="W391" s="18" t="n">
        <v>2013</v>
      </c>
      <c r="X391" s="17" t="s">
        <v>77</v>
      </c>
      <c r="Y391" s="17" t="s">
        <v>70</v>
      </c>
      <c r="Z391" s="17" t="s">
        <v>102</v>
      </c>
      <c r="AA391" s="17" t="n">
        <v>0.008</v>
      </c>
      <c r="AC391" s="17" t="s">
        <v>78</v>
      </c>
      <c r="AD391" s="18" t="n">
        <v>100</v>
      </c>
      <c r="AE391" s="21" t="n">
        <v>28.6541019955654</v>
      </c>
      <c r="AF391" s="21" t="n">
        <v>5.9029207929802</v>
      </c>
      <c r="AG391" s="22" t="n">
        <v>22</v>
      </c>
      <c r="AH391" s="21" t="n">
        <v>26.3515800806342</v>
      </c>
      <c r="AI391" s="21" t="n">
        <v>5.21100252333987</v>
      </c>
      <c r="AJ391" s="23" t="n">
        <v>22</v>
      </c>
      <c r="AK391" s="21" t="n">
        <v>11.669981888653</v>
      </c>
      <c r="AL391" s="21" t="n">
        <v>1.08425192919542</v>
      </c>
      <c r="AM391" s="22" t="n">
        <v>7</v>
      </c>
      <c r="AN391" s="21" t="n">
        <v>13.1459358811275</v>
      </c>
      <c r="AO391" s="21" t="n">
        <v>1.39371759218578</v>
      </c>
      <c r="AP391" s="22" t="n">
        <v>7</v>
      </c>
      <c r="AQ391" s="21" t="n">
        <v>7.102</v>
      </c>
      <c r="AR391" s="36" t="n">
        <f aca="false">AQ391*(0.46/7.46)</f>
        <v>0.437924932975871</v>
      </c>
      <c r="AS391" s="23" t="n">
        <v>3</v>
      </c>
      <c r="AT391" s="21" t="n">
        <v>9.556</v>
      </c>
      <c r="AU391" s="36" t="n">
        <f aca="false">AT391*(0.53/10)</f>
        <v>0.506468</v>
      </c>
      <c r="AV391" s="23" t="n">
        <v>3</v>
      </c>
    </row>
    <row r="392" customFormat="false" ht="13.8" hidden="false" customHeight="false" outlineLevel="0" collapsed="false">
      <c r="A392" s="17" t="n">
        <v>58</v>
      </c>
      <c r="B392" s="17" t="n">
        <v>2016</v>
      </c>
      <c r="C392" s="17" t="s">
        <v>233</v>
      </c>
      <c r="D392" s="17" t="s">
        <v>234</v>
      </c>
      <c r="E392" s="18" t="s">
        <v>211</v>
      </c>
      <c r="F392" s="18" t="s">
        <v>67</v>
      </c>
      <c r="G392" s="19" t="n">
        <v>108.07</v>
      </c>
      <c r="H392" s="19" t="n">
        <v>34.26</v>
      </c>
      <c r="I392" s="20" t="n">
        <v>521</v>
      </c>
      <c r="K392" s="17" t="s">
        <v>94</v>
      </c>
      <c r="N392" s="19" t="n">
        <v>6.95</v>
      </c>
      <c r="O392" s="19" t="n">
        <v>0.92</v>
      </c>
      <c r="P392" s="19" t="n">
        <v>0.62</v>
      </c>
      <c r="Q392" s="19" t="n">
        <v>10.23</v>
      </c>
      <c r="R392" s="19" t="n">
        <v>23.51</v>
      </c>
      <c r="S392" s="19" t="n">
        <v>17.32</v>
      </c>
      <c r="T392" s="19" t="n">
        <v>163.21</v>
      </c>
      <c r="W392" s="18" t="n">
        <v>2013</v>
      </c>
      <c r="X392" s="17" t="s">
        <v>77</v>
      </c>
      <c r="Y392" s="17" t="s">
        <v>70</v>
      </c>
      <c r="Z392" s="17" t="s">
        <v>71</v>
      </c>
      <c r="AA392" s="17" t="n">
        <v>0.008</v>
      </c>
      <c r="AC392" s="17" t="s">
        <v>85</v>
      </c>
      <c r="AD392" s="18" t="n">
        <v>100</v>
      </c>
      <c r="AE392" s="21" t="n">
        <v>28.6541019955654</v>
      </c>
      <c r="AF392" s="21" t="n">
        <v>5.9029207929802</v>
      </c>
      <c r="AG392" s="22" t="n">
        <v>22</v>
      </c>
      <c r="AH392" s="21" t="n">
        <v>30.2307478454267</v>
      </c>
      <c r="AI392" s="21" t="n">
        <v>6.30622951006454</v>
      </c>
      <c r="AJ392" s="23" t="n">
        <v>22</v>
      </c>
      <c r="AK392" s="21" t="n">
        <v>11.669981888653</v>
      </c>
      <c r="AL392" s="21" t="n">
        <v>1.08425192919542</v>
      </c>
      <c r="AM392" s="22" t="n">
        <v>7</v>
      </c>
      <c r="AN392" s="21" t="n">
        <v>12.7633948635991</v>
      </c>
      <c r="AO392" s="21" t="n">
        <v>1.393291673325</v>
      </c>
      <c r="AP392" s="22" t="n">
        <v>7</v>
      </c>
      <c r="AQ392" s="21" t="n">
        <v>7.102</v>
      </c>
      <c r="AR392" s="36" t="n">
        <f aca="false">AQ392*(0.46/7.46)</f>
        <v>0.437924932975871</v>
      </c>
      <c r="AS392" s="23" t="n">
        <v>3</v>
      </c>
      <c r="AT392" s="21" t="n">
        <v>8.282</v>
      </c>
      <c r="AU392" s="36" t="n">
        <f aca="false">AT392*(0.53/10)</f>
        <v>0.438946</v>
      </c>
      <c r="AV392" s="23" t="n">
        <v>3</v>
      </c>
    </row>
    <row r="393" customFormat="false" ht="13.8" hidden="false" customHeight="false" outlineLevel="0" collapsed="false">
      <c r="A393" s="17" t="n">
        <v>58</v>
      </c>
      <c r="B393" s="17" t="n">
        <v>2016</v>
      </c>
      <c r="C393" s="17" t="s">
        <v>233</v>
      </c>
      <c r="D393" s="17" t="s">
        <v>234</v>
      </c>
      <c r="E393" s="18" t="s">
        <v>211</v>
      </c>
      <c r="F393" s="18" t="s">
        <v>67</v>
      </c>
      <c r="G393" s="19" t="n">
        <v>108.07</v>
      </c>
      <c r="H393" s="19" t="n">
        <v>34.26</v>
      </c>
      <c r="I393" s="20" t="n">
        <v>521</v>
      </c>
      <c r="K393" s="17" t="s">
        <v>94</v>
      </c>
      <c r="N393" s="19" t="n">
        <v>6.95</v>
      </c>
      <c r="O393" s="19" t="n">
        <v>0.92</v>
      </c>
      <c r="P393" s="19" t="n">
        <v>0.62</v>
      </c>
      <c r="Q393" s="19" t="n">
        <v>10.23</v>
      </c>
      <c r="R393" s="19" t="n">
        <v>23.51</v>
      </c>
      <c r="S393" s="19" t="n">
        <v>17.32</v>
      </c>
      <c r="T393" s="19" t="n">
        <v>163.21</v>
      </c>
      <c r="W393" s="18" t="n">
        <v>2013</v>
      </c>
      <c r="X393" s="17" t="s">
        <v>77</v>
      </c>
      <c r="Y393" s="17" t="s">
        <v>70</v>
      </c>
      <c r="Z393" s="17" t="s">
        <v>71</v>
      </c>
      <c r="AA393" s="17" t="n">
        <v>0.008</v>
      </c>
      <c r="AC393" s="17" t="s">
        <v>78</v>
      </c>
      <c r="AD393" s="18" t="n">
        <v>50</v>
      </c>
      <c r="AE393" s="21" t="n">
        <v>28.6541019955654</v>
      </c>
      <c r="AF393" s="21" t="n">
        <v>5.9029207929802</v>
      </c>
      <c r="AG393" s="22" t="n">
        <v>22</v>
      </c>
      <c r="AH393" s="21" t="n">
        <v>26.6344175701974</v>
      </c>
      <c r="AI393" s="21" t="n">
        <v>5.53021884826976</v>
      </c>
      <c r="AJ393" s="23" t="n">
        <v>22</v>
      </c>
      <c r="AK393" s="21" t="n">
        <v>11.669981888653</v>
      </c>
      <c r="AL393" s="21" t="n">
        <v>1.08425192919542</v>
      </c>
      <c r="AM393" s="22" t="n">
        <v>7</v>
      </c>
      <c r="AN393" s="21" t="n">
        <v>13.2168333177585</v>
      </c>
      <c r="AO393" s="21" t="n">
        <v>1.63668259039786</v>
      </c>
      <c r="AP393" s="22" t="n">
        <v>7</v>
      </c>
      <c r="AQ393" s="21" t="n">
        <v>7.102</v>
      </c>
      <c r="AR393" s="36" t="n">
        <f aca="false">AQ393*(0.46/7.46)</f>
        <v>0.437924932975871</v>
      </c>
      <c r="AS393" s="23" t="n">
        <v>3</v>
      </c>
      <c r="AT393" s="21" t="n">
        <v>9.013</v>
      </c>
      <c r="AU393" s="36" t="n">
        <f aca="false">AT393*(0.53/10)</f>
        <v>0.477689</v>
      </c>
      <c r="AV393" s="23" t="n">
        <v>3</v>
      </c>
    </row>
    <row r="394" customFormat="false" ht="13.8" hidden="false" customHeight="false" outlineLevel="0" collapsed="false">
      <c r="A394" s="17" t="n">
        <v>58</v>
      </c>
      <c r="B394" s="17" t="n">
        <v>2016</v>
      </c>
      <c r="C394" s="17" t="s">
        <v>233</v>
      </c>
      <c r="D394" s="17" t="s">
        <v>234</v>
      </c>
      <c r="E394" s="18" t="s">
        <v>211</v>
      </c>
      <c r="F394" s="18" t="s">
        <v>67</v>
      </c>
      <c r="G394" s="19" t="n">
        <v>108.07</v>
      </c>
      <c r="H394" s="19" t="n">
        <v>34.26</v>
      </c>
      <c r="I394" s="20" t="n">
        <v>521</v>
      </c>
      <c r="K394" s="17" t="s">
        <v>94</v>
      </c>
      <c r="N394" s="19" t="n">
        <v>6.95</v>
      </c>
      <c r="O394" s="19" t="n">
        <v>0.92</v>
      </c>
      <c r="P394" s="19" t="n">
        <v>0.62</v>
      </c>
      <c r="Q394" s="19" t="n">
        <v>10.23</v>
      </c>
      <c r="R394" s="19" t="n">
        <v>23.51</v>
      </c>
      <c r="S394" s="19" t="n">
        <v>17.32</v>
      </c>
      <c r="T394" s="19" t="n">
        <v>163.21</v>
      </c>
      <c r="W394" s="18" t="n">
        <v>2013</v>
      </c>
      <c r="X394" s="17" t="s">
        <v>77</v>
      </c>
      <c r="Y394" s="17" t="s">
        <v>70</v>
      </c>
      <c r="Z394" s="17" t="s">
        <v>71</v>
      </c>
      <c r="AA394" s="17" t="n">
        <v>0.008</v>
      </c>
      <c r="AC394" s="17" t="s">
        <v>78</v>
      </c>
      <c r="AD394" s="18" t="n">
        <v>100</v>
      </c>
      <c r="AE394" s="21" t="n">
        <v>28.6541019955654</v>
      </c>
      <c r="AF394" s="21" t="n">
        <v>5.9029207929802</v>
      </c>
      <c r="AG394" s="22" t="n">
        <v>22</v>
      </c>
      <c r="AH394" s="21" t="n">
        <v>27.0820127884348</v>
      </c>
      <c r="AI394" s="21" t="n">
        <v>4.7449168453557</v>
      </c>
      <c r="AJ394" s="23" t="n">
        <v>22</v>
      </c>
      <c r="AK394" s="21" t="n">
        <v>11.669981888653</v>
      </c>
      <c r="AL394" s="21" t="n">
        <v>1.08425192919542</v>
      </c>
      <c r="AM394" s="22" t="n">
        <v>7</v>
      </c>
      <c r="AN394" s="21" t="n">
        <v>13.8500947524136</v>
      </c>
      <c r="AO394" s="21" t="n">
        <v>1.76304913663695</v>
      </c>
      <c r="AP394" s="22" t="n">
        <v>7</v>
      </c>
      <c r="AQ394" s="21" t="n">
        <v>7.102</v>
      </c>
      <c r="AR394" s="36" t="n">
        <f aca="false">AQ394*(0.46/7.46)</f>
        <v>0.437924932975871</v>
      </c>
      <c r="AS394" s="23" t="n">
        <v>3</v>
      </c>
      <c r="AT394" s="21" t="n">
        <v>10.023</v>
      </c>
      <c r="AU394" s="36" t="n">
        <f aca="false">AT394*(0.53/10)</f>
        <v>0.531219</v>
      </c>
      <c r="AV394" s="23" t="n">
        <v>3</v>
      </c>
    </row>
    <row r="395" customFormat="false" ht="13.8" hidden="false" customHeight="false" outlineLevel="0" collapsed="false">
      <c r="A395" s="17" t="n">
        <v>58</v>
      </c>
      <c r="B395" s="17" t="n">
        <v>2016</v>
      </c>
      <c r="C395" s="17" t="s">
        <v>233</v>
      </c>
      <c r="D395" s="17" t="s">
        <v>234</v>
      </c>
      <c r="E395" s="18" t="s">
        <v>211</v>
      </c>
      <c r="F395" s="18" t="s">
        <v>67</v>
      </c>
      <c r="G395" s="19" t="n">
        <v>108.07</v>
      </c>
      <c r="H395" s="19" t="n">
        <v>34.26</v>
      </c>
      <c r="I395" s="20" t="n">
        <v>521</v>
      </c>
      <c r="K395" s="17" t="s">
        <v>94</v>
      </c>
      <c r="N395" s="19" t="n">
        <v>6.95</v>
      </c>
      <c r="O395" s="19" t="n">
        <v>0.92</v>
      </c>
      <c r="P395" s="19" t="n">
        <v>0.62</v>
      </c>
      <c r="Q395" s="19" t="n">
        <v>10.23</v>
      </c>
      <c r="R395" s="19" t="n">
        <v>23.51</v>
      </c>
      <c r="S395" s="19" t="n">
        <v>17.32</v>
      </c>
      <c r="T395" s="19" t="n">
        <v>163.21</v>
      </c>
      <c r="W395" s="18" t="n">
        <v>2014</v>
      </c>
      <c r="X395" s="17" t="s">
        <v>77</v>
      </c>
      <c r="Y395" s="17" t="s">
        <v>70</v>
      </c>
      <c r="Z395" s="17" t="s">
        <v>235</v>
      </c>
      <c r="AC395" s="17" t="s">
        <v>85</v>
      </c>
      <c r="AD395" s="18" t="n">
        <v>100</v>
      </c>
      <c r="AQ395" s="21" t="n">
        <v>7.331</v>
      </c>
      <c r="AR395" s="36" t="n">
        <f aca="false">AQ395*(0.46/7.46)</f>
        <v>0.452045576407507</v>
      </c>
      <c r="AS395" s="23" t="n">
        <v>3</v>
      </c>
      <c r="AT395" s="21" t="n">
        <v>7.406</v>
      </c>
      <c r="AU395" s="36" t="n">
        <f aca="false">AT395*(0.53/10)</f>
        <v>0.392518</v>
      </c>
      <c r="AV395" s="23" t="n">
        <v>3</v>
      </c>
    </row>
    <row r="396" customFormat="false" ht="13.8" hidden="false" customHeight="false" outlineLevel="0" collapsed="false">
      <c r="A396" s="17" t="n">
        <v>58</v>
      </c>
      <c r="B396" s="17" t="n">
        <v>2016</v>
      </c>
      <c r="C396" s="17" t="s">
        <v>233</v>
      </c>
      <c r="D396" s="17" t="s">
        <v>234</v>
      </c>
      <c r="E396" s="18" t="s">
        <v>211</v>
      </c>
      <c r="F396" s="18" t="s">
        <v>67</v>
      </c>
      <c r="G396" s="19" t="n">
        <v>108.07</v>
      </c>
      <c r="H396" s="19" t="n">
        <v>34.26</v>
      </c>
      <c r="I396" s="20" t="n">
        <v>521</v>
      </c>
      <c r="K396" s="17" t="s">
        <v>94</v>
      </c>
      <c r="N396" s="19" t="n">
        <v>6.95</v>
      </c>
      <c r="O396" s="19" t="n">
        <v>0.92</v>
      </c>
      <c r="P396" s="19" t="n">
        <v>0.62</v>
      </c>
      <c r="Q396" s="19" t="n">
        <v>10.23</v>
      </c>
      <c r="R396" s="19" t="n">
        <v>23.51</v>
      </c>
      <c r="S396" s="19" t="n">
        <v>17.32</v>
      </c>
      <c r="T396" s="19" t="n">
        <v>163.21</v>
      </c>
      <c r="W396" s="18" t="n">
        <v>2014</v>
      </c>
      <c r="X396" s="17" t="s">
        <v>77</v>
      </c>
      <c r="Y396" s="17" t="s">
        <v>70</v>
      </c>
      <c r="Z396" s="17" t="s">
        <v>235</v>
      </c>
      <c r="AC396" s="17" t="s">
        <v>78</v>
      </c>
      <c r="AD396" s="18" t="n">
        <v>50</v>
      </c>
      <c r="AQ396" s="21" t="n">
        <v>7.331</v>
      </c>
      <c r="AR396" s="36" t="n">
        <f aca="false">AQ396*(0.46/7.46)</f>
        <v>0.452045576407507</v>
      </c>
      <c r="AS396" s="23" t="n">
        <v>3</v>
      </c>
      <c r="AT396" s="21" t="n">
        <v>8.196</v>
      </c>
      <c r="AU396" s="36" t="n">
        <f aca="false">AT396*(0.53/10)</f>
        <v>0.434388</v>
      </c>
      <c r="AV396" s="23" t="n">
        <v>3</v>
      </c>
    </row>
    <row r="397" customFormat="false" ht="13.8" hidden="false" customHeight="false" outlineLevel="0" collapsed="false">
      <c r="A397" s="17" t="n">
        <v>58</v>
      </c>
      <c r="B397" s="17" t="n">
        <v>2016</v>
      </c>
      <c r="C397" s="17" t="s">
        <v>233</v>
      </c>
      <c r="D397" s="17" t="s">
        <v>234</v>
      </c>
      <c r="E397" s="18" t="s">
        <v>211</v>
      </c>
      <c r="F397" s="18" t="s">
        <v>67</v>
      </c>
      <c r="G397" s="19" t="n">
        <v>108.07</v>
      </c>
      <c r="H397" s="19" t="n">
        <v>34.26</v>
      </c>
      <c r="I397" s="20" t="n">
        <v>521</v>
      </c>
      <c r="K397" s="17" t="s">
        <v>94</v>
      </c>
      <c r="N397" s="19" t="n">
        <v>6.95</v>
      </c>
      <c r="O397" s="19" t="n">
        <v>0.92</v>
      </c>
      <c r="P397" s="19" t="n">
        <v>0.62</v>
      </c>
      <c r="Q397" s="19" t="n">
        <v>10.23</v>
      </c>
      <c r="R397" s="19" t="n">
        <v>23.51</v>
      </c>
      <c r="S397" s="19" t="n">
        <v>17.32</v>
      </c>
      <c r="T397" s="19" t="n">
        <v>163.21</v>
      </c>
      <c r="W397" s="18" t="n">
        <v>2014</v>
      </c>
      <c r="X397" s="17" t="s">
        <v>77</v>
      </c>
      <c r="Y397" s="17" t="s">
        <v>70</v>
      </c>
      <c r="Z397" s="17" t="s">
        <v>235</v>
      </c>
      <c r="AC397" s="17" t="s">
        <v>78</v>
      </c>
      <c r="AD397" s="18" t="n">
        <v>100</v>
      </c>
      <c r="AQ397" s="21" t="n">
        <v>7.331</v>
      </c>
      <c r="AR397" s="36" t="n">
        <f aca="false">AQ397*(0.46/7.46)</f>
        <v>0.452045576407507</v>
      </c>
      <c r="AS397" s="23" t="n">
        <v>3</v>
      </c>
      <c r="AT397" s="21" t="n">
        <v>8.839</v>
      </c>
      <c r="AU397" s="36" t="n">
        <f aca="false">AT397*(0.53/10)</f>
        <v>0.468467</v>
      </c>
      <c r="AV397" s="23" t="n">
        <v>3</v>
      </c>
    </row>
    <row r="398" customFormat="false" ht="13.8" hidden="false" customHeight="false" outlineLevel="0" collapsed="false">
      <c r="A398" s="17" t="n">
        <v>58</v>
      </c>
      <c r="B398" s="17" t="n">
        <v>2016</v>
      </c>
      <c r="C398" s="17" t="s">
        <v>233</v>
      </c>
      <c r="D398" s="17" t="s">
        <v>234</v>
      </c>
      <c r="E398" s="18" t="s">
        <v>211</v>
      </c>
      <c r="F398" s="18" t="s">
        <v>67</v>
      </c>
      <c r="G398" s="19" t="n">
        <v>108.07</v>
      </c>
      <c r="H398" s="19" t="n">
        <v>34.26</v>
      </c>
      <c r="I398" s="20" t="n">
        <v>521</v>
      </c>
      <c r="K398" s="17" t="s">
        <v>94</v>
      </c>
      <c r="N398" s="19" t="n">
        <v>6.95</v>
      </c>
      <c r="O398" s="19" t="n">
        <v>0.92</v>
      </c>
      <c r="P398" s="19" t="n">
        <v>0.62</v>
      </c>
      <c r="Q398" s="19" t="n">
        <v>10.23</v>
      </c>
      <c r="R398" s="19" t="n">
        <v>23.51</v>
      </c>
      <c r="S398" s="19" t="n">
        <v>17.32</v>
      </c>
      <c r="T398" s="19" t="n">
        <v>163.21</v>
      </c>
      <c r="W398" s="18" t="n">
        <v>2014</v>
      </c>
      <c r="X398" s="17" t="s">
        <v>77</v>
      </c>
      <c r="Y398" s="17" t="s">
        <v>70</v>
      </c>
      <c r="Z398" s="17" t="s">
        <v>102</v>
      </c>
      <c r="AA398" s="17" t="n">
        <v>0.008</v>
      </c>
      <c r="AC398" s="17" t="s">
        <v>85</v>
      </c>
      <c r="AD398" s="18" t="n">
        <v>100</v>
      </c>
      <c r="AQ398" s="21" t="n">
        <v>7.331</v>
      </c>
      <c r="AR398" s="36" t="n">
        <f aca="false">AQ398*(0.46/7.46)</f>
        <v>0.452045576407507</v>
      </c>
      <c r="AS398" s="23" t="n">
        <v>3</v>
      </c>
      <c r="AT398" s="21" t="n">
        <v>8.373</v>
      </c>
      <c r="AU398" s="36" t="n">
        <f aca="false">AT398*(0.53/10)</f>
        <v>0.443769</v>
      </c>
      <c r="AV398" s="23" t="n">
        <v>3</v>
      </c>
    </row>
    <row r="399" customFormat="false" ht="13.8" hidden="false" customHeight="false" outlineLevel="0" collapsed="false">
      <c r="A399" s="17" t="n">
        <v>58</v>
      </c>
      <c r="B399" s="17" t="n">
        <v>2016</v>
      </c>
      <c r="C399" s="17" t="s">
        <v>233</v>
      </c>
      <c r="D399" s="17" t="s">
        <v>234</v>
      </c>
      <c r="E399" s="18" t="s">
        <v>211</v>
      </c>
      <c r="F399" s="18" t="s">
        <v>67</v>
      </c>
      <c r="G399" s="19" t="n">
        <v>108.07</v>
      </c>
      <c r="H399" s="19" t="n">
        <v>34.26</v>
      </c>
      <c r="I399" s="20" t="n">
        <v>521</v>
      </c>
      <c r="K399" s="17" t="s">
        <v>94</v>
      </c>
      <c r="N399" s="19" t="n">
        <v>6.95</v>
      </c>
      <c r="O399" s="19" t="n">
        <v>0.92</v>
      </c>
      <c r="P399" s="19" t="n">
        <v>0.62</v>
      </c>
      <c r="Q399" s="19" t="n">
        <v>10.23</v>
      </c>
      <c r="R399" s="19" t="n">
        <v>23.51</v>
      </c>
      <c r="S399" s="19" t="n">
        <v>17.32</v>
      </c>
      <c r="T399" s="19" t="n">
        <v>163.21</v>
      </c>
      <c r="W399" s="18" t="n">
        <v>2014</v>
      </c>
      <c r="X399" s="17" t="s">
        <v>77</v>
      </c>
      <c r="Y399" s="17" t="s">
        <v>70</v>
      </c>
      <c r="Z399" s="17" t="s">
        <v>102</v>
      </c>
      <c r="AA399" s="17" t="n">
        <v>0.008</v>
      </c>
      <c r="AC399" s="17" t="s">
        <v>78</v>
      </c>
      <c r="AD399" s="18" t="n">
        <v>50</v>
      </c>
      <c r="AQ399" s="21" t="n">
        <v>7.331</v>
      </c>
      <c r="AR399" s="36" t="n">
        <f aca="false">AQ399*(0.46/7.46)</f>
        <v>0.452045576407507</v>
      </c>
      <c r="AS399" s="23" t="n">
        <v>3</v>
      </c>
      <c r="AT399" s="21" t="n">
        <v>9.035</v>
      </c>
      <c r="AU399" s="36" t="n">
        <f aca="false">AT399*(0.53/10)</f>
        <v>0.478855</v>
      </c>
      <c r="AV399" s="23" t="n">
        <v>3</v>
      </c>
    </row>
    <row r="400" customFormat="false" ht="13.8" hidden="false" customHeight="false" outlineLevel="0" collapsed="false">
      <c r="A400" s="17" t="n">
        <v>58</v>
      </c>
      <c r="B400" s="17" t="n">
        <v>2016</v>
      </c>
      <c r="C400" s="17" t="s">
        <v>233</v>
      </c>
      <c r="D400" s="17" t="s">
        <v>234</v>
      </c>
      <c r="E400" s="18" t="s">
        <v>211</v>
      </c>
      <c r="F400" s="18" t="s">
        <v>67</v>
      </c>
      <c r="G400" s="19" t="n">
        <v>108.07</v>
      </c>
      <c r="H400" s="19" t="n">
        <v>34.26</v>
      </c>
      <c r="I400" s="20" t="n">
        <v>521</v>
      </c>
      <c r="K400" s="17" t="s">
        <v>94</v>
      </c>
      <c r="N400" s="19" t="n">
        <v>6.95</v>
      </c>
      <c r="O400" s="19" t="n">
        <v>0.92</v>
      </c>
      <c r="P400" s="19" t="n">
        <v>0.62</v>
      </c>
      <c r="Q400" s="19" t="n">
        <v>10.23</v>
      </c>
      <c r="R400" s="19" t="n">
        <v>23.51</v>
      </c>
      <c r="S400" s="19" t="n">
        <v>17.32</v>
      </c>
      <c r="T400" s="19" t="n">
        <v>163.21</v>
      </c>
      <c r="W400" s="18" t="n">
        <v>2014</v>
      </c>
      <c r="X400" s="17" t="s">
        <v>77</v>
      </c>
      <c r="Y400" s="17" t="s">
        <v>70</v>
      </c>
      <c r="Z400" s="17" t="s">
        <v>102</v>
      </c>
      <c r="AA400" s="17" t="n">
        <v>0.008</v>
      </c>
      <c r="AC400" s="17" t="s">
        <v>78</v>
      </c>
      <c r="AD400" s="18" t="n">
        <v>100</v>
      </c>
      <c r="AQ400" s="21" t="n">
        <v>7.331</v>
      </c>
      <c r="AR400" s="36" t="n">
        <f aca="false">AQ400*(0.46/7.46)</f>
        <v>0.452045576407507</v>
      </c>
      <c r="AS400" s="23" t="n">
        <v>3</v>
      </c>
      <c r="AT400" s="21" t="n">
        <v>10.026</v>
      </c>
      <c r="AU400" s="36" t="n">
        <f aca="false">AT400*(0.53/10)</f>
        <v>0.531378</v>
      </c>
      <c r="AV400" s="23" t="n">
        <v>3</v>
      </c>
    </row>
    <row r="401" customFormat="false" ht="13.8" hidden="false" customHeight="false" outlineLevel="0" collapsed="false">
      <c r="A401" s="17" t="n">
        <v>58</v>
      </c>
      <c r="B401" s="17" t="n">
        <v>2016</v>
      </c>
      <c r="C401" s="17" t="s">
        <v>233</v>
      </c>
      <c r="D401" s="17" t="s">
        <v>234</v>
      </c>
      <c r="E401" s="18" t="s">
        <v>211</v>
      </c>
      <c r="F401" s="18" t="s">
        <v>67</v>
      </c>
      <c r="G401" s="19" t="n">
        <v>108.07</v>
      </c>
      <c r="H401" s="19" t="n">
        <v>34.26</v>
      </c>
      <c r="I401" s="20" t="n">
        <v>521</v>
      </c>
      <c r="K401" s="17" t="s">
        <v>94</v>
      </c>
      <c r="N401" s="19" t="n">
        <v>6.95</v>
      </c>
      <c r="O401" s="19" t="n">
        <v>0.92</v>
      </c>
      <c r="P401" s="19" t="n">
        <v>0.62</v>
      </c>
      <c r="Q401" s="19" t="n">
        <v>10.23</v>
      </c>
      <c r="R401" s="19" t="n">
        <v>23.51</v>
      </c>
      <c r="S401" s="19" t="n">
        <v>17.32</v>
      </c>
      <c r="T401" s="19" t="n">
        <v>163.21</v>
      </c>
      <c r="W401" s="18" t="n">
        <v>2014</v>
      </c>
      <c r="X401" s="17" t="s">
        <v>77</v>
      </c>
      <c r="Y401" s="17" t="s">
        <v>70</v>
      </c>
      <c r="Z401" s="17" t="s">
        <v>71</v>
      </c>
      <c r="AA401" s="17" t="n">
        <v>0.008</v>
      </c>
      <c r="AC401" s="17" t="s">
        <v>85</v>
      </c>
      <c r="AD401" s="18" t="n">
        <v>100</v>
      </c>
      <c r="AQ401" s="21" t="n">
        <v>7.331</v>
      </c>
      <c r="AR401" s="36" t="n">
        <f aca="false">AQ401*(0.46/7.46)</f>
        <v>0.452045576407507</v>
      </c>
      <c r="AS401" s="23" t="n">
        <v>3</v>
      </c>
      <c r="AT401" s="21" t="n">
        <v>8.923</v>
      </c>
      <c r="AU401" s="36" t="n">
        <f aca="false">AT401*(0.53/10)</f>
        <v>0.472919</v>
      </c>
      <c r="AV401" s="23" t="n">
        <v>3</v>
      </c>
    </row>
    <row r="402" customFormat="false" ht="13.8" hidden="false" customHeight="false" outlineLevel="0" collapsed="false">
      <c r="A402" s="17" t="n">
        <v>58</v>
      </c>
      <c r="B402" s="17" t="n">
        <v>2016</v>
      </c>
      <c r="C402" s="17" t="s">
        <v>233</v>
      </c>
      <c r="D402" s="17" t="s">
        <v>234</v>
      </c>
      <c r="E402" s="18" t="s">
        <v>211</v>
      </c>
      <c r="F402" s="18" t="s">
        <v>67</v>
      </c>
      <c r="G402" s="19" t="n">
        <v>108.07</v>
      </c>
      <c r="H402" s="19" t="n">
        <v>34.26</v>
      </c>
      <c r="I402" s="20" t="n">
        <v>521</v>
      </c>
      <c r="K402" s="17" t="s">
        <v>94</v>
      </c>
      <c r="N402" s="19" t="n">
        <v>6.95</v>
      </c>
      <c r="O402" s="19" t="n">
        <v>0.92</v>
      </c>
      <c r="P402" s="19" t="n">
        <v>0.62</v>
      </c>
      <c r="Q402" s="19" t="n">
        <v>10.23</v>
      </c>
      <c r="R402" s="19" t="n">
        <v>23.51</v>
      </c>
      <c r="S402" s="19" t="n">
        <v>17.32</v>
      </c>
      <c r="T402" s="19" t="n">
        <v>163.21</v>
      </c>
      <c r="W402" s="18" t="n">
        <v>2014</v>
      </c>
      <c r="X402" s="17" t="s">
        <v>77</v>
      </c>
      <c r="Y402" s="17" t="s">
        <v>70</v>
      </c>
      <c r="Z402" s="17" t="s">
        <v>71</v>
      </c>
      <c r="AA402" s="17" t="n">
        <v>0.008</v>
      </c>
      <c r="AC402" s="17" t="s">
        <v>78</v>
      </c>
      <c r="AD402" s="18" t="n">
        <v>50</v>
      </c>
      <c r="AQ402" s="21" t="n">
        <v>7.331</v>
      </c>
      <c r="AR402" s="36" t="n">
        <f aca="false">AQ402*(0.46/7.46)</f>
        <v>0.452045576407507</v>
      </c>
      <c r="AS402" s="23" t="n">
        <v>3</v>
      </c>
      <c r="AT402" s="21" t="n">
        <v>9.356</v>
      </c>
      <c r="AU402" s="36" t="n">
        <f aca="false">AT402*(0.53/10)</f>
        <v>0.495868</v>
      </c>
      <c r="AV402" s="23" t="n">
        <v>3</v>
      </c>
    </row>
    <row r="403" customFormat="false" ht="13.8" hidden="false" customHeight="false" outlineLevel="0" collapsed="false">
      <c r="A403" s="17" t="n">
        <v>58</v>
      </c>
      <c r="B403" s="17" t="n">
        <v>2016</v>
      </c>
      <c r="C403" s="17" t="s">
        <v>233</v>
      </c>
      <c r="D403" s="17" t="s">
        <v>234</v>
      </c>
      <c r="E403" s="18" t="s">
        <v>211</v>
      </c>
      <c r="F403" s="18" t="s">
        <v>67</v>
      </c>
      <c r="G403" s="19" t="n">
        <v>108.07</v>
      </c>
      <c r="H403" s="19" t="n">
        <v>34.26</v>
      </c>
      <c r="I403" s="20" t="n">
        <v>521</v>
      </c>
      <c r="K403" s="17" t="s">
        <v>94</v>
      </c>
      <c r="N403" s="19" t="n">
        <v>6.95</v>
      </c>
      <c r="O403" s="19" t="n">
        <v>0.92</v>
      </c>
      <c r="P403" s="19" t="n">
        <v>0.62</v>
      </c>
      <c r="Q403" s="19" t="n">
        <v>10.23</v>
      </c>
      <c r="R403" s="19" t="n">
        <v>23.51</v>
      </c>
      <c r="S403" s="19" t="n">
        <v>17.32</v>
      </c>
      <c r="T403" s="19" t="n">
        <v>163.21</v>
      </c>
      <c r="W403" s="18" t="n">
        <v>2014</v>
      </c>
      <c r="X403" s="17" t="s">
        <v>77</v>
      </c>
      <c r="Y403" s="17" t="s">
        <v>70</v>
      </c>
      <c r="Z403" s="17" t="s">
        <v>71</v>
      </c>
      <c r="AA403" s="17" t="n">
        <v>0.008</v>
      </c>
      <c r="AC403" s="17" t="s">
        <v>78</v>
      </c>
      <c r="AD403" s="18" t="n">
        <v>100</v>
      </c>
      <c r="AQ403" s="21" t="n">
        <v>7.331</v>
      </c>
      <c r="AR403" s="36" t="n">
        <f aca="false">AQ403*(0.46/7.46)</f>
        <v>0.452045576407507</v>
      </c>
      <c r="AS403" s="23" t="n">
        <v>3</v>
      </c>
      <c r="AT403" s="21" t="n">
        <v>10.963</v>
      </c>
      <c r="AU403" s="36" t="n">
        <f aca="false">AT403*(0.53/10)</f>
        <v>0.581039</v>
      </c>
      <c r="AV403" s="23" t="n">
        <v>3</v>
      </c>
    </row>
    <row r="404" customFormat="false" ht="13.8" hidden="false" customHeight="false" outlineLevel="0" collapsed="false">
      <c r="A404" s="17" t="n">
        <v>59</v>
      </c>
      <c r="B404" s="17" t="n">
        <v>2016</v>
      </c>
      <c r="C404" s="17" t="s">
        <v>236</v>
      </c>
      <c r="D404" s="17" t="s">
        <v>237</v>
      </c>
      <c r="E404" s="18" t="s">
        <v>211</v>
      </c>
      <c r="F404" s="18" t="s">
        <v>67</v>
      </c>
      <c r="G404" s="19" t="n">
        <v>81.28</v>
      </c>
      <c r="H404" s="19" t="n">
        <v>40.48</v>
      </c>
      <c r="I404" s="20" t="n">
        <v>1012</v>
      </c>
      <c r="W404" s="18" t="n">
        <v>2008</v>
      </c>
      <c r="X404" s="17" t="s">
        <v>238</v>
      </c>
      <c r="Y404" s="17" t="s">
        <v>101</v>
      </c>
      <c r="Z404" s="17" t="s">
        <v>71</v>
      </c>
      <c r="AB404" s="17" t="s">
        <v>72</v>
      </c>
      <c r="AQ404" s="21" t="n">
        <v>2.37864077669903</v>
      </c>
      <c r="AR404" s="21" t="n">
        <v>1.01941747572815</v>
      </c>
      <c r="AS404" s="23" t="n">
        <v>3</v>
      </c>
      <c r="AT404" s="21" t="n">
        <v>4.96116504854369</v>
      </c>
      <c r="AU404" s="21" t="n">
        <v>1.01941747572815</v>
      </c>
      <c r="AV404" s="23" t="n">
        <v>3</v>
      </c>
    </row>
    <row r="405" customFormat="false" ht="13.8" hidden="false" customHeight="false" outlineLevel="0" collapsed="false">
      <c r="A405" s="17" t="n">
        <v>59</v>
      </c>
      <c r="B405" s="17" t="n">
        <v>2016</v>
      </c>
      <c r="C405" s="17" t="s">
        <v>236</v>
      </c>
      <c r="D405" s="17" t="s">
        <v>237</v>
      </c>
      <c r="E405" s="18" t="s">
        <v>211</v>
      </c>
      <c r="F405" s="18" t="s">
        <v>67</v>
      </c>
      <c r="G405" s="19" t="n">
        <v>81.28</v>
      </c>
      <c r="H405" s="19" t="n">
        <v>40.48</v>
      </c>
      <c r="I405" s="20" t="n">
        <v>1012</v>
      </c>
      <c r="W405" s="18" t="n">
        <v>2008</v>
      </c>
      <c r="X405" s="17" t="s">
        <v>238</v>
      </c>
      <c r="Y405" s="17" t="s">
        <v>101</v>
      </c>
      <c r="Z405" s="17" t="s">
        <v>102</v>
      </c>
      <c r="AB405" s="17" t="s">
        <v>72</v>
      </c>
      <c r="AQ405" s="21" t="n">
        <v>2.37864077669903</v>
      </c>
      <c r="AR405" s="21" t="n">
        <v>1.01941747572815</v>
      </c>
      <c r="AS405" s="23" t="n">
        <v>3</v>
      </c>
      <c r="AT405" s="21" t="n">
        <v>4.14563106796116</v>
      </c>
      <c r="AU405" s="21" t="n">
        <v>1.01941747572816</v>
      </c>
      <c r="AV405" s="23" t="n">
        <v>3</v>
      </c>
    </row>
    <row r="406" customFormat="false" ht="13.8" hidden="false" customHeight="false" outlineLevel="0" collapsed="false">
      <c r="A406" s="17" t="n">
        <v>59</v>
      </c>
      <c r="B406" s="17" t="n">
        <v>2016</v>
      </c>
      <c r="C406" s="17" t="s">
        <v>236</v>
      </c>
      <c r="D406" s="17" t="s">
        <v>237</v>
      </c>
      <c r="E406" s="18" t="s">
        <v>211</v>
      </c>
      <c r="F406" s="18" t="s">
        <v>67</v>
      </c>
      <c r="G406" s="19" t="n">
        <v>81.28</v>
      </c>
      <c r="H406" s="19" t="n">
        <v>40.48</v>
      </c>
      <c r="I406" s="20" t="n">
        <v>1012</v>
      </c>
      <c r="W406" s="18" t="n">
        <v>2008</v>
      </c>
      <c r="X406" s="17" t="s">
        <v>238</v>
      </c>
      <c r="Y406" s="17" t="s">
        <v>101</v>
      </c>
      <c r="Z406" s="17" t="s">
        <v>102</v>
      </c>
      <c r="AB406" s="17" t="s">
        <v>72</v>
      </c>
      <c r="AQ406" s="21" t="n">
        <v>2.37864077669903</v>
      </c>
      <c r="AR406" s="21" t="n">
        <v>1.01941747572815</v>
      </c>
      <c r="AS406" s="23" t="n">
        <v>3</v>
      </c>
      <c r="AT406" s="21" t="n">
        <v>4.21359223300971</v>
      </c>
      <c r="AU406" s="21" t="n">
        <v>1.01941747572815</v>
      </c>
      <c r="AV406" s="23" t="n">
        <v>3</v>
      </c>
    </row>
    <row r="407" customFormat="false" ht="13.8" hidden="false" customHeight="false" outlineLevel="0" collapsed="false">
      <c r="A407" s="17" t="n">
        <v>59</v>
      </c>
      <c r="B407" s="17" t="n">
        <v>2016</v>
      </c>
      <c r="C407" s="17" t="s">
        <v>236</v>
      </c>
      <c r="D407" s="17" t="s">
        <v>237</v>
      </c>
      <c r="E407" s="18" t="s">
        <v>211</v>
      </c>
      <c r="F407" s="18" t="s">
        <v>67</v>
      </c>
      <c r="G407" s="19" t="n">
        <v>81.28</v>
      </c>
      <c r="H407" s="19" t="n">
        <v>40.48</v>
      </c>
      <c r="I407" s="20" t="n">
        <v>1012</v>
      </c>
      <c r="W407" s="18" t="n">
        <v>2008</v>
      </c>
      <c r="X407" s="17" t="s">
        <v>238</v>
      </c>
      <c r="Y407" s="17" t="s">
        <v>101</v>
      </c>
      <c r="Z407" s="17" t="s">
        <v>102</v>
      </c>
      <c r="AB407" s="17" t="s">
        <v>72</v>
      </c>
      <c r="AQ407" s="21" t="n">
        <v>2.37864077669903</v>
      </c>
      <c r="AR407" s="21" t="n">
        <v>1.01941747572815</v>
      </c>
      <c r="AS407" s="23" t="n">
        <v>3</v>
      </c>
      <c r="AT407" s="21" t="n">
        <v>4.55339805825243</v>
      </c>
      <c r="AU407" s="21" t="n">
        <v>0.95145631067961</v>
      </c>
      <c r="AV407" s="23" t="n">
        <v>3</v>
      </c>
    </row>
    <row r="408" customFormat="false" ht="13.8" hidden="false" customHeight="false" outlineLevel="0" collapsed="false">
      <c r="A408" s="17" t="n">
        <v>59</v>
      </c>
      <c r="B408" s="17" t="n">
        <v>2016</v>
      </c>
      <c r="C408" s="17" t="s">
        <v>236</v>
      </c>
      <c r="D408" s="17" t="s">
        <v>237</v>
      </c>
      <c r="E408" s="18" t="s">
        <v>211</v>
      </c>
      <c r="F408" s="18" t="s">
        <v>67</v>
      </c>
      <c r="G408" s="19" t="n">
        <v>81.28</v>
      </c>
      <c r="H408" s="19" t="n">
        <v>40.48</v>
      </c>
      <c r="I408" s="20" t="n">
        <v>1012</v>
      </c>
      <c r="W408" s="18" t="n">
        <v>2008</v>
      </c>
      <c r="X408" s="17" t="s">
        <v>238</v>
      </c>
      <c r="Y408" s="17" t="s">
        <v>101</v>
      </c>
      <c r="Z408" s="17" t="s">
        <v>102</v>
      </c>
      <c r="AB408" s="17" t="s">
        <v>72</v>
      </c>
      <c r="AQ408" s="21" t="n">
        <v>2.37864077669903</v>
      </c>
      <c r="AR408" s="21" t="n">
        <v>1.01941747572815</v>
      </c>
      <c r="AS408" s="23" t="n">
        <v>3</v>
      </c>
      <c r="AT408" s="21" t="n">
        <v>4.62135922330097</v>
      </c>
      <c r="AU408" s="21" t="n">
        <v>0.95145631067961</v>
      </c>
      <c r="AV408" s="23" t="n">
        <v>3</v>
      </c>
    </row>
    <row r="409" customFormat="false" ht="13.8" hidden="false" customHeight="false" outlineLevel="0" collapsed="false">
      <c r="A409" s="17" t="n">
        <v>59</v>
      </c>
      <c r="B409" s="17" t="n">
        <v>2016</v>
      </c>
      <c r="C409" s="17" t="s">
        <v>236</v>
      </c>
      <c r="D409" s="17" t="s">
        <v>237</v>
      </c>
      <c r="E409" s="18" t="s">
        <v>211</v>
      </c>
      <c r="F409" s="18" t="s">
        <v>67</v>
      </c>
      <c r="G409" s="19" t="n">
        <v>81.28</v>
      </c>
      <c r="H409" s="19" t="n">
        <v>40.48</v>
      </c>
      <c r="I409" s="20" t="n">
        <v>1012</v>
      </c>
      <c r="W409" s="18" t="n">
        <v>2008</v>
      </c>
      <c r="X409" s="17" t="s">
        <v>238</v>
      </c>
      <c r="Y409" s="17" t="s">
        <v>101</v>
      </c>
      <c r="Z409" s="17" t="s">
        <v>102</v>
      </c>
      <c r="AB409" s="17" t="s">
        <v>72</v>
      </c>
      <c r="AQ409" s="21" t="n">
        <v>2.37864077669903</v>
      </c>
      <c r="AR409" s="21" t="n">
        <v>1.01941747572815</v>
      </c>
      <c r="AS409" s="23" t="n">
        <v>3</v>
      </c>
      <c r="AT409" s="21" t="n">
        <v>4.41747572815534</v>
      </c>
      <c r="AU409" s="21" t="n">
        <v>1.01941747572816</v>
      </c>
      <c r="AV409" s="23" t="n">
        <v>3</v>
      </c>
    </row>
    <row r="410" customFormat="false" ht="13.8" hidden="false" customHeight="false" outlineLevel="0" collapsed="false">
      <c r="A410" s="17" t="n">
        <v>59</v>
      </c>
      <c r="B410" s="17" t="n">
        <v>2016</v>
      </c>
      <c r="C410" s="17" t="s">
        <v>236</v>
      </c>
      <c r="D410" s="17" t="s">
        <v>237</v>
      </c>
      <c r="E410" s="18" t="s">
        <v>211</v>
      </c>
      <c r="F410" s="18" t="s">
        <v>67</v>
      </c>
      <c r="G410" s="19" t="n">
        <v>81.28</v>
      </c>
      <c r="H410" s="19" t="n">
        <v>40.48</v>
      </c>
      <c r="I410" s="20" t="n">
        <v>1012</v>
      </c>
      <c r="W410" s="18" t="n">
        <v>2008</v>
      </c>
      <c r="X410" s="17" t="s">
        <v>238</v>
      </c>
      <c r="Y410" s="17" t="s">
        <v>101</v>
      </c>
      <c r="Z410" s="17" t="s">
        <v>102</v>
      </c>
      <c r="AB410" s="17" t="s">
        <v>72</v>
      </c>
      <c r="AQ410" s="21" t="n">
        <v>2.37864077669903</v>
      </c>
      <c r="AR410" s="21" t="n">
        <v>1.01941747572815</v>
      </c>
      <c r="AS410" s="23" t="n">
        <v>3</v>
      </c>
      <c r="AT410" s="21" t="n">
        <v>5.09708737864078</v>
      </c>
      <c r="AU410" s="21" t="n">
        <v>1.01941747572815</v>
      </c>
      <c r="AV410" s="23" t="n">
        <v>3</v>
      </c>
    </row>
    <row r="411" customFormat="false" ht="13.8" hidden="false" customHeight="false" outlineLevel="0" collapsed="false">
      <c r="A411" s="17" t="n">
        <v>59</v>
      </c>
      <c r="B411" s="17" t="n">
        <v>2016</v>
      </c>
      <c r="C411" s="17" t="s">
        <v>236</v>
      </c>
      <c r="D411" s="17" t="s">
        <v>237</v>
      </c>
      <c r="E411" s="18" t="s">
        <v>211</v>
      </c>
      <c r="F411" s="18" t="s">
        <v>67</v>
      </c>
      <c r="G411" s="19" t="n">
        <v>81.28</v>
      </c>
      <c r="H411" s="19" t="n">
        <v>40.48</v>
      </c>
      <c r="I411" s="20" t="n">
        <v>1012</v>
      </c>
      <c r="W411" s="18" t="n">
        <v>2009</v>
      </c>
      <c r="X411" s="17" t="s">
        <v>238</v>
      </c>
      <c r="Y411" s="17" t="s">
        <v>101</v>
      </c>
      <c r="Z411" s="17" t="s">
        <v>71</v>
      </c>
      <c r="AQ411" s="21" t="n">
        <v>3.40594059405941</v>
      </c>
      <c r="AR411" s="21" t="n">
        <v>0.95049504950495</v>
      </c>
      <c r="AS411" s="23" t="n">
        <v>3</v>
      </c>
      <c r="AT411" s="21" t="n">
        <v>5.7029702970297</v>
      </c>
      <c r="AU411" s="21" t="n">
        <v>0.95049504950495</v>
      </c>
      <c r="AV411" s="23" t="n">
        <v>3</v>
      </c>
    </row>
    <row r="412" customFormat="false" ht="13.8" hidden="false" customHeight="false" outlineLevel="0" collapsed="false">
      <c r="A412" s="17" t="n">
        <v>59</v>
      </c>
      <c r="B412" s="17" t="n">
        <v>2016</v>
      </c>
      <c r="C412" s="17" t="s">
        <v>236</v>
      </c>
      <c r="D412" s="17" t="s">
        <v>237</v>
      </c>
      <c r="E412" s="18" t="s">
        <v>211</v>
      </c>
      <c r="F412" s="18" t="s">
        <v>67</v>
      </c>
      <c r="G412" s="19" t="n">
        <v>81.28</v>
      </c>
      <c r="H412" s="19" t="n">
        <v>40.48</v>
      </c>
      <c r="I412" s="20" t="n">
        <v>1012</v>
      </c>
      <c r="W412" s="18" t="n">
        <v>2009</v>
      </c>
      <c r="X412" s="17" t="s">
        <v>238</v>
      </c>
      <c r="Y412" s="17" t="s">
        <v>101</v>
      </c>
      <c r="Z412" s="17" t="s">
        <v>102</v>
      </c>
      <c r="AQ412" s="21" t="n">
        <v>3.40594059405941</v>
      </c>
      <c r="AR412" s="21" t="n">
        <v>0.95049504950495</v>
      </c>
      <c r="AS412" s="23" t="n">
        <v>3</v>
      </c>
      <c r="AT412" s="21" t="n">
        <v>6.57425742574257</v>
      </c>
      <c r="AU412" s="21" t="n">
        <v>1.02970297029703</v>
      </c>
      <c r="AV412" s="23" t="n">
        <v>3</v>
      </c>
    </row>
    <row r="413" customFormat="false" ht="13.8" hidden="false" customHeight="false" outlineLevel="0" collapsed="false">
      <c r="A413" s="17" t="n">
        <v>59</v>
      </c>
      <c r="B413" s="17" t="n">
        <v>2016</v>
      </c>
      <c r="C413" s="17" t="s">
        <v>236</v>
      </c>
      <c r="D413" s="17" t="s">
        <v>237</v>
      </c>
      <c r="E413" s="18" t="s">
        <v>211</v>
      </c>
      <c r="F413" s="18" t="s">
        <v>67</v>
      </c>
      <c r="G413" s="19" t="n">
        <v>81.28</v>
      </c>
      <c r="H413" s="19" t="n">
        <v>40.48</v>
      </c>
      <c r="I413" s="20" t="n">
        <v>1012</v>
      </c>
      <c r="W413" s="18" t="n">
        <v>2009</v>
      </c>
      <c r="X413" s="17" t="s">
        <v>238</v>
      </c>
      <c r="Y413" s="17" t="s">
        <v>101</v>
      </c>
      <c r="Z413" s="17" t="s">
        <v>102</v>
      </c>
      <c r="AQ413" s="21" t="n">
        <v>3.40594059405941</v>
      </c>
      <c r="AR413" s="21" t="n">
        <v>0.95049504950495</v>
      </c>
      <c r="AS413" s="23" t="n">
        <v>3</v>
      </c>
      <c r="AT413" s="21" t="n">
        <v>5.94059405940594</v>
      </c>
      <c r="AU413" s="21" t="n">
        <v>0.87128712871287</v>
      </c>
      <c r="AV413" s="23" t="n">
        <v>3</v>
      </c>
    </row>
    <row r="414" customFormat="false" ht="13.8" hidden="false" customHeight="false" outlineLevel="0" collapsed="false">
      <c r="A414" s="17" t="n">
        <v>59</v>
      </c>
      <c r="B414" s="17" t="n">
        <v>2016</v>
      </c>
      <c r="C414" s="17" t="s">
        <v>236</v>
      </c>
      <c r="D414" s="17" t="s">
        <v>237</v>
      </c>
      <c r="E414" s="18" t="s">
        <v>211</v>
      </c>
      <c r="F414" s="18" t="s">
        <v>67</v>
      </c>
      <c r="G414" s="19" t="n">
        <v>81.28</v>
      </c>
      <c r="H414" s="19" t="n">
        <v>40.48</v>
      </c>
      <c r="I414" s="20" t="n">
        <v>1012</v>
      </c>
      <c r="W414" s="18" t="n">
        <v>2009</v>
      </c>
      <c r="X414" s="17" t="s">
        <v>238</v>
      </c>
      <c r="Y414" s="17" t="s">
        <v>101</v>
      </c>
      <c r="Z414" s="17" t="s">
        <v>102</v>
      </c>
      <c r="AQ414" s="21" t="n">
        <v>3.40594059405941</v>
      </c>
      <c r="AR414" s="21" t="n">
        <v>0.95049504950495</v>
      </c>
      <c r="AS414" s="23" t="n">
        <v>3</v>
      </c>
      <c r="AT414" s="21" t="n">
        <v>5.86138613861386</v>
      </c>
      <c r="AU414" s="21" t="n">
        <v>0.95049504950495</v>
      </c>
      <c r="AV414" s="23" t="n">
        <v>3</v>
      </c>
    </row>
    <row r="415" customFormat="false" ht="13.8" hidden="false" customHeight="false" outlineLevel="0" collapsed="false">
      <c r="A415" s="17" t="n">
        <v>59</v>
      </c>
      <c r="B415" s="17" t="n">
        <v>2016</v>
      </c>
      <c r="C415" s="17" t="s">
        <v>236</v>
      </c>
      <c r="D415" s="17" t="s">
        <v>237</v>
      </c>
      <c r="E415" s="18" t="s">
        <v>211</v>
      </c>
      <c r="F415" s="18" t="s">
        <v>67</v>
      </c>
      <c r="G415" s="19" t="n">
        <v>81.28</v>
      </c>
      <c r="H415" s="19" t="n">
        <v>40.48</v>
      </c>
      <c r="I415" s="20" t="n">
        <v>1012</v>
      </c>
      <c r="W415" s="18" t="n">
        <v>2009</v>
      </c>
      <c r="X415" s="17" t="s">
        <v>238</v>
      </c>
      <c r="Y415" s="17" t="s">
        <v>101</v>
      </c>
      <c r="Z415" s="17" t="s">
        <v>102</v>
      </c>
      <c r="AQ415" s="21" t="n">
        <v>3.40594059405941</v>
      </c>
      <c r="AR415" s="21" t="n">
        <v>0.95049504950495</v>
      </c>
      <c r="AS415" s="23" t="n">
        <v>3</v>
      </c>
      <c r="AT415" s="21" t="n">
        <v>5.22772277227723</v>
      </c>
      <c r="AU415" s="21" t="n">
        <v>1.02970297029703</v>
      </c>
      <c r="AV415" s="23" t="n">
        <v>3</v>
      </c>
    </row>
    <row r="416" customFormat="false" ht="13.8" hidden="false" customHeight="false" outlineLevel="0" collapsed="false">
      <c r="A416" s="17" t="n">
        <v>59</v>
      </c>
      <c r="B416" s="17" t="n">
        <v>2016</v>
      </c>
      <c r="C416" s="17" t="s">
        <v>236</v>
      </c>
      <c r="D416" s="17" t="s">
        <v>237</v>
      </c>
      <c r="E416" s="18" t="s">
        <v>211</v>
      </c>
      <c r="F416" s="18" t="s">
        <v>67</v>
      </c>
      <c r="G416" s="19" t="n">
        <v>81.28</v>
      </c>
      <c r="H416" s="19" t="n">
        <v>40.48</v>
      </c>
      <c r="I416" s="20" t="n">
        <v>1012</v>
      </c>
      <c r="W416" s="18" t="n">
        <v>2009</v>
      </c>
      <c r="X416" s="17" t="s">
        <v>238</v>
      </c>
      <c r="Y416" s="17" t="s">
        <v>101</v>
      </c>
      <c r="Z416" s="17" t="s">
        <v>102</v>
      </c>
      <c r="AQ416" s="21" t="n">
        <v>3.40594059405941</v>
      </c>
      <c r="AR416" s="21" t="n">
        <v>0.95049504950495</v>
      </c>
      <c r="AS416" s="23" t="n">
        <v>3</v>
      </c>
      <c r="AT416" s="21" t="n">
        <v>5.46534653465347</v>
      </c>
      <c r="AU416" s="21" t="n">
        <v>1.02970297029703</v>
      </c>
      <c r="AV416" s="23" t="n">
        <v>3</v>
      </c>
    </row>
    <row r="417" customFormat="false" ht="13.8" hidden="false" customHeight="false" outlineLevel="0" collapsed="false">
      <c r="A417" s="17" t="n">
        <v>59</v>
      </c>
      <c r="B417" s="17" t="n">
        <v>2016</v>
      </c>
      <c r="C417" s="17" t="s">
        <v>236</v>
      </c>
      <c r="D417" s="17" t="s">
        <v>237</v>
      </c>
      <c r="E417" s="18" t="s">
        <v>211</v>
      </c>
      <c r="F417" s="18" t="s">
        <v>67</v>
      </c>
      <c r="G417" s="19" t="n">
        <v>81.28</v>
      </c>
      <c r="H417" s="19" t="n">
        <v>40.48</v>
      </c>
      <c r="I417" s="20" t="n">
        <v>1012</v>
      </c>
      <c r="W417" s="18" t="n">
        <v>2009</v>
      </c>
      <c r="X417" s="17" t="s">
        <v>238</v>
      </c>
      <c r="Y417" s="17" t="s">
        <v>101</v>
      </c>
      <c r="Z417" s="17" t="s">
        <v>102</v>
      </c>
      <c r="AQ417" s="21" t="n">
        <v>3.40594059405941</v>
      </c>
      <c r="AR417" s="21" t="n">
        <v>0.95049504950495</v>
      </c>
      <c r="AS417" s="23" t="n">
        <v>3</v>
      </c>
      <c r="AT417" s="21" t="n">
        <v>5.14851485148515</v>
      </c>
      <c r="AU417" s="21" t="n">
        <v>1.02970297029703</v>
      </c>
      <c r="AV417" s="23" t="n">
        <v>3</v>
      </c>
    </row>
    <row r="418" customFormat="false" ht="13.8" hidden="false" customHeight="false" outlineLevel="0" collapsed="false">
      <c r="A418" s="17" t="n">
        <v>59</v>
      </c>
      <c r="B418" s="17" t="n">
        <v>2016</v>
      </c>
      <c r="C418" s="17" t="s">
        <v>236</v>
      </c>
      <c r="D418" s="17" t="s">
        <v>237</v>
      </c>
      <c r="E418" s="18" t="s">
        <v>211</v>
      </c>
      <c r="F418" s="18" t="s">
        <v>67</v>
      </c>
      <c r="G418" s="19" t="n">
        <v>81.28</v>
      </c>
      <c r="H418" s="19" t="n">
        <v>40.48</v>
      </c>
      <c r="I418" s="20" t="n">
        <v>1012</v>
      </c>
      <c r="W418" s="18" t="n">
        <v>2009</v>
      </c>
      <c r="X418" s="17" t="s">
        <v>238</v>
      </c>
      <c r="Y418" s="17" t="s">
        <v>101</v>
      </c>
      <c r="Z418" s="17" t="s">
        <v>102</v>
      </c>
      <c r="AQ418" s="21" t="n">
        <v>3.40594059405941</v>
      </c>
      <c r="AR418" s="21" t="n">
        <v>0.95049504950495</v>
      </c>
      <c r="AS418" s="23" t="n">
        <v>3</v>
      </c>
      <c r="AT418" s="21" t="n">
        <v>6.0990099009901</v>
      </c>
      <c r="AU418" s="21" t="n">
        <v>0.95049504950495</v>
      </c>
      <c r="AV418" s="23" t="n">
        <v>3</v>
      </c>
    </row>
    <row r="419" customFormat="false" ht="13.8" hidden="false" customHeight="false" outlineLevel="0" collapsed="false">
      <c r="A419" s="17" t="n">
        <v>59</v>
      </c>
      <c r="B419" s="17" t="n">
        <v>2016</v>
      </c>
      <c r="C419" s="17" t="s">
        <v>236</v>
      </c>
      <c r="D419" s="17" t="s">
        <v>237</v>
      </c>
      <c r="E419" s="18" t="s">
        <v>211</v>
      </c>
      <c r="F419" s="18" t="s">
        <v>67</v>
      </c>
      <c r="G419" s="19" t="n">
        <v>81.28</v>
      </c>
      <c r="H419" s="19" t="n">
        <v>40.48</v>
      </c>
      <c r="I419" s="20" t="n">
        <v>1012</v>
      </c>
      <c r="W419" s="18" t="n">
        <v>2009</v>
      </c>
      <c r="X419" s="17" t="s">
        <v>238</v>
      </c>
      <c r="Y419" s="17" t="s">
        <v>101</v>
      </c>
      <c r="Z419" s="17" t="s">
        <v>102</v>
      </c>
      <c r="AQ419" s="21" t="n">
        <v>3.40594059405941</v>
      </c>
      <c r="AR419" s="21" t="n">
        <v>0.95049504950495</v>
      </c>
      <c r="AS419" s="23" t="n">
        <v>3</v>
      </c>
      <c r="AT419" s="21" t="n">
        <v>5.38613861386139</v>
      </c>
      <c r="AU419" s="21" t="n">
        <v>0.95049504950495</v>
      </c>
      <c r="AV419" s="23" t="n">
        <v>3</v>
      </c>
    </row>
    <row r="420" customFormat="false" ht="13.8" hidden="false" customHeight="false" outlineLevel="0" collapsed="false">
      <c r="A420" s="17" t="n">
        <v>59</v>
      </c>
      <c r="B420" s="17" t="n">
        <v>2016</v>
      </c>
      <c r="C420" s="17" t="s">
        <v>236</v>
      </c>
      <c r="D420" s="17" t="s">
        <v>237</v>
      </c>
      <c r="E420" s="18" t="s">
        <v>211</v>
      </c>
      <c r="F420" s="18" t="s">
        <v>67</v>
      </c>
      <c r="G420" s="19" t="n">
        <v>81.28</v>
      </c>
      <c r="H420" s="19" t="n">
        <v>40.48</v>
      </c>
      <c r="I420" s="20" t="n">
        <v>1012</v>
      </c>
      <c r="W420" s="18" t="n">
        <v>2009</v>
      </c>
      <c r="X420" s="17" t="s">
        <v>238</v>
      </c>
      <c r="Y420" s="17" t="s">
        <v>101</v>
      </c>
      <c r="Z420" s="17" t="s">
        <v>102</v>
      </c>
      <c r="AQ420" s="21" t="n">
        <v>3.40594059405941</v>
      </c>
      <c r="AR420" s="21" t="n">
        <v>0.95049504950495</v>
      </c>
      <c r="AS420" s="23" t="n">
        <v>3</v>
      </c>
      <c r="AT420" s="21" t="n">
        <v>5.30693069306931</v>
      </c>
      <c r="AU420" s="21" t="n">
        <v>1.02970297029703</v>
      </c>
      <c r="AV420" s="23" t="n">
        <v>3</v>
      </c>
    </row>
    <row r="421" customFormat="false" ht="13.8" hidden="false" customHeight="false" outlineLevel="0" collapsed="false">
      <c r="A421" s="17" t="n">
        <v>60</v>
      </c>
      <c r="B421" s="17" t="n">
        <v>2015</v>
      </c>
      <c r="C421" s="17" t="s">
        <v>239</v>
      </c>
      <c r="D421" s="17" t="s">
        <v>240</v>
      </c>
      <c r="E421" s="18" t="s">
        <v>211</v>
      </c>
      <c r="F421" s="18" t="s">
        <v>67</v>
      </c>
      <c r="G421" s="19" t="n">
        <v>86</v>
      </c>
      <c r="H421" s="19" t="n">
        <v>44.32</v>
      </c>
      <c r="I421" s="20" t="n">
        <v>412</v>
      </c>
      <c r="W421" s="18" t="n">
        <v>2013</v>
      </c>
      <c r="X421" s="17" t="s">
        <v>238</v>
      </c>
      <c r="Y421" s="17" t="s">
        <v>101</v>
      </c>
      <c r="Z421" s="17" t="s">
        <v>235</v>
      </c>
      <c r="AE421" s="21" t="n">
        <v>31.6266666666667</v>
      </c>
      <c r="AF421" s="21" t="n">
        <v>3.97155217347915</v>
      </c>
      <c r="AG421" s="22" t="n">
        <v>6</v>
      </c>
      <c r="AH421" s="21" t="n">
        <v>33.72</v>
      </c>
      <c r="AI421" s="21" t="n">
        <v>4.18882322377061</v>
      </c>
      <c r="AJ421" s="23" t="n">
        <v>6</v>
      </c>
      <c r="AK421" s="21" t="n">
        <v>5.15094339622642</v>
      </c>
      <c r="AL421" s="21" t="n">
        <v>0.646405920727705</v>
      </c>
      <c r="AM421" s="22" t="n">
        <v>8</v>
      </c>
      <c r="AN421" s="21" t="n">
        <v>8.74056603773585</v>
      </c>
      <c r="AO421" s="21" t="n">
        <v>0.696672951566468</v>
      </c>
      <c r="AP421" s="22" t="n">
        <v>8</v>
      </c>
      <c r="AQ421" s="21" t="n">
        <v>6.723</v>
      </c>
      <c r="AR421" s="36" t="n">
        <f aca="false">AQ421*(0.46/7.46)</f>
        <v>0.414554959785523</v>
      </c>
      <c r="AS421" s="23" t="n">
        <v>3</v>
      </c>
      <c r="AT421" s="21" t="n">
        <v>7.207</v>
      </c>
      <c r="AU421" s="36" t="n">
        <f aca="false">AT421*(0.53/10)</f>
        <v>0.381971</v>
      </c>
      <c r="AV421" s="23" t="n">
        <v>3</v>
      </c>
    </row>
    <row r="422" customFormat="false" ht="13.8" hidden="false" customHeight="false" outlineLevel="0" collapsed="false">
      <c r="A422" s="17" t="n">
        <v>60</v>
      </c>
      <c r="B422" s="17" t="n">
        <v>2015</v>
      </c>
      <c r="C422" s="17" t="s">
        <v>239</v>
      </c>
      <c r="D422" s="17" t="s">
        <v>240</v>
      </c>
      <c r="E422" s="18" t="s">
        <v>211</v>
      </c>
      <c r="F422" s="18" t="s">
        <v>67</v>
      </c>
      <c r="G422" s="19" t="n">
        <v>86</v>
      </c>
      <c r="H422" s="19" t="n">
        <v>44.32</v>
      </c>
      <c r="I422" s="20" t="n">
        <v>412</v>
      </c>
      <c r="W422" s="18" t="n">
        <v>2013</v>
      </c>
      <c r="X422" s="17" t="s">
        <v>238</v>
      </c>
      <c r="Y422" s="17" t="s">
        <v>101</v>
      </c>
      <c r="Z422" s="17" t="s">
        <v>71</v>
      </c>
      <c r="AA422" s="17" t="n">
        <v>0.008</v>
      </c>
      <c r="AE422" s="21" t="n">
        <v>31.6266666666667</v>
      </c>
      <c r="AF422" s="21" t="n">
        <v>3.97155217347915</v>
      </c>
      <c r="AG422" s="22" t="n">
        <v>6</v>
      </c>
      <c r="AH422" s="21" t="n">
        <v>35.6933333333333</v>
      </c>
      <c r="AI422" s="21" t="n">
        <v>3.26363396640412</v>
      </c>
      <c r="AJ422" s="23" t="n">
        <v>6</v>
      </c>
      <c r="AK422" s="21" t="n">
        <v>5.15094339622642</v>
      </c>
      <c r="AL422" s="21" t="n">
        <v>0.646405920727705</v>
      </c>
      <c r="AM422" s="22" t="n">
        <v>8</v>
      </c>
      <c r="AN422" s="21" t="n">
        <v>9.92452830188679</v>
      </c>
      <c r="AO422" s="21" t="n">
        <v>0.173514576166365</v>
      </c>
      <c r="AP422" s="22" t="n">
        <v>8</v>
      </c>
      <c r="AQ422" s="21" t="n">
        <v>6.723</v>
      </c>
      <c r="AR422" s="36" t="n">
        <f aca="false">AQ422*(0.46/7.46)</f>
        <v>0.414554959785523</v>
      </c>
      <c r="AS422" s="23" t="n">
        <v>3</v>
      </c>
      <c r="AT422" s="21" t="n">
        <v>7.375</v>
      </c>
      <c r="AU422" s="36" t="n">
        <f aca="false">AT422*(0.53/10)</f>
        <v>0.390875</v>
      </c>
      <c r="AV422" s="23" t="n">
        <v>3</v>
      </c>
    </row>
    <row r="423" customFormat="false" ht="13.8" hidden="false" customHeight="false" outlineLevel="0" collapsed="false">
      <c r="A423" s="17" t="n">
        <v>61</v>
      </c>
      <c r="B423" s="17" t="n">
        <v>2015</v>
      </c>
      <c r="C423" s="17" t="s">
        <v>215</v>
      </c>
      <c r="D423" s="17" t="s">
        <v>241</v>
      </c>
      <c r="E423" s="18" t="s">
        <v>211</v>
      </c>
      <c r="F423" s="18" t="s">
        <v>67</v>
      </c>
      <c r="G423" s="19" t="n">
        <v>86</v>
      </c>
      <c r="H423" s="19" t="n">
        <v>44.32</v>
      </c>
      <c r="W423" s="18" t="n">
        <v>2014</v>
      </c>
      <c r="X423" s="17" t="s">
        <v>238</v>
      </c>
      <c r="Y423" s="17" t="s">
        <v>101</v>
      </c>
      <c r="Z423" s="17" t="s">
        <v>71</v>
      </c>
      <c r="AQ423" s="21" t="n">
        <v>4.648</v>
      </c>
      <c r="AR423" s="36" t="n">
        <f aca="false">AQ423*(0.46/7.46)</f>
        <v>0.286605898123324</v>
      </c>
      <c r="AS423" s="23" t="n">
        <v>3</v>
      </c>
      <c r="AT423" s="21" t="n">
        <v>5.345</v>
      </c>
      <c r="AU423" s="36" t="n">
        <f aca="false">AT423*(0.53/10)</f>
        <v>0.283285</v>
      </c>
      <c r="AV423" s="23" t="n">
        <v>3</v>
      </c>
    </row>
    <row r="424" customFormat="false" ht="13.8" hidden="false" customHeight="false" outlineLevel="0" collapsed="false">
      <c r="A424" s="17" t="n">
        <v>61</v>
      </c>
      <c r="B424" s="17" t="n">
        <v>2015</v>
      </c>
      <c r="C424" s="17" t="s">
        <v>215</v>
      </c>
      <c r="D424" s="17" t="s">
        <v>241</v>
      </c>
      <c r="E424" s="18" t="s">
        <v>211</v>
      </c>
      <c r="F424" s="18" t="s">
        <v>67</v>
      </c>
      <c r="G424" s="19" t="n">
        <v>86</v>
      </c>
      <c r="H424" s="19" t="n">
        <v>44.32</v>
      </c>
      <c r="W424" s="18" t="n">
        <v>2014</v>
      </c>
      <c r="X424" s="17" t="s">
        <v>238</v>
      </c>
      <c r="Y424" s="17" t="s">
        <v>101</v>
      </c>
      <c r="Z424" s="17" t="s">
        <v>235</v>
      </c>
      <c r="AQ424" s="21" t="n">
        <v>4.648</v>
      </c>
      <c r="AR424" s="36" t="n">
        <f aca="false">AQ424*(0.46/7.46)</f>
        <v>0.286605898123324</v>
      </c>
      <c r="AS424" s="23" t="n">
        <v>3</v>
      </c>
      <c r="AT424" s="21" t="n">
        <v>4.98</v>
      </c>
      <c r="AU424" s="36" t="n">
        <f aca="false">AT424*(0.53/10)</f>
        <v>0.26394</v>
      </c>
      <c r="AV424" s="23" t="n">
        <v>3</v>
      </c>
    </row>
    <row r="425" customFormat="false" ht="13.8" hidden="false" customHeight="false" outlineLevel="0" collapsed="false">
      <c r="A425" s="17" t="n">
        <v>61</v>
      </c>
      <c r="B425" s="17" t="n">
        <v>2015</v>
      </c>
      <c r="C425" s="17" t="s">
        <v>215</v>
      </c>
      <c r="D425" s="17" t="s">
        <v>241</v>
      </c>
      <c r="E425" s="18" t="s">
        <v>211</v>
      </c>
      <c r="F425" s="18" t="s">
        <v>67</v>
      </c>
      <c r="G425" s="19" t="n">
        <v>86</v>
      </c>
      <c r="H425" s="19" t="n">
        <v>44.32</v>
      </c>
      <c r="W425" s="18" t="n">
        <v>2014</v>
      </c>
      <c r="X425" s="17" t="s">
        <v>238</v>
      </c>
      <c r="Y425" s="17" t="s">
        <v>101</v>
      </c>
      <c r="Z425" s="17" t="s">
        <v>235</v>
      </c>
      <c r="AQ425" s="21" t="n">
        <v>4.648</v>
      </c>
      <c r="AR425" s="36" t="n">
        <f aca="false">AQ425*(0.46/7.46)</f>
        <v>0.286605898123324</v>
      </c>
      <c r="AS425" s="23" t="n">
        <v>3</v>
      </c>
      <c r="AT425" s="21" t="n">
        <v>5.196</v>
      </c>
      <c r="AU425" s="36" t="n">
        <f aca="false">AT425*(0.53/10)</f>
        <v>0.275388</v>
      </c>
      <c r="AV425" s="23" t="n">
        <v>3</v>
      </c>
    </row>
    <row r="426" customFormat="false" ht="13.8" hidden="false" customHeight="false" outlineLevel="0" collapsed="false">
      <c r="A426" s="17" t="n">
        <v>61</v>
      </c>
      <c r="B426" s="17" t="n">
        <v>2015</v>
      </c>
      <c r="C426" s="17" t="s">
        <v>215</v>
      </c>
      <c r="D426" s="17" t="s">
        <v>241</v>
      </c>
      <c r="E426" s="18" t="s">
        <v>211</v>
      </c>
      <c r="F426" s="18" t="s">
        <v>67</v>
      </c>
      <c r="G426" s="19" t="n">
        <v>86</v>
      </c>
      <c r="H426" s="19" t="n">
        <v>44.32</v>
      </c>
      <c r="W426" s="18" t="n">
        <v>2014</v>
      </c>
      <c r="X426" s="17" t="s">
        <v>238</v>
      </c>
      <c r="Y426" s="17" t="s">
        <v>101</v>
      </c>
      <c r="Z426" s="17" t="s">
        <v>235</v>
      </c>
      <c r="AQ426" s="21" t="n">
        <v>4.648</v>
      </c>
      <c r="AR426" s="36" t="n">
        <f aca="false">AQ426*(0.46/7.46)</f>
        <v>0.286605898123324</v>
      </c>
      <c r="AS426" s="23" t="n">
        <v>3</v>
      </c>
      <c r="AT426" s="21" t="n">
        <v>5.317</v>
      </c>
      <c r="AU426" s="36" t="n">
        <f aca="false">AT426*(0.53/10)</f>
        <v>0.281801</v>
      </c>
      <c r="AV426" s="23" t="n">
        <v>3</v>
      </c>
    </row>
    <row r="427" customFormat="false" ht="13.8" hidden="false" customHeight="false" outlineLevel="0" collapsed="false">
      <c r="A427" s="17" t="n">
        <v>62</v>
      </c>
      <c r="B427" s="17" t="n">
        <v>2015</v>
      </c>
      <c r="C427" s="17" t="s">
        <v>242</v>
      </c>
      <c r="D427" s="47" t="s">
        <v>243</v>
      </c>
      <c r="E427" s="18" t="s">
        <v>211</v>
      </c>
      <c r="F427" s="18" t="s">
        <v>67</v>
      </c>
      <c r="G427" s="19" t="n">
        <v>86</v>
      </c>
      <c r="H427" s="19" t="n">
        <v>44.32</v>
      </c>
      <c r="W427" s="18" t="n">
        <v>2014</v>
      </c>
      <c r="X427" s="17" t="s">
        <v>238</v>
      </c>
      <c r="Y427" s="17" t="s">
        <v>101</v>
      </c>
      <c r="Z427" s="17" t="s">
        <v>71</v>
      </c>
      <c r="AE427" s="21" t="n">
        <v>29.0229885057472</v>
      </c>
      <c r="AF427" s="21" t="n">
        <v>4.36947941710863</v>
      </c>
      <c r="AG427" s="22" t="n">
        <v>6</v>
      </c>
      <c r="AH427" s="21" t="n">
        <v>33.6781609195402</v>
      </c>
      <c r="AI427" s="21" t="n">
        <v>4.76145176487539</v>
      </c>
      <c r="AJ427" s="23" t="n">
        <v>6</v>
      </c>
    </row>
    <row r="428" customFormat="false" ht="13.8" hidden="false" customHeight="false" outlineLevel="0" collapsed="false">
      <c r="A428" s="17" t="n">
        <v>62</v>
      </c>
      <c r="B428" s="17" t="n">
        <v>2015</v>
      </c>
      <c r="C428" s="17" t="s">
        <v>242</v>
      </c>
      <c r="D428" s="47" t="s">
        <v>243</v>
      </c>
      <c r="E428" s="18" t="s">
        <v>211</v>
      </c>
      <c r="F428" s="18" t="s">
        <v>67</v>
      </c>
      <c r="G428" s="19" t="n">
        <v>86</v>
      </c>
      <c r="H428" s="19" t="n">
        <v>44.32</v>
      </c>
      <c r="W428" s="18" t="n">
        <v>2014</v>
      </c>
      <c r="X428" s="17" t="s">
        <v>238</v>
      </c>
      <c r="Y428" s="17" t="s">
        <v>101</v>
      </c>
      <c r="Z428" s="17" t="s">
        <v>235</v>
      </c>
      <c r="AE428" s="21" t="n">
        <v>29.0229885057472</v>
      </c>
      <c r="AF428" s="21" t="n">
        <v>4.36947941710863</v>
      </c>
      <c r="AG428" s="22" t="n">
        <v>6</v>
      </c>
      <c r="AH428" s="21" t="n">
        <v>30</v>
      </c>
      <c r="AI428" s="21" t="n">
        <v>4.73808663098424</v>
      </c>
      <c r="AJ428" s="23" t="n">
        <v>6</v>
      </c>
    </row>
    <row r="429" customFormat="false" ht="13.8" hidden="false" customHeight="false" outlineLevel="0" collapsed="false">
      <c r="A429" s="17" t="n">
        <v>62</v>
      </c>
      <c r="B429" s="17" t="n">
        <v>2015</v>
      </c>
      <c r="C429" s="17" t="s">
        <v>242</v>
      </c>
      <c r="D429" s="47" t="s">
        <v>243</v>
      </c>
      <c r="E429" s="18" t="s">
        <v>211</v>
      </c>
      <c r="F429" s="18" t="s">
        <v>67</v>
      </c>
      <c r="G429" s="19" t="n">
        <v>86</v>
      </c>
      <c r="H429" s="19" t="n">
        <v>44.32</v>
      </c>
      <c r="W429" s="18" t="n">
        <v>2014</v>
      </c>
      <c r="X429" s="17" t="s">
        <v>238</v>
      </c>
      <c r="Y429" s="17" t="s">
        <v>101</v>
      </c>
      <c r="Z429" s="17" t="s">
        <v>235</v>
      </c>
      <c r="AE429" s="21" t="n">
        <v>29.0229885057472</v>
      </c>
      <c r="AF429" s="21" t="n">
        <v>4.36947941710863</v>
      </c>
      <c r="AG429" s="22" t="n">
        <v>6</v>
      </c>
      <c r="AH429" s="21" t="n">
        <v>30.8620689655172</v>
      </c>
      <c r="AI429" s="21" t="n">
        <v>4.80041615318479</v>
      </c>
      <c r="AJ429" s="23" t="n">
        <v>6</v>
      </c>
    </row>
    <row r="430" customFormat="false" ht="13.8" hidden="false" customHeight="false" outlineLevel="0" collapsed="false">
      <c r="A430" s="17" t="n">
        <v>62</v>
      </c>
      <c r="B430" s="17" t="n">
        <v>2015</v>
      </c>
      <c r="C430" s="17" t="s">
        <v>242</v>
      </c>
      <c r="D430" s="47" t="s">
        <v>243</v>
      </c>
      <c r="E430" s="18" t="s">
        <v>211</v>
      </c>
      <c r="F430" s="18" t="s">
        <v>67</v>
      </c>
      <c r="G430" s="19" t="n">
        <v>86</v>
      </c>
      <c r="H430" s="19" t="n">
        <v>44.32</v>
      </c>
      <c r="W430" s="18" t="n">
        <v>2014</v>
      </c>
      <c r="X430" s="17" t="s">
        <v>238</v>
      </c>
      <c r="Y430" s="17" t="s">
        <v>101</v>
      </c>
      <c r="Z430" s="17" t="s">
        <v>235</v>
      </c>
      <c r="AE430" s="21" t="n">
        <v>29.0229885057472</v>
      </c>
      <c r="AF430" s="21" t="n">
        <v>4.36947941710863</v>
      </c>
      <c r="AG430" s="22" t="n">
        <v>6</v>
      </c>
      <c r="AH430" s="21" t="n">
        <v>32.0977011494253</v>
      </c>
      <c r="AI430" s="21" t="n">
        <v>4.973672262511</v>
      </c>
      <c r="AJ430" s="23" t="n">
        <v>6</v>
      </c>
    </row>
    <row r="431" customFormat="false" ht="13.8" hidden="false" customHeight="false" outlineLevel="0" collapsed="false">
      <c r="A431" s="17" t="n">
        <v>63</v>
      </c>
      <c r="B431" s="17" t="n">
        <v>2015</v>
      </c>
      <c r="C431" s="17" t="s">
        <v>244</v>
      </c>
      <c r="D431" s="47" t="s">
        <v>245</v>
      </c>
      <c r="E431" s="18" t="s">
        <v>211</v>
      </c>
      <c r="F431" s="18" t="s">
        <v>67</v>
      </c>
      <c r="G431" s="19" t="n">
        <v>117.13</v>
      </c>
      <c r="H431" s="19" t="n">
        <v>35.12</v>
      </c>
      <c r="I431" s="20" t="n">
        <v>56.54</v>
      </c>
      <c r="J431" s="17" t="s">
        <v>246</v>
      </c>
      <c r="K431" s="17" t="s">
        <v>76</v>
      </c>
      <c r="L431" s="19" t="n">
        <v>1.34</v>
      </c>
      <c r="M431" s="19" t="n">
        <v>6.67</v>
      </c>
      <c r="N431" s="19" t="n">
        <v>25.04</v>
      </c>
      <c r="O431" s="19" t="n">
        <v>1.35</v>
      </c>
      <c r="S431" s="19" t="n">
        <v>53.16</v>
      </c>
      <c r="T431" s="19" t="n">
        <v>194.33</v>
      </c>
      <c r="W431" s="18" t="n">
        <v>2013</v>
      </c>
      <c r="X431" s="17" t="s">
        <v>69</v>
      </c>
      <c r="Y431" s="17" t="s">
        <v>70</v>
      </c>
      <c r="Z431" s="17" t="s">
        <v>71</v>
      </c>
      <c r="AC431" s="17" t="s">
        <v>78</v>
      </c>
      <c r="AE431" s="21" t="n">
        <v>23.22</v>
      </c>
      <c r="AF431" s="21" t="n">
        <v>4.32168948444936</v>
      </c>
      <c r="AG431" s="22" t="n">
        <v>5</v>
      </c>
      <c r="AH431" s="21" t="n">
        <v>25.18</v>
      </c>
      <c r="AI431" s="21" t="n">
        <v>4.42402531638325</v>
      </c>
      <c r="AJ431" s="23" t="n">
        <v>5</v>
      </c>
      <c r="AK431" s="21" t="n">
        <v>14.5289695091973</v>
      </c>
      <c r="AL431" s="21" t="n">
        <v>0.92399475253785</v>
      </c>
      <c r="AM431" s="22" t="n">
        <v>4</v>
      </c>
      <c r="AN431" s="21" t="n">
        <v>16.2804745693534</v>
      </c>
      <c r="AO431" s="21" t="n">
        <v>0.746329056096128</v>
      </c>
      <c r="AP431" s="22" t="n">
        <v>4</v>
      </c>
      <c r="AQ431" s="21" t="n">
        <v>30.6225</v>
      </c>
      <c r="AR431" s="21" t="n">
        <v>0.7213</v>
      </c>
      <c r="AS431" s="23" t="n">
        <v>3</v>
      </c>
      <c r="AT431" s="21" t="n">
        <v>37.5247</v>
      </c>
      <c r="AU431" s="21" t="n">
        <v>1.5758</v>
      </c>
      <c r="AV431" s="23" t="n">
        <v>3</v>
      </c>
    </row>
    <row r="432" customFormat="false" ht="13.8" hidden="false" customHeight="false" outlineLevel="0" collapsed="false">
      <c r="A432" s="17" t="n">
        <v>63</v>
      </c>
      <c r="B432" s="17" t="n">
        <v>2015</v>
      </c>
      <c r="C432" s="17" t="s">
        <v>244</v>
      </c>
      <c r="D432" s="47" t="s">
        <v>245</v>
      </c>
      <c r="E432" s="18" t="s">
        <v>211</v>
      </c>
      <c r="F432" s="18" t="s">
        <v>67</v>
      </c>
      <c r="G432" s="19" t="n">
        <v>117.13</v>
      </c>
      <c r="H432" s="19" t="n">
        <v>35.12</v>
      </c>
      <c r="I432" s="20" t="n">
        <v>56.54</v>
      </c>
      <c r="J432" s="17" t="s">
        <v>246</v>
      </c>
      <c r="K432" s="17" t="s">
        <v>76</v>
      </c>
      <c r="L432" s="19" t="n">
        <v>1.34</v>
      </c>
      <c r="M432" s="19" t="n">
        <v>6.67</v>
      </c>
      <c r="N432" s="19" t="n">
        <v>25.04</v>
      </c>
      <c r="O432" s="19" t="n">
        <v>1.35</v>
      </c>
      <c r="S432" s="19" t="n">
        <v>53.16</v>
      </c>
      <c r="T432" s="19" t="n">
        <v>194.33</v>
      </c>
      <c r="W432" s="18" t="n">
        <v>2013</v>
      </c>
      <c r="X432" s="17" t="s">
        <v>69</v>
      </c>
      <c r="Y432" s="17" t="s">
        <v>70</v>
      </c>
      <c r="Z432" s="17" t="s">
        <v>73</v>
      </c>
      <c r="AC432" s="17" t="s">
        <v>78</v>
      </c>
      <c r="AE432" s="21" t="n">
        <v>23.22</v>
      </c>
      <c r="AF432" s="21" t="n">
        <v>4.32168948444936</v>
      </c>
      <c r="AG432" s="22" t="n">
        <v>5</v>
      </c>
      <c r="AH432" s="21" t="n">
        <v>24.18</v>
      </c>
      <c r="AI432" s="21" t="n">
        <v>4.31821722473523</v>
      </c>
      <c r="AJ432" s="23" t="n">
        <v>5</v>
      </c>
      <c r="AK432" s="21" t="n">
        <v>14.5289695091973</v>
      </c>
      <c r="AL432" s="21" t="n">
        <v>0.92399475253785</v>
      </c>
      <c r="AM432" s="22" t="n">
        <v>4</v>
      </c>
      <c r="AN432" s="21" t="n">
        <v>15.8882081203677</v>
      </c>
      <c r="AO432" s="21" t="n">
        <v>0.852294254447954</v>
      </c>
      <c r="AP432" s="22" t="n">
        <v>4</v>
      </c>
      <c r="AQ432" s="21" t="n">
        <v>30.6225</v>
      </c>
      <c r="AR432" s="21" t="n">
        <v>0.7213</v>
      </c>
      <c r="AS432" s="23" t="n">
        <v>3</v>
      </c>
      <c r="AT432" s="21" t="n">
        <v>35.9109</v>
      </c>
      <c r="AU432" s="21" t="n">
        <v>1.4614</v>
      </c>
      <c r="AV432" s="23" t="n">
        <v>3</v>
      </c>
    </row>
    <row r="433" customFormat="false" ht="13.8" hidden="false" customHeight="false" outlineLevel="0" collapsed="false">
      <c r="A433" s="17" t="n">
        <v>63</v>
      </c>
      <c r="B433" s="17" t="n">
        <v>2015</v>
      </c>
      <c r="C433" s="17" t="s">
        <v>244</v>
      </c>
      <c r="D433" s="47" t="s">
        <v>245</v>
      </c>
      <c r="E433" s="18" t="s">
        <v>211</v>
      </c>
      <c r="F433" s="18" t="s">
        <v>67</v>
      </c>
      <c r="G433" s="19" t="n">
        <v>117.13</v>
      </c>
      <c r="H433" s="19" t="n">
        <v>35.12</v>
      </c>
      <c r="I433" s="20" t="n">
        <v>56.54</v>
      </c>
      <c r="J433" s="17" t="s">
        <v>246</v>
      </c>
      <c r="K433" s="17" t="s">
        <v>76</v>
      </c>
      <c r="L433" s="19" t="n">
        <v>1.34</v>
      </c>
      <c r="M433" s="19" t="n">
        <v>6.67</v>
      </c>
      <c r="N433" s="19" t="n">
        <v>25.04</v>
      </c>
      <c r="O433" s="19" t="n">
        <v>1.35</v>
      </c>
      <c r="S433" s="19" t="n">
        <v>53.16</v>
      </c>
      <c r="T433" s="19" t="n">
        <v>194.33</v>
      </c>
      <c r="W433" s="18" t="n">
        <v>2013</v>
      </c>
      <c r="X433" s="17" t="s">
        <v>69</v>
      </c>
      <c r="Y433" s="17" t="s">
        <v>70</v>
      </c>
      <c r="Z433" s="17" t="s">
        <v>102</v>
      </c>
      <c r="AC433" s="17" t="s">
        <v>78</v>
      </c>
      <c r="AE433" s="21" t="n">
        <v>23.22</v>
      </c>
      <c r="AF433" s="21" t="n">
        <v>4.32168948444936</v>
      </c>
      <c r="AG433" s="22" t="n">
        <v>5</v>
      </c>
      <c r="AH433" s="21" t="n">
        <v>24.64</v>
      </c>
      <c r="AI433" s="21" t="n">
        <v>3.78523447094098</v>
      </c>
      <c r="AJ433" s="23" t="n">
        <v>5</v>
      </c>
      <c r="AK433" s="21" t="n">
        <v>14.5289695091973</v>
      </c>
      <c r="AL433" s="21" t="n">
        <v>0.92399475253785</v>
      </c>
      <c r="AM433" s="22" t="n">
        <v>4</v>
      </c>
      <c r="AN433" s="21" t="n">
        <v>15.6384469819949</v>
      </c>
      <c r="AO433" s="21" t="n">
        <v>1.22792865116328</v>
      </c>
      <c r="AP433" s="22" t="n">
        <v>4</v>
      </c>
      <c r="AQ433" s="21" t="n">
        <v>30.6225</v>
      </c>
      <c r="AR433" s="21" t="n">
        <v>0.7213</v>
      </c>
      <c r="AS433" s="23" t="n">
        <v>3</v>
      </c>
      <c r="AT433" s="21" t="n">
        <v>38.0029</v>
      </c>
      <c r="AU433" s="21" t="n">
        <v>1.0485</v>
      </c>
      <c r="AV433" s="23" t="n">
        <v>3</v>
      </c>
    </row>
    <row r="434" customFormat="false" ht="13.8" hidden="false" customHeight="false" outlineLevel="0" collapsed="false">
      <c r="A434" s="17" t="n">
        <v>63</v>
      </c>
      <c r="B434" s="17" t="n">
        <v>2015</v>
      </c>
      <c r="C434" s="17" t="s">
        <v>244</v>
      </c>
      <c r="D434" s="47" t="s">
        <v>245</v>
      </c>
      <c r="E434" s="18" t="s">
        <v>211</v>
      </c>
      <c r="F434" s="18" t="s">
        <v>67</v>
      </c>
      <c r="G434" s="19" t="n">
        <v>117.13</v>
      </c>
      <c r="H434" s="19" t="n">
        <v>35.12</v>
      </c>
      <c r="I434" s="20" t="n">
        <v>56.54</v>
      </c>
      <c r="J434" s="17" t="s">
        <v>246</v>
      </c>
      <c r="K434" s="17" t="s">
        <v>76</v>
      </c>
      <c r="L434" s="19" t="n">
        <v>1.34</v>
      </c>
      <c r="M434" s="19" t="n">
        <v>6.67</v>
      </c>
      <c r="N434" s="19" t="n">
        <v>25.04</v>
      </c>
      <c r="O434" s="19" t="n">
        <v>1.35</v>
      </c>
      <c r="S434" s="19" t="n">
        <v>53.16</v>
      </c>
      <c r="T434" s="19" t="n">
        <v>194.33</v>
      </c>
      <c r="W434" s="18" t="n">
        <v>2014</v>
      </c>
      <c r="X434" s="17" t="s">
        <v>69</v>
      </c>
      <c r="Y434" s="17" t="s">
        <v>70</v>
      </c>
      <c r="Z434" s="17" t="s">
        <v>71</v>
      </c>
      <c r="AC434" s="17" t="s">
        <v>78</v>
      </c>
      <c r="AE434" s="21" t="n">
        <v>22.94</v>
      </c>
      <c r="AF434" s="21" t="n">
        <v>6.27239985970281</v>
      </c>
      <c r="AG434" s="22" t="n">
        <v>5</v>
      </c>
      <c r="AH434" s="21" t="n">
        <v>24.74</v>
      </c>
      <c r="AI434" s="21" t="n">
        <v>6.42401743459651</v>
      </c>
      <c r="AJ434" s="23" t="n">
        <v>5</v>
      </c>
      <c r="AK434" s="21" t="n">
        <v>17.5388115358571</v>
      </c>
      <c r="AL434" s="21" t="n">
        <v>0.712270370857194</v>
      </c>
      <c r="AM434" s="22" t="n">
        <v>4</v>
      </c>
      <c r="AN434" s="21" t="n">
        <v>18.0480506108365</v>
      </c>
      <c r="AO434" s="21" t="n">
        <v>0.694811610943322</v>
      </c>
      <c r="AP434" s="22" t="n">
        <v>4</v>
      </c>
      <c r="AQ434" s="21" t="n">
        <v>36.5225</v>
      </c>
      <c r="AR434" s="21" t="n">
        <v>1.2313</v>
      </c>
      <c r="AS434" s="23" t="n">
        <v>3</v>
      </c>
      <c r="AT434" s="21" t="n">
        <v>42.6889</v>
      </c>
      <c r="AU434" s="21" t="n">
        <v>1.3518</v>
      </c>
      <c r="AV434" s="23" t="n">
        <v>3</v>
      </c>
    </row>
    <row r="435" customFormat="false" ht="13.8" hidden="false" customHeight="false" outlineLevel="0" collapsed="false">
      <c r="A435" s="17" t="n">
        <v>63</v>
      </c>
      <c r="B435" s="17" t="n">
        <v>2015</v>
      </c>
      <c r="C435" s="17" t="s">
        <v>244</v>
      </c>
      <c r="D435" s="47" t="s">
        <v>245</v>
      </c>
      <c r="E435" s="18" t="s">
        <v>211</v>
      </c>
      <c r="F435" s="18" t="s">
        <v>67</v>
      </c>
      <c r="G435" s="19" t="n">
        <v>117.13</v>
      </c>
      <c r="H435" s="19" t="n">
        <v>35.12</v>
      </c>
      <c r="I435" s="20" t="n">
        <v>56.54</v>
      </c>
      <c r="J435" s="17" t="s">
        <v>246</v>
      </c>
      <c r="K435" s="17" t="s">
        <v>76</v>
      </c>
      <c r="L435" s="19" t="n">
        <v>1.34</v>
      </c>
      <c r="M435" s="19" t="n">
        <v>6.67</v>
      </c>
      <c r="N435" s="19" t="n">
        <v>25.04</v>
      </c>
      <c r="O435" s="19" t="n">
        <v>1.35</v>
      </c>
      <c r="S435" s="19" t="n">
        <v>53.16</v>
      </c>
      <c r="T435" s="19" t="n">
        <v>194.33</v>
      </c>
      <c r="W435" s="18" t="n">
        <v>2014</v>
      </c>
      <c r="X435" s="17" t="s">
        <v>69</v>
      </c>
      <c r="Y435" s="17" t="s">
        <v>70</v>
      </c>
      <c r="Z435" s="17" t="s">
        <v>73</v>
      </c>
      <c r="AC435" s="17" t="s">
        <v>78</v>
      </c>
      <c r="AE435" s="21" t="n">
        <v>22.94</v>
      </c>
      <c r="AF435" s="21" t="n">
        <v>6.27239985970281</v>
      </c>
      <c r="AG435" s="22" t="n">
        <v>5</v>
      </c>
      <c r="AH435" s="21" t="n">
        <v>23.58</v>
      </c>
      <c r="AI435" s="21" t="n">
        <v>6.39390334615719</v>
      </c>
      <c r="AJ435" s="23" t="n">
        <v>5</v>
      </c>
      <c r="AK435" s="21" t="n">
        <v>17.5388115358571</v>
      </c>
      <c r="AL435" s="21" t="n">
        <v>0.712270370857194</v>
      </c>
      <c r="AM435" s="22" t="n">
        <v>4</v>
      </c>
      <c r="AN435" s="21" t="n">
        <v>17.7817083012532</v>
      </c>
      <c r="AO435" s="21" t="n">
        <v>0.622351463508615</v>
      </c>
      <c r="AP435" s="22" t="n">
        <v>4</v>
      </c>
      <c r="AQ435" s="21" t="n">
        <v>36.5225</v>
      </c>
      <c r="AR435" s="21" t="n">
        <v>1.2313</v>
      </c>
      <c r="AS435" s="23" t="n">
        <v>3</v>
      </c>
      <c r="AT435" s="21" t="n">
        <v>40.4002</v>
      </c>
      <c r="AU435" s="21" t="n">
        <v>0.9824</v>
      </c>
      <c r="AV435" s="23" t="n">
        <v>3</v>
      </c>
    </row>
    <row r="436" customFormat="false" ht="13.8" hidden="false" customHeight="false" outlineLevel="0" collapsed="false">
      <c r="A436" s="17" t="n">
        <v>63</v>
      </c>
      <c r="B436" s="17" t="n">
        <v>2015</v>
      </c>
      <c r="C436" s="17" t="s">
        <v>244</v>
      </c>
      <c r="D436" s="47" t="s">
        <v>245</v>
      </c>
      <c r="E436" s="18" t="s">
        <v>211</v>
      </c>
      <c r="F436" s="18" t="s">
        <v>67</v>
      </c>
      <c r="G436" s="19" t="n">
        <v>117.13</v>
      </c>
      <c r="H436" s="19" t="n">
        <v>35.12</v>
      </c>
      <c r="I436" s="20" t="n">
        <v>56.54</v>
      </c>
      <c r="J436" s="17" t="s">
        <v>246</v>
      </c>
      <c r="K436" s="17" t="s">
        <v>76</v>
      </c>
      <c r="L436" s="19" t="n">
        <v>1.34</v>
      </c>
      <c r="M436" s="19" t="n">
        <v>6.67</v>
      </c>
      <c r="N436" s="19" t="n">
        <v>25.04</v>
      </c>
      <c r="O436" s="19" t="n">
        <v>1.35</v>
      </c>
      <c r="S436" s="19" t="n">
        <v>53.16</v>
      </c>
      <c r="T436" s="19" t="n">
        <v>194.33</v>
      </c>
      <c r="W436" s="18" t="n">
        <v>2014</v>
      </c>
      <c r="X436" s="17" t="s">
        <v>69</v>
      </c>
      <c r="Y436" s="17" t="s">
        <v>70</v>
      </c>
      <c r="Z436" s="17" t="s">
        <v>102</v>
      </c>
      <c r="AC436" s="17" t="s">
        <v>78</v>
      </c>
      <c r="AE436" s="21" t="n">
        <v>22.94</v>
      </c>
      <c r="AF436" s="21" t="n">
        <v>6.27239985970281</v>
      </c>
      <c r="AG436" s="22" t="n">
        <v>5</v>
      </c>
      <c r="AH436" s="21" t="n">
        <v>24.12</v>
      </c>
      <c r="AI436" s="21" t="n">
        <v>5.7638528780669</v>
      </c>
      <c r="AJ436" s="23" t="n">
        <v>5</v>
      </c>
      <c r="AK436" s="21" t="n">
        <v>17.5388115358571</v>
      </c>
      <c r="AL436" s="21" t="n">
        <v>0.712270370857194</v>
      </c>
      <c r="AM436" s="22" t="n">
        <v>4</v>
      </c>
      <c r="AN436" s="21" t="n">
        <v>17.9721946513548</v>
      </c>
      <c r="AO436" s="21" t="n">
        <v>0.633365510091753</v>
      </c>
      <c r="AP436" s="22" t="n">
        <v>4</v>
      </c>
      <c r="AQ436" s="21" t="n">
        <v>36.5225</v>
      </c>
      <c r="AR436" s="21" t="n">
        <v>1.2313</v>
      </c>
      <c r="AS436" s="23" t="n">
        <v>3</v>
      </c>
      <c r="AT436" s="21" t="n">
        <v>42.8635</v>
      </c>
      <c r="AU436" s="21" t="n">
        <v>1.1285</v>
      </c>
      <c r="AV436" s="23" t="n">
        <v>3</v>
      </c>
    </row>
    <row r="437" customFormat="false" ht="13.8" hidden="false" customHeight="false" outlineLevel="0" collapsed="false">
      <c r="A437" s="17" t="n">
        <v>63</v>
      </c>
      <c r="B437" s="17" t="n">
        <v>2015</v>
      </c>
      <c r="C437" s="17" t="s">
        <v>244</v>
      </c>
      <c r="D437" s="47" t="s">
        <v>245</v>
      </c>
      <c r="E437" s="18" t="s">
        <v>211</v>
      </c>
      <c r="F437" s="18" t="s">
        <v>67</v>
      </c>
      <c r="G437" s="19" t="n">
        <v>117.13</v>
      </c>
      <c r="H437" s="19" t="n">
        <v>35.12</v>
      </c>
      <c r="I437" s="20" t="n">
        <v>56.54</v>
      </c>
      <c r="J437" s="17" t="s">
        <v>246</v>
      </c>
      <c r="K437" s="17" t="s">
        <v>76</v>
      </c>
      <c r="L437" s="19" t="n">
        <v>1.34</v>
      </c>
      <c r="M437" s="19" t="n">
        <v>6.67</v>
      </c>
      <c r="N437" s="19" t="n">
        <v>25.04</v>
      </c>
      <c r="O437" s="19" t="n">
        <v>1.35</v>
      </c>
      <c r="S437" s="19" t="n">
        <v>53.16</v>
      </c>
      <c r="T437" s="19" t="n">
        <v>194.33</v>
      </c>
      <c r="W437" s="18" t="n">
        <v>2013</v>
      </c>
      <c r="X437" s="17" t="s">
        <v>69</v>
      </c>
      <c r="Y437" s="17" t="s">
        <v>70</v>
      </c>
      <c r="Z437" s="17" t="s">
        <v>71</v>
      </c>
      <c r="AC437" s="17" t="s">
        <v>78</v>
      </c>
      <c r="AE437" s="21" t="n">
        <v>23.34</v>
      </c>
      <c r="AF437" s="21" t="n">
        <v>5.39703622370647</v>
      </c>
      <c r="AG437" s="22" t="n">
        <v>5</v>
      </c>
      <c r="AH437" s="21" t="n">
        <v>25.38</v>
      </c>
      <c r="AI437" s="21" t="n">
        <v>5.54995495477215</v>
      </c>
      <c r="AJ437" s="23" t="n">
        <v>5</v>
      </c>
      <c r="AK437" s="21" t="n">
        <v>14.6105140890367</v>
      </c>
      <c r="AL437" s="21" t="n">
        <v>2.50570854007323</v>
      </c>
      <c r="AM437" s="22" t="n">
        <v>4</v>
      </c>
      <c r="AN437" s="21" t="n">
        <v>15.4925432113971</v>
      </c>
      <c r="AO437" s="21" t="n">
        <v>2.21043589771095</v>
      </c>
      <c r="AP437" s="22" t="n">
        <v>4</v>
      </c>
      <c r="AQ437" s="21" t="n">
        <v>27.8923</v>
      </c>
      <c r="AR437" s="21" t="n">
        <v>0.8953</v>
      </c>
      <c r="AS437" s="23" t="n">
        <v>3</v>
      </c>
      <c r="AT437" s="21" t="n">
        <v>30.2183</v>
      </c>
      <c r="AU437" s="21" t="n">
        <v>0.9852</v>
      </c>
      <c r="AV437" s="23" t="n">
        <v>3</v>
      </c>
    </row>
    <row r="438" customFormat="false" ht="13.8" hidden="false" customHeight="false" outlineLevel="0" collapsed="false">
      <c r="A438" s="17" t="n">
        <v>63</v>
      </c>
      <c r="B438" s="17" t="n">
        <v>2015</v>
      </c>
      <c r="C438" s="17" t="s">
        <v>244</v>
      </c>
      <c r="D438" s="47" t="s">
        <v>245</v>
      </c>
      <c r="E438" s="18" t="s">
        <v>211</v>
      </c>
      <c r="F438" s="18" t="s">
        <v>67</v>
      </c>
      <c r="G438" s="19" t="n">
        <v>117.13</v>
      </c>
      <c r="H438" s="19" t="n">
        <v>35.12</v>
      </c>
      <c r="I438" s="20" t="n">
        <v>56.54</v>
      </c>
      <c r="J438" s="17" t="s">
        <v>246</v>
      </c>
      <c r="K438" s="17" t="s">
        <v>76</v>
      </c>
      <c r="L438" s="19" t="n">
        <v>1.34</v>
      </c>
      <c r="M438" s="19" t="n">
        <v>6.67</v>
      </c>
      <c r="N438" s="19" t="n">
        <v>25.04</v>
      </c>
      <c r="O438" s="19" t="n">
        <v>1.35</v>
      </c>
      <c r="S438" s="19" t="n">
        <v>53.16</v>
      </c>
      <c r="T438" s="19" t="n">
        <v>194.33</v>
      </c>
      <c r="W438" s="18" t="n">
        <v>2013</v>
      </c>
      <c r="X438" s="17" t="s">
        <v>69</v>
      </c>
      <c r="Y438" s="17" t="s">
        <v>70</v>
      </c>
      <c r="Z438" s="17" t="s">
        <v>73</v>
      </c>
      <c r="AC438" s="17" t="s">
        <v>78</v>
      </c>
      <c r="AE438" s="21" t="n">
        <v>23.34</v>
      </c>
      <c r="AF438" s="21" t="n">
        <v>5.39703622370647</v>
      </c>
      <c r="AG438" s="22" t="n">
        <v>5</v>
      </c>
      <c r="AH438" s="21" t="n">
        <v>24.4</v>
      </c>
      <c r="AI438" s="21" t="n">
        <v>5.65154846037792</v>
      </c>
      <c r="AJ438" s="23" t="n">
        <v>5</v>
      </c>
      <c r="AK438" s="21" t="n">
        <v>14.6105140890367</v>
      </c>
      <c r="AL438" s="21" t="n">
        <v>2.50570854007323</v>
      </c>
      <c r="AM438" s="22" t="n">
        <v>4</v>
      </c>
      <c r="AN438" s="21" t="n">
        <v>15.4660347470268</v>
      </c>
      <c r="AO438" s="21" t="n">
        <v>2.22393178202991</v>
      </c>
      <c r="AP438" s="22" t="n">
        <v>4</v>
      </c>
      <c r="AQ438" s="21" t="n">
        <v>27.8923</v>
      </c>
      <c r="AR438" s="21" t="n">
        <v>0.8953</v>
      </c>
      <c r="AS438" s="23" t="n">
        <v>3</v>
      </c>
      <c r="AT438" s="21" t="n">
        <v>31.1401</v>
      </c>
      <c r="AU438" s="21" t="n">
        <v>1.3255</v>
      </c>
      <c r="AV438" s="23" t="n">
        <v>3</v>
      </c>
    </row>
    <row r="439" customFormat="false" ht="13.8" hidden="false" customHeight="false" outlineLevel="0" collapsed="false">
      <c r="A439" s="17" t="n">
        <v>63</v>
      </c>
      <c r="B439" s="17" t="n">
        <v>2015</v>
      </c>
      <c r="C439" s="17" t="s">
        <v>244</v>
      </c>
      <c r="D439" s="47" t="s">
        <v>245</v>
      </c>
      <c r="E439" s="18" t="s">
        <v>211</v>
      </c>
      <c r="F439" s="18" t="s">
        <v>67</v>
      </c>
      <c r="G439" s="19" t="n">
        <v>117.13</v>
      </c>
      <c r="H439" s="19" t="n">
        <v>35.12</v>
      </c>
      <c r="I439" s="20" t="n">
        <v>56.54</v>
      </c>
      <c r="J439" s="17" t="s">
        <v>246</v>
      </c>
      <c r="K439" s="17" t="s">
        <v>76</v>
      </c>
      <c r="L439" s="19" t="n">
        <v>1.34</v>
      </c>
      <c r="M439" s="19" t="n">
        <v>6.67</v>
      </c>
      <c r="N439" s="19" t="n">
        <v>25.04</v>
      </c>
      <c r="O439" s="19" t="n">
        <v>1.35</v>
      </c>
      <c r="S439" s="19" t="n">
        <v>53.16</v>
      </c>
      <c r="T439" s="19" t="n">
        <v>194.33</v>
      </c>
      <c r="W439" s="18" t="n">
        <v>2013</v>
      </c>
      <c r="X439" s="17" t="s">
        <v>69</v>
      </c>
      <c r="Y439" s="17" t="s">
        <v>70</v>
      </c>
      <c r="Z439" s="17" t="s">
        <v>102</v>
      </c>
      <c r="AC439" s="17" t="s">
        <v>78</v>
      </c>
      <c r="AE439" s="21" t="n">
        <v>23.34</v>
      </c>
      <c r="AF439" s="21" t="n">
        <v>5.39703622370647</v>
      </c>
      <c r="AG439" s="22" t="n">
        <v>5</v>
      </c>
      <c r="AH439" s="21" t="n">
        <v>24.8</v>
      </c>
      <c r="AI439" s="21" t="n">
        <v>6.27933117457585</v>
      </c>
      <c r="AJ439" s="23" t="n">
        <v>5</v>
      </c>
      <c r="AK439" s="21" t="n">
        <v>14.6105140890367</v>
      </c>
      <c r="AL439" s="21" t="n">
        <v>2.50570854007323</v>
      </c>
      <c r="AM439" s="22" t="n">
        <v>4</v>
      </c>
      <c r="AN439" s="21" t="n">
        <v>15.1914319634328</v>
      </c>
      <c r="AO439" s="21" t="n">
        <v>2.11840006224415</v>
      </c>
      <c r="AP439" s="22" t="n">
        <v>4</v>
      </c>
      <c r="AQ439" s="21" t="n">
        <v>27.8923</v>
      </c>
      <c r="AR439" s="21" t="n">
        <v>0.8953</v>
      </c>
      <c r="AS439" s="23" t="n">
        <v>3</v>
      </c>
      <c r="AT439" s="21" t="n">
        <v>29.6611</v>
      </c>
      <c r="AU439" s="21" t="n">
        <v>0.9819</v>
      </c>
      <c r="AV439" s="23" t="n">
        <v>3</v>
      </c>
    </row>
    <row r="440" customFormat="false" ht="13.8" hidden="false" customHeight="false" outlineLevel="0" collapsed="false">
      <c r="A440" s="17" t="n">
        <v>63</v>
      </c>
      <c r="B440" s="17" t="n">
        <v>2015</v>
      </c>
      <c r="C440" s="17" t="s">
        <v>244</v>
      </c>
      <c r="D440" s="47" t="s">
        <v>245</v>
      </c>
      <c r="E440" s="18" t="s">
        <v>211</v>
      </c>
      <c r="F440" s="18" t="s">
        <v>67</v>
      </c>
      <c r="G440" s="19" t="n">
        <v>117.13</v>
      </c>
      <c r="H440" s="19" t="n">
        <v>35.12</v>
      </c>
      <c r="I440" s="20" t="n">
        <v>56.54</v>
      </c>
      <c r="J440" s="17" t="s">
        <v>246</v>
      </c>
      <c r="K440" s="17" t="s">
        <v>76</v>
      </c>
      <c r="L440" s="19" t="n">
        <v>1.34</v>
      </c>
      <c r="M440" s="19" t="n">
        <v>6.67</v>
      </c>
      <c r="N440" s="19" t="n">
        <v>25.04</v>
      </c>
      <c r="O440" s="19" t="n">
        <v>1.35</v>
      </c>
      <c r="S440" s="19" t="n">
        <v>53.16</v>
      </c>
      <c r="T440" s="19" t="n">
        <v>194.33</v>
      </c>
      <c r="W440" s="18" t="n">
        <v>2014</v>
      </c>
      <c r="X440" s="17" t="s">
        <v>69</v>
      </c>
      <c r="Y440" s="17" t="s">
        <v>70</v>
      </c>
      <c r="Z440" s="17" t="s">
        <v>71</v>
      </c>
      <c r="AC440" s="17" t="s">
        <v>78</v>
      </c>
      <c r="AE440" s="21" t="n">
        <v>22.88</v>
      </c>
      <c r="AF440" s="21" t="n">
        <v>6.00766177476728</v>
      </c>
      <c r="AG440" s="22" t="n">
        <v>5</v>
      </c>
      <c r="AH440" s="21" t="n">
        <v>24.74</v>
      </c>
      <c r="AI440" s="21" t="n">
        <v>6.39085283823684</v>
      </c>
      <c r="AJ440" s="23" t="n">
        <v>5</v>
      </c>
      <c r="AK440" s="21" t="n">
        <v>15.8109338862203</v>
      </c>
      <c r="AL440" s="21" t="n">
        <v>0.887810347376905</v>
      </c>
      <c r="AM440" s="22" t="n">
        <v>4</v>
      </c>
      <c r="AN440" s="21" t="n">
        <v>16.600961735846</v>
      </c>
      <c r="AO440" s="21" t="n">
        <v>0.80980270474389</v>
      </c>
      <c r="AP440" s="22" t="n">
        <v>4</v>
      </c>
      <c r="AQ440" s="21" t="n">
        <v>29.8464</v>
      </c>
      <c r="AR440" s="21" t="n">
        <v>0.7891</v>
      </c>
      <c r="AS440" s="23" t="n">
        <v>3</v>
      </c>
      <c r="AT440" s="21" t="n">
        <v>32.8732</v>
      </c>
      <c r="AU440" s="21" t="n">
        <v>1.2012</v>
      </c>
      <c r="AV440" s="23" t="n">
        <v>3</v>
      </c>
    </row>
    <row r="441" customFormat="false" ht="13.8" hidden="false" customHeight="false" outlineLevel="0" collapsed="false">
      <c r="A441" s="17" t="n">
        <v>63</v>
      </c>
      <c r="B441" s="17" t="n">
        <v>2015</v>
      </c>
      <c r="C441" s="17" t="s">
        <v>244</v>
      </c>
      <c r="D441" s="47" t="s">
        <v>245</v>
      </c>
      <c r="E441" s="18" t="s">
        <v>211</v>
      </c>
      <c r="F441" s="18" t="s">
        <v>67</v>
      </c>
      <c r="G441" s="19" t="n">
        <v>117.13</v>
      </c>
      <c r="H441" s="19" t="n">
        <v>35.12</v>
      </c>
      <c r="I441" s="20" t="n">
        <v>56.54</v>
      </c>
      <c r="J441" s="17" t="s">
        <v>246</v>
      </c>
      <c r="K441" s="17" t="s">
        <v>76</v>
      </c>
      <c r="L441" s="19" t="n">
        <v>1.34</v>
      </c>
      <c r="M441" s="19" t="n">
        <v>6.67</v>
      </c>
      <c r="N441" s="19" t="n">
        <v>25.04</v>
      </c>
      <c r="O441" s="19" t="n">
        <v>1.35</v>
      </c>
      <c r="S441" s="19" t="n">
        <v>53.16</v>
      </c>
      <c r="T441" s="19" t="n">
        <v>194.33</v>
      </c>
      <c r="W441" s="18" t="n">
        <v>2014</v>
      </c>
      <c r="X441" s="17" t="s">
        <v>69</v>
      </c>
      <c r="Y441" s="17" t="s">
        <v>70</v>
      </c>
      <c r="Z441" s="17" t="s">
        <v>73</v>
      </c>
      <c r="AC441" s="17" t="s">
        <v>78</v>
      </c>
      <c r="AE441" s="21" t="n">
        <v>22.88</v>
      </c>
      <c r="AF441" s="21" t="n">
        <v>6.00766177476728</v>
      </c>
      <c r="AG441" s="22" t="n">
        <v>5</v>
      </c>
      <c r="AH441" s="21" t="n">
        <v>23.94</v>
      </c>
      <c r="AI441" s="21" t="n">
        <v>5.79767194656615</v>
      </c>
      <c r="AJ441" s="23" t="n">
        <v>5</v>
      </c>
      <c r="AK441" s="21" t="n">
        <v>15.8109338862203</v>
      </c>
      <c r="AL441" s="21" t="n">
        <v>0.887810347376905</v>
      </c>
      <c r="AM441" s="22" t="n">
        <v>4</v>
      </c>
      <c r="AN441" s="21" t="n">
        <v>16.5098055316063</v>
      </c>
      <c r="AO441" s="21" t="n">
        <v>0.830207868440897</v>
      </c>
      <c r="AP441" s="22" t="n">
        <v>4</v>
      </c>
      <c r="AQ441" s="21" t="n">
        <v>29.8464</v>
      </c>
      <c r="AR441" s="21" t="n">
        <v>0.7891</v>
      </c>
      <c r="AS441" s="23" t="n">
        <v>3</v>
      </c>
      <c r="AT441" s="21" t="n">
        <v>33.1256</v>
      </c>
      <c r="AU441" s="21" t="n">
        <v>1.0256</v>
      </c>
      <c r="AV441" s="23" t="n">
        <v>3</v>
      </c>
    </row>
    <row r="442" customFormat="false" ht="13.8" hidden="false" customHeight="false" outlineLevel="0" collapsed="false">
      <c r="A442" s="17" t="n">
        <v>63</v>
      </c>
      <c r="B442" s="17" t="n">
        <v>2015</v>
      </c>
      <c r="C442" s="17" t="s">
        <v>244</v>
      </c>
      <c r="D442" s="47" t="s">
        <v>245</v>
      </c>
      <c r="E442" s="18" t="s">
        <v>211</v>
      </c>
      <c r="F442" s="18" t="s">
        <v>67</v>
      </c>
      <c r="G442" s="19" t="n">
        <v>117.13</v>
      </c>
      <c r="H442" s="19" t="n">
        <v>35.12</v>
      </c>
      <c r="I442" s="20" t="n">
        <v>56.54</v>
      </c>
      <c r="J442" s="17" t="s">
        <v>246</v>
      </c>
      <c r="K442" s="17" t="s">
        <v>76</v>
      </c>
      <c r="L442" s="19" t="n">
        <v>1.34</v>
      </c>
      <c r="M442" s="19" t="n">
        <v>6.67</v>
      </c>
      <c r="N442" s="19" t="n">
        <v>25.04</v>
      </c>
      <c r="O442" s="19" t="n">
        <v>1.35</v>
      </c>
      <c r="S442" s="19" t="n">
        <v>53.16</v>
      </c>
      <c r="T442" s="19" t="n">
        <v>194.33</v>
      </c>
      <c r="W442" s="18" t="n">
        <v>2014</v>
      </c>
      <c r="X442" s="17" t="s">
        <v>69</v>
      </c>
      <c r="Y442" s="17" t="s">
        <v>70</v>
      </c>
      <c r="Z442" s="17" t="s">
        <v>102</v>
      </c>
      <c r="AC442" s="17" t="s">
        <v>78</v>
      </c>
      <c r="AE442" s="21" t="n">
        <v>22.88</v>
      </c>
      <c r="AF442" s="21" t="n">
        <v>6.00766177476728</v>
      </c>
      <c r="AG442" s="22" t="n">
        <v>5</v>
      </c>
      <c r="AH442" s="21" t="n">
        <v>24.52</v>
      </c>
      <c r="AI442" s="21" t="n">
        <v>6.73104746677663</v>
      </c>
      <c r="AJ442" s="23" t="n">
        <v>5</v>
      </c>
      <c r="AK442" s="21" t="n">
        <v>15.8109338862203</v>
      </c>
      <c r="AL442" s="21" t="n">
        <v>0.887810347376905</v>
      </c>
      <c r="AM442" s="22" t="n">
        <v>4</v>
      </c>
      <c r="AN442" s="21" t="n">
        <v>16.0512224411874</v>
      </c>
      <c r="AO442" s="21" t="n">
        <v>0.74709239163284</v>
      </c>
      <c r="AP442" s="22" t="n">
        <v>4</v>
      </c>
      <c r="AQ442" s="21" t="n">
        <v>29.8464</v>
      </c>
      <c r="AR442" s="21" t="n">
        <v>0.7891</v>
      </c>
      <c r="AS442" s="23" t="n">
        <v>3</v>
      </c>
      <c r="AT442" s="21" t="n">
        <v>31.05632</v>
      </c>
      <c r="AU442" s="21" t="n">
        <v>1.0473</v>
      </c>
      <c r="AV442" s="23" t="n">
        <v>3</v>
      </c>
    </row>
    <row r="443" customFormat="false" ht="13.8" hidden="false" customHeight="false" outlineLevel="0" collapsed="false">
      <c r="A443" s="17" t="n">
        <v>64</v>
      </c>
      <c r="B443" s="17" t="n">
        <v>2015</v>
      </c>
      <c r="C443" s="17" t="s">
        <v>247</v>
      </c>
      <c r="D443" s="17" t="s">
        <v>248</v>
      </c>
      <c r="E443" s="18" t="s">
        <v>211</v>
      </c>
      <c r="F443" s="18" t="s">
        <v>67</v>
      </c>
      <c r="G443" s="19" t="n">
        <v>108.4</v>
      </c>
      <c r="H443" s="19" t="n">
        <v>34.33</v>
      </c>
      <c r="I443" s="20" t="n">
        <v>521</v>
      </c>
      <c r="K443" s="17" t="s">
        <v>94</v>
      </c>
      <c r="L443" s="19" t="n">
        <v>1.44</v>
      </c>
      <c r="W443" s="18" t="n">
        <v>2014</v>
      </c>
      <c r="X443" s="17" t="s">
        <v>128</v>
      </c>
      <c r="Y443" s="17" t="s">
        <v>70</v>
      </c>
      <c r="Z443" s="17" t="s">
        <v>71</v>
      </c>
      <c r="AD443" s="18" t="n">
        <v>50</v>
      </c>
      <c r="AQ443" s="21" t="n">
        <v>5.298</v>
      </c>
      <c r="AR443" s="36" t="n">
        <f aca="false">AQ443*(0.46/7.46)</f>
        <v>0.326686327077748</v>
      </c>
      <c r="AS443" s="23" t="n">
        <v>3</v>
      </c>
      <c r="AT443" s="21" t="n">
        <v>6.879</v>
      </c>
      <c r="AU443" s="36" t="n">
        <f aca="false">AT443*(0.53/10)</f>
        <v>0.364587</v>
      </c>
      <c r="AV443" s="23" t="n">
        <v>3</v>
      </c>
    </row>
    <row r="444" customFormat="false" ht="13.8" hidden="false" customHeight="false" outlineLevel="0" collapsed="false">
      <c r="A444" s="17" t="n">
        <v>64</v>
      </c>
      <c r="B444" s="17" t="n">
        <v>2015</v>
      </c>
      <c r="C444" s="17" t="s">
        <v>247</v>
      </c>
      <c r="D444" s="17" t="s">
        <v>248</v>
      </c>
      <c r="E444" s="18" t="s">
        <v>211</v>
      </c>
      <c r="F444" s="18" t="s">
        <v>67</v>
      </c>
      <c r="G444" s="19" t="n">
        <v>108.4</v>
      </c>
      <c r="H444" s="19" t="n">
        <v>34.33</v>
      </c>
      <c r="I444" s="20" t="n">
        <v>521</v>
      </c>
      <c r="K444" s="17" t="s">
        <v>94</v>
      </c>
      <c r="L444" s="19" t="n">
        <v>1.44</v>
      </c>
      <c r="W444" s="18" t="n">
        <v>2014</v>
      </c>
      <c r="X444" s="17" t="s">
        <v>128</v>
      </c>
      <c r="Y444" s="17" t="s">
        <v>70</v>
      </c>
      <c r="Z444" s="17" t="s">
        <v>71</v>
      </c>
      <c r="AD444" s="18" t="n">
        <v>100</v>
      </c>
      <c r="AQ444" s="21" t="n">
        <v>5.298</v>
      </c>
      <c r="AR444" s="36" t="n">
        <f aca="false">AQ444*(0.46/7.46)</f>
        <v>0.326686327077748</v>
      </c>
      <c r="AS444" s="23" t="n">
        <v>3</v>
      </c>
      <c r="AT444" s="21" t="n">
        <v>7.215</v>
      </c>
      <c r="AU444" s="36" t="n">
        <f aca="false">AT444*(0.53/10)</f>
        <v>0.382395</v>
      </c>
      <c r="AV444" s="23" t="n">
        <v>3</v>
      </c>
    </row>
    <row r="445" customFormat="false" ht="13.8" hidden="false" customHeight="false" outlineLevel="0" collapsed="false">
      <c r="A445" s="17" t="n">
        <v>64</v>
      </c>
      <c r="B445" s="17" t="n">
        <v>2015</v>
      </c>
      <c r="C445" s="17" t="s">
        <v>247</v>
      </c>
      <c r="D445" s="17" t="s">
        <v>248</v>
      </c>
      <c r="E445" s="18" t="s">
        <v>211</v>
      </c>
      <c r="F445" s="18" t="s">
        <v>67</v>
      </c>
      <c r="G445" s="19" t="n">
        <v>108.4</v>
      </c>
      <c r="H445" s="19" t="n">
        <v>34.33</v>
      </c>
      <c r="I445" s="20" t="n">
        <v>521</v>
      </c>
      <c r="K445" s="17" t="s">
        <v>94</v>
      </c>
      <c r="L445" s="19" t="n">
        <v>1.44</v>
      </c>
      <c r="W445" s="18" t="n">
        <v>2014</v>
      </c>
      <c r="X445" s="17" t="s">
        <v>128</v>
      </c>
      <c r="Y445" s="17" t="s">
        <v>70</v>
      </c>
      <c r="Z445" s="17" t="s">
        <v>71</v>
      </c>
      <c r="AD445" s="18" t="n">
        <v>50</v>
      </c>
      <c r="AQ445" s="21" t="n">
        <v>5.715</v>
      </c>
      <c r="AR445" s="36" t="n">
        <f aca="false">AQ445*(0.46/7.46)</f>
        <v>0.352399463806971</v>
      </c>
      <c r="AS445" s="23" t="n">
        <v>3</v>
      </c>
      <c r="AT445" s="21" t="n">
        <v>6.037</v>
      </c>
      <c r="AU445" s="36" t="n">
        <f aca="false">AT445*(0.53/10)</f>
        <v>0.319961</v>
      </c>
      <c r="AV445" s="23" t="n">
        <v>3</v>
      </c>
    </row>
    <row r="446" customFormat="false" ht="13.8" hidden="false" customHeight="false" outlineLevel="0" collapsed="false">
      <c r="A446" s="17" t="n">
        <v>64</v>
      </c>
      <c r="B446" s="17" t="n">
        <v>2015</v>
      </c>
      <c r="C446" s="17" t="s">
        <v>247</v>
      </c>
      <c r="D446" s="17" t="s">
        <v>248</v>
      </c>
      <c r="E446" s="18" t="s">
        <v>211</v>
      </c>
      <c r="F446" s="18" t="s">
        <v>67</v>
      </c>
      <c r="G446" s="19" t="n">
        <v>108.4</v>
      </c>
      <c r="H446" s="19" t="n">
        <v>34.33</v>
      </c>
      <c r="I446" s="20" t="n">
        <v>521</v>
      </c>
      <c r="K446" s="17" t="s">
        <v>94</v>
      </c>
      <c r="L446" s="19" t="n">
        <v>1.44</v>
      </c>
      <c r="W446" s="18" t="n">
        <v>2014</v>
      </c>
      <c r="X446" s="17" t="s">
        <v>128</v>
      </c>
      <c r="Y446" s="17" t="s">
        <v>70</v>
      </c>
      <c r="Z446" s="17" t="s">
        <v>71</v>
      </c>
      <c r="AD446" s="18" t="n">
        <v>100</v>
      </c>
      <c r="AQ446" s="21" t="n">
        <v>5.715</v>
      </c>
      <c r="AR446" s="36" t="n">
        <f aca="false">AQ446*(0.46/7.46)</f>
        <v>0.352399463806971</v>
      </c>
      <c r="AS446" s="23" t="n">
        <v>3</v>
      </c>
      <c r="AT446" s="21" t="n">
        <v>6.27</v>
      </c>
      <c r="AU446" s="36" t="n">
        <f aca="false">AT446*(0.53/10)</f>
        <v>0.33231</v>
      </c>
      <c r="AV446" s="23" t="n">
        <v>3</v>
      </c>
    </row>
    <row r="447" customFormat="false" ht="13.8" hidden="false" customHeight="false" outlineLevel="0" collapsed="false">
      <c r="A447" s="17" t="n">
        <v>64</v>
      </c>
      <c r="B447" s="17" t="n">
        <v>2015</v>
      </c>
      <c r="C447" s="17" t="s">
        <v>247</v>
      </c>
      <c r="D447" s="17" t="s">
        <v>248</v>
      </c>
      <c r="E447" s="18" t="s">
        <v>211</v>
      </c>
      <c r="F447" s="18" t="s">
        <v>67</v>
      </c>
      <c r="G447" s="19" t="n">
        <v>108.4</v>
      </c>
      <c r="H447" s="19" t="n">
        <v>34.33</v>
      </c>
      <c r="I447" s="20" t="n">
        <v>521</v>
      </c>
      <c r="K447" s="17" t="s">
        <v>94</v>
      </c>
      <c r="L447" s="19" t="n">
        <v>1.44</v>
      </c>
      <c r="W447" s="18" t="n">
        <v>2014</v>
      </c>
      <c r="X447" s="17" t="s">
        <v>77</v>
      </c>
      <c r="Y447" s="17" t="s">
        <v>70</v>
      </c>
      <c r="Z447" s="17" t="s">
        <v>71</v>
      </c>
      <c r="AD447" s="18" t="n">
        <v>50</v>
      </c>
      <c r="AQ447" s="21" t="n">
        <v>3.974</v>
      </c>
      <c r="AR447" s="36" t="n">
        <f aca="false">AQ447*(0.46/7.46)</f>
        <v>0.245045576407507</v>
      </c>
      <c r="AS447" s="23" t="n">
        <v>3</v>
      </c>
      <c r="AT447" s="21" t="n">
        <v>4.407</v>
      </c>
      <c r="AU447" s="36" t="n">
        <f aca="false">AT447*(0.53/10)</f>
        <v>0.233571</v>
      </c>
      <c r="AV447" s="23" t="n">
        <v>3</v>
      </c>
    </row>
    <row r="448" customFormat="false" ht="13.8" hidden="false" customHeight="false" outlineLevel="0" collapsed="false">
      <c r="A448" s="17" t="n">
        <v>64</v>
      </c>
      <c r="B448" s="17" t="n">
        <v>2015</v>
      </c>
      <c r="C448" s="17" t="s">
        <v>247</v>
      </c>
      <c r="D448" s="17" t="s">
        <v>248</v>
      </c>
      <c r="E448" s="18" t="s">
        <v>211</v>
      </c>
      <c r="F448" s="18" t="s">
        <v>67</v>
      </c>
      <c r="G448" s="19" t="n">
        <v>108.4</v>
      </c>
      <c r="H448" s="19" t="n">
        <v>34.33</v>
      </c>
      <c r="I448" s="20" t="n">
        <v>521</v>
      </c>
      <c r="K448" s="17" t="s">
        <v>94</v>
      </c>
      <c r="L448" s="19" t="n">
        <v>1.44</v>
      </c>
      <c r="W448" s="18" t="n">
        <v>2014</v>
      </c>
      <c r="X448" s="17" t="s">
        <v>77</v>
      </c>
      <c r="Y448" s="17" t="s">
        <v>70</v>
      </c>
      <c r="Z448" s="17" t="s">
        <v>71</v>
      </c>
      <c r="AD448" s="18" t="n">
        <v>100</v>
      </c>
      <c r="AQ448" s="21" t="n">
        <v>3.974</v>
      </c>
      <c r="AR448" s="36" t="n">
        <f aca="false">AQ448*(0.46/7.46)</f>
        <v>0.245045576407507</v>
      </c>
      <c r="AS448" s="23" t="n">
        <v>3</v>
      </c>
      <c r="AT448" s="21" t="n">
        <v>4.551</v>
      </c>
      <c r="AU448" s="36" t="n">
        <f aca="false">AT448*(0.53/10)</f>
        <v>0.241203</v>
      </c>
      <c r="AV448" s="23" t="n">
        <v>3</v>
      </c>
    </row>
    <row r="449" customFormat="false" ht="13.8" hidden="false" customHeight="false" outlineLevel="0" collapsed="false">
      <c r="A449" s="17" t="n">
        <v>64</v>
      </c>
      <c r="B449" s="17" t="n">
        <v>2015</v>
      </c>
      <c r="C449" s="17" t="s">
        <v>247</v>
      </c>
      <c r="D449" s="17" t="s">
        <v>248</v>
      </c>
      <c r="E449" s="18" t="s">
        <v>211</v>
      </c>
      <c r="F449" s="18" t="s">
        <v>67</v>
      </c>
      <c r="G449" s="19" t="n">
        <v>108.4</v>
      </c>
      <c r="H449" s="19" t="n">
        <v>34.33</v>
      </c>
      <c r="I449" s="20" t="n">
        <v>521</v>
      </c>
      <c r="K449" s="17" t="s">
        <v>94</v>
      </c>
      <c r="L449" s="19" t="n">
        <v>1.44</v>
      </c>
      <c r="W449" s="18" t="n">
        <v>2014</v>
      </c>
      <c r="X449" s="17" t="s">
        <v>77</v>
      </c>
      <c r="Y449" s="17" t="s">
        <v>70</v>
      </c>
      <c r="Z449" s="17" t="s">
        <v>71</v>
      </c>
      <c r="AD449" s="18" t="n">
        <v>50</v>
      </c>
      <c r="AQ449" s="21" t="n">
        <v>5.25</v>
      </c>
      <c r="AR449" s="36" t="n">
        <f aca="false">AQ449*(0.46/7.46)</f>
        <v>0.32372654155496</v>
      </c>
      <c r="AS449" s="23" t="n">
        <v>3</v>
      </c>
      <c r="AT449" s="21" t="n">
        <v>5.387</v>
      </c>
      <c r="AU449" s="36" t="n">
        <f aca="false">AT449*(0.53/10)</f>
        <v>0.285511</v>
      </c>
      <c r="AV449" s="23" t="n">
        <v>3</v>
      </c>
    </row>
    <row r="450" customFormat="false" ht="13.8" hidden="false" customHeight="false" outlineLevel="0" collapsed="false">
      <c r="A450" s="17" t="n">
        <v>64</v>
      </c>
      <c r="B450" s="17" t="n">
        <v>2015</v>
      </c>
      <c r="C450" s="17" t="s">
        <v>247</v>
      </c>
      <c r="D450" s="17" t="s">
        <v>248</v>
      </c>
      <c r="E450" s="18" t="s">
        <v>211</v>
      </c>
      <c r="F450" s="18" t="s">
        <v>67</v>
      </c>
      <c r="G450" s="19" t="n">
        <v>108.4</v>
      </c>
      <c r="H450" s="19" t="n">
        <v>34.33</v>
      </c>
      <c r="I450" s="20" t="n">
        <v>521</v>
      </c>
      <c r="K450" s="17" t="s">
        <v>94</v>
      </c>
      <c r="L450" s="19" t="n">
        <v>1.44</v>
      </c>
      <c r="W450" s="18" t="n">
        <v>2014</v>
      </c>
      <c r="X450" s="17" t="s">
        <v>77</v>
      </c>
      <c r="Y450" s="17" t="s">
        <v>70</v>
      </c>
      <c r="Z450" s="17" t="s">
        <v>71</v>
      </c>
      <c r="AD450" s="18" t="n">
        <v>100</v>
      </c>
      <c r="AQ450" s="21" t="n">
        <v>5.25</v>
      </c>
      <c r="AR450" s="36" t="n">
        <f aca="false">AQ450*(0.46/7.46)</f>
        <v>0.32372654155496</v>
      </c>
      <c r="AS450" s="23" t="n">
        <v>3</v>
      </c>
      <c r="AT450" s="21" t="n">
        <v>5.991</v>
      </c>
      <c r="AU450" s="36" t="n">
        <f aca="false">AT450*(0.53/10)</f>
        <v>0.317523</v>
      </c>
      <c r="AV450" s="23" t="n">
        <v>3</v>
      </c>
    </row>
    <row r="451" customFormat="false" ht="13.8" hidden="false" customHeight="false" outlineLevel="0" collapsed="false">
      <c r="A451" s="17" t="n">
        <v>65</v>
      </c>
      <c r="B451" s="17" t="n">
        <v>2015</v>
      </c>
      <c r="C451" s="17" t="s">
        <v>247</v>
      </c>
      <c r="D451" s="17" t="s">
        <v>249</v>
      </c>
      <c r="E451" s="18" t="s">
        <v>211</v>
      </c>
      <c r="F451" s="18" t="s">
        <v>67</v>
      </c>
      <c r="G451" s="19" t="n">
        <v>117.64</v>
      </c>
      <c r="H451" s="19" t="n">
        <v>35.51</v>
      </c>
      <c r="I451" s="20" t="n">
        <v>850</v>
      </c>
      <c r="J451" s="17" t="s">
        <v>250</v>
      </c>
      <c r="N451" s="19" t="n">
        <v>1.06</v>
      </c>
      <c r="O451" s="19" t="n">
        <v>0.76</v>
      </c>
      <c r="S451" s="19" t="n">
        <v>15</v>
      </c>
      <c r="T451" s="19" t="n">
        <v>60</v>
      </c>
      <c r="W451" s="18" t="n">
        <v>2013</v>
      </c>
      <c r="X451" s="17" t="s">
        <v>251</v>
      </c>
      <c r="Y451" s="17" t="s">
        <v>101</v>
      </c>
      <c r="Z451" s="17" t="s">
        <v>102</v>
      </c>
      <c r="AA451" s="17" t="n">
        <v>0.008</v>
      </c>
      <c r="AC451" s="17" t="s">
        <v>78</v>
      </c>
      <c r="AE451" s="21" t="n">
        <v>7.73333333333333</v>
      </c>
      <c r="AF451" s="21" t="n">
        <v>0.750555349946514</v>
      </c>
      <c r="AG451" s="22" t="n">
        <v>3</v>
      </c>
      <c r="AH451" s="21" t="n">
        <v>11.2333333333333</v>
      </c>
      <c r="AI451" s="21" t="n">
        <v>0.152752523165195</v>
      </c>
      <c r="AJ451" s="23" t="n">
        <v>3</v>
      </c>
      <c r="AK451" s="21" t="n">
        <v>18.515</v>
      </c>
      <c r="AL451" s="21" t="n">
        <v>3.78126522035503</v>
      </c>
      <c r="AM451" s="22" t="n">
        <v>4</v>
      </c>
      <c r="AN451" s="21" t="n">
        <v>28.785</v>
      </c>
      <c r="AO451" s="21" t="n">
        <v>4.33996543765038</v>
      </c>
      <c r="AP451" s="22" t="n">
        <v>4</v>
      </c>
      <c r="AQ451" s="21" t="n">
        <v>1.86</v>
      </c>
      <c r="AR451" s="21" t="n">
        <v>0.01</v>
      </c>
      <c r="AS451" s="23" t="n">
        <v>3</v>
      </c>
      <c r="AT451" s="21" t="n">
        <v>2.44</v>
      </c>
      <c r="AU451" s="21" t="n">
        <v>0.0300000000000002</v>
      </c>
      <c r="AV451" s="23" t="n">
        <v>3</v>
      </c>
    </row>
    <row r="452" customFormat="false" ht="13.8" hidden="false" customHeight="false" outlineLevel="0" collapsed="false">
      <c r="A452" s="17" t="n">
        <v>65</v>
      </c>
      <c r="B452" s="17" t="n">
        <v>2015</v>
      </c>
      <c r="C452" s="17" t="s">
        <v>247</v>
      </c>
      <c r="D452" s="17" t="s">
        <v>249</v>
      </c>
      <c r="E452" s="18" t="s">
        <v>211</v>
      </c>
      <c r="F452" s="18" t="s">
        <v>67</v>
      </c>
      <c r="G452" s="19" t="n">
        <v>117.64</v>
      </c>
      <c r="H452" s="19" t="n">
        <v>35.51</v>
      </c>
      <c r="I452" s="20" t="n">
        <v>850</v>
      </c>
      <c r="J452" s="17" t="s">
        <v>250</v>
      </c>
      <c r="N452" s="19" t="n">
        <v>1.06</v>
      </c>
      <c r="O452" s="19" t="n">
        <v>0.76</v>
      </c>
      <c r="S452" s="19" t="n">
        <v>15</v>
      </c>
      <c r="T452" s="19" t="n">
        <v>60</v>
      </c>
      <c r="W452" s="18" t="n">
        <v>2013</v>
      </c>
      <c r="X452" s="17" t="s">
        <v>251</v>
      </c>
      <c r="Y452" s="17" t="s">
        <v>101</v>
      </c>
      <c r="Z452" s="17" t="s">
        <v>71</v>
      </c>
      <c r="AA452" s="17" t="n">
        <v>0.008</v>
      </c>
      <c r="AC452" s="17" t="s">
        <v>78</v>
      </c>
      <c r="AE452" s="21" t="n">
        <v>7.73333333333333</v>
      </c>
      <c r="AF452" s="21" t="n">
        <v>0.750555349946514</v>
      </c>
      <c r="AG452" s="22" t="n">
        <v>3</v>
      </c>
      <c r="AH452" s="21" t="n">
        <v>11.5</v>
      </c>
      <c r="AI452" s="21" t="n">
        <v>0.264575131106459</v>
      </c>
      <c r="AJ452" s="23" t="n">
        <v>3</v>
      </c>
      <c r="AK452" s="21" t="n">
        <v>18.515</v>
      </c>
      <c r="AL452" s="21" t="n">
        <v>3.78126522035503</v>
      </c>
      <c r="AM452" s="22" t="n">
        <v>4</v>
      </c>
      <c r="AN452" s="21" t="n">
        <v>27.87</v>
      </c>
      <c r="AO452" s="21" t="n">
        <v>4.11259852972137</v>
      </c>
      <c r="AP452" s="22" t="n">
        <v>4</v>
      </c>
      <c r="AQ452" s="21" t="n">
        <v>1.86</v>
      </c>
      <c r="AR452" s="21" t="n">
        <v>0.01</v>
      </c>
      <c r="AS452" s="23" t="n">
        <v>3</v>
      </c>
      <c r="AT452" s="21" t="n">
        <v>2.57</v>
      </c>
      <c r="AU452" s="21" t="n">
        <v>0.0500000000000003</v>
      </c>
      <c r="AV452" s="23" t="n">
        <v>3</v>
      </c>
    </row>
    <row r="453" customFormat="false" ht="13.8" hidden="false" customHeight="false" outlineLevel="0" collapsed="false">
      <c r="A453" s="17" t="n">
        <v>66</v>
      </c>
      <c r="B453" s="17" t="n">
        <v>2014</v>
      </c>
      <c r="C453" s="17" t="s">
        <v>252</v>
      </c>
      <c r="D453" s="17" t="s">
        <v>253</v>
      </c>
      <c r="E453" s="18" t="s">
        <v>211</v>
      </c>
      <c r="F453" s="18" t="s">
        <v>67</v>
      </c>
      <c r="G453" s="19" t="n">
        <v>107.75</v>
      </c>
      <c r="H453" s="19" t="n">
        <v>35.48</v>
      </c>
      <c r="I453" s="20" t="n">
        <v>1264</v>
      </c>
      <c r="J453" s="17" t="s">
        <v>81</v>
      </c>
      <c r="K453" s="17" t="s">
        <v>94</v>
      </c>
      <c r="L453" s="19" t="n">
        <v>1.14</v>
      </c>
      <c r="M453" s="19" t="n">
        <v>8.2</v>
      </c>
      <c r="W453" s="18" t="n">
        <v>2009</v>
      </c>
      <c r="X453" s="17" t="s">
        <v>77</v>
      </c>
      <c r="Y453" s="17" t="s">
        <v>70</v>
      </c>
      <c r="Z453" s="17" t="s">
        <v>71</v>
      </c>
      <c r="AK453" s="21" t="n">
        <v>13.8497134495793</v>
      </c>
      <c r="AL453" s="21" t="n">
        <v>6.27822943261957</v>
      </c>
      <c r="AM453" s="22" t="n">
        <v>5</v>
      </c>
      <c r="AN453" s="21" t="n">
        <v>14.902511888794</v>
      </c>
      <c r="AO453" s="21" t="n">
        <v>5.42222040392832</v>
      </c>
      <c r="AP453" s="22" t="n">
        <v>5</v>
      </c>
    </row>
    <row r="454" customFormat="false" ht="13.8" hidden="false" customHeight="false" outlineLevel="0" collapsed="false">
      <c r="A454" s="17" t="n">
        <v>66</v>
      </c>
      <c r="B454" s="17" t="n">
        <v>2014</v>
      </c>
      <c r="C454" s="17" t="s">
        <v>252</v>
      </c>
      <c r="D454" s="17" t="s">
        <v>253</v>
      </c>
      <c r="E454" s="18" t="s">
        <v>211</v>
      </c>
      <c r="F454" s="18" t="s">
        <v>67</v>
      </c>
      <c r="G454" s="19" t="n">
        <v>107.75</v>
      </c>
      <c r="H454" s="19" t="n">
        <v>35.48</v>
      </c>
      <c r="I454" s="20" t="n">
        <v>1264</v>
      </c>
      <c r="J454" s="17" t="s">
        <v>81</v>
      </c>
      <c r="K454" s="17" t="s">
        <v>94</v>
      </c>
      <c r="L454" s="19" t="n">
        <v>1.14</v>
      </c>
      <c r="M454" s="19" t="n">
        <v>8.2</v>
      </c>
      <c r="W454" s="18" t="n">
        <v>2010</v>
      </c>
      <c r="X454" s="17" t="s">
        <v>77</v>
      </c>
      <c r="Y454" s="17" t="s">
        <v>70</v>
      </c>
      <c r="Z454" s="17" t="s">
        <v>71</v>
      </c>
      <c r="AE454" s="21" t="n">
        <v>20.2469135802469</v>
      </c>
      <c r="AF454" s="21" t="n">
        <v>3.49461230980694</v>
      </c>
      <c r="AG454" s="22" t="n">
        <v>5</v>
      </c>
      <c r="AH454" s="21" t="n">
        <v>23.0246913580247</v>
      </c>
      <c r="AI454" s="21" t="n">
        <v>4.1085336524182</v>
      </c>
      <c r="AJ454" s="23" t="n">
        <v>5</v>
      </c>
      <c r="AK454" s="21" t="n">
        <v>15.2011949762224</v>
      </c>
      <c r="AL454" s="21" t="n">
        <v>4.95104412340354</v>
      </c>
      <c r="AM454" s="22" t="n">
        <v>5</v>
      </c>
      <c r="AN454" s="21" t="n">
        <v>15.1616875990733</v>
      </c>
      <c r="AO454" s="21" t="n">
        <v>4.64929023003977</v>
      </c>
      <c r="AP454" s="22" t="n">
        <v>5</v>
      </c>
    </row>
    <row r="455" customFormat="false" ht="13.8" hidden="false" customHeight="false" outlineLevel="0" collapsed="false">
      <c r="A455" s="17" t="n">
        <v>66</v>
      </c>
      <c r="B455" s="17" t="n">
        <v>2014</v>
      </c>
      <c r="C455" s="17" t="s">
        <v>252</v>
      </c>
      <c r="D455" s="17" t="s">
        <v>253</v>
      </c>
      <c r="E455" s="18" t="s">
        <v>211</v>
      </c>
      <c r="F455" s="18" t="s">
        <v>67</v>
      </c>
      <c r="G455" s="19" t="n">
        <v>107.75</v>
      </c>
      <c r="H455" s="19" t="n">
        <v>35.48</v>
      </c>
      <c r="I455" s="20" t="n">
        <v>1264</v>
      </c>
      <c r="J455" s="17" t="s">
        <v>81</v>
      </c>
      <c r="K455" s="17" t="s">
        <v>94</v>
      </c>
      <c r="L455" s="19" t="n">
        <v>1.14</v>
      </c>
      <c r="M455" s="19" t="n">
        <v>8.2</v>
      </c>
      <c r="W455" s="18" t="n">
        <v>2011</v>
      </c>
      <c r="X455" s="17" t="s">
        <v>77</v>
      </c>
      <c r="Y455" s="17" t="s">
        <v>70</v>
      </c>
      <c r="Z455" s="17" t="s">
        <v>71</v>
      </c>
      <c r="AE455" s="21" t="n">
        <v>22.9945611402851</v>
      </c>
      <c r="AF455" s="21" t="n">
        <v>5.15749601870878</v>
      </c>
      <c r="AG455" s="22" t="n">
        <v>5</v>
      </c>
      <c r="AH455" s="21" t="n">
        <v>25.9594898724681</v>
      </c>
      <c r="AI455" s="21" t="n">
        <v>5.58092407484956</v>
      </c>
      <c r="AJ455" s="23" t="n">
        <v>5</v>
      </c>
      <c r="AK455" s="21" t="n">
        <v>16.8626996707719</v>
      </c>
      <c r="AL455" s="21" t="n">
        <v>6.11622507621692</v>
      </c>
      <c r="AM455" s="22" t="n">
        <v>5</v>
      </c>
      <c r="AN455" s="21" t="n">
        <v>17.7582002194854</v>
      </c>
      <c r="AO455" s="21" t="n">
        <v>5.73142481435638</v>
      </c>
      <c r="AP455" s="22" t="n">
        <v>5</v>
      </c>
    </row>
    <row r="456" customFormat="false" ht="13.8" hidden="false" customHeight="false" outlineLevel="0" collapsed="false">
      <c r="A456" s="17" t="n">
        <v>66</v>
      </c>
      <c r="B456" s="17" t="n">
        <v>2014</v>
      </c>
      <c r="C456" s="17" t="s">
        <v>252</v>
      </c>
      <c r="D456" s="17" t="s">
        <v>253</v>
      </c>
      <c r="E456" s="18" t="s">
        <v>211</v>
      </c>
      <c r="F456" s="18" t="s">
        <v>67</v>
      </c>
      <c r="G456" s="19" t="n">
        <v>106.88</v>
      </c>
      <c r="H456" s="19" t="n">
        <v>35.35</v>
      </c>
      <c r="I456" s="20" t="n">
        <v>1407</v>
      </c>
      <c r="J456" s="17" t="s">
        <v>81</v>
      </c>
      <c r="K456" s="17" t="s">
        <v>94</v>
      </c>
      <c r="L456" s="19" t="n">
        <v>1.08</v>
      </c>
      <c r="M456" s="19" t="n">
        <v>8</v>
      </c>
      <c r="W456" s="18" t="n">
        <v>2009</v>
      </c>
      <c r="X456" s="17" t="s">
        <v>77</v>
      </c>
      <c r="Y456" s="17" t="s">
        <v>70</v>
      </c>
      <c r="Z456" s="17" t="s">
        <v>71</v>
      </c>
      <c r="AQ456" s="21" t="n">
        <v>5.185</v>
      </c>
      <c r="AR456" s="21" t="n">
        <v>0.031</v>
      </c>
      <c r="AS456" s="23" t="n">
        <v>3</v>
      </c>
      <c r="AT456" s="21" t="n">
        <v>8.284</v>
      </c>
      <c r="AU456" s="21" t="n">
        <v>0.172</v>
      </c>
      <c r="AV456" s="23" t="n">
        <v>3</v>
      </c>
    </row>
    <row r="457" customFormat="false" ht="13.8" hidden="false" customHeight="false" outlineLevel="0" collapsed="false">
      <c r="A457" s="17" t="n">
        <v>66</v>
      </c>
      <c r="B457" s="17" t="n">
        <v>2014</v>
      </c>
      <c r="C457" s="17" t="s">
        <v>252</v>
      </c>
      <c r="D457" s="17" t="s">
        <v>253</v>
      </c>
      <c r="E457" s="18" t="s">
        <v>211</v>
      </c>
      <c r="F457" s="18" t="s">
        <v>67</v>
      </c>
      <c r="G457" s="19" t="n">
        <v>106.88</v>
      </c>
      <c r="H457" s="19" t="n">
        <v>35.35</v>
      </c>
      <c r="I457" s="20" t="n">
        <v>1407</v>
      </c>
      <c r="J457" s="17" t="s">
        <v>81</v>
      </c>
      <c r="K457" s="17" t="s">
        <v>94</v>
      </c>
      <c r="L457" s="19" t="n">
        <v>1.08</v>
      </c>
      <c r="M457" s="19" t="n">
        <v>8</v>
      </c>
      <c r="W457" s="18" t="n">
        <v>2010</v>
      </c>
      <c r="X457" s="17" t="s">
        <v>77</v>
      </c>
      <c r="Y457" s="17" t="s">
        <v>70</v>
      </c>
      <c r="Z457" s="17" t="s">
        <v>71</v>
      </c>
    </row>
    <row r="458" customFormat="false" ht="13.8" hidden="false" customHeight="false" outlineLevel="0" collapsed="false">
      <c r="A458" s="17" t="n">
        <v>66</v>
      </c>
      <c r="B458" s="17" t="n">
        <v>2014</v>
      </c>
      <c r="C458" s="17" t="s">
        <v>252</v>
      </c>
      <c r="D458" s="17" t="s">
        <v>253</v>
      </c>
      <c r="E458" s="18" t="s">
        <v>211</v>
      </c>
      <c r="F458" s="18" t="s">
        <v>67</v>
      </c>
      <c r="G458" s="19" t="n">
        <v>106.88</v>
      </c>
      <c r="H458" s="19" t="n">
        <v>35.35</v>
      </c>
      <c r="I458" s="20" t="n">
        <v>1407</v>
      </c>
      <c r="J458" s="17" t="s">
        <v>81</v>
      </c>
      <c r="K458" s="17" t="s">
        <v>94</v>
      </c>
      <c r="L458" s="19" t="n">
        <v>1.08</v>
      </c>
      <c r="M458" s="19" t="n">
        <v>8</v>
      </c>
      <c r="W458" s="18" t="n">
        <v>2011</v>
      </c>
      <c r="X458" s="17" t="s">
        <v>77</v>
      </c>
      <c r="Y458" s="17" t="s">
        <v>70</v>
      </c>
      <c r="Z458" s="17" t="s">
        <v>71</v>
      </c>
    </row>
    <row r="459" customFormat="false" ht="13.8" hidden="false" customHeight="false" outlineLevel="0" collapsed="false">
      <c r="A459" s="17" t="n">
        <v>66</v>
      </c>
      <c r="B459" s="17" t="n">
        <v>2014</v>
      </c>
      <c r="C459" s="17" t="s">
        <v>252</v>
      </c>
      <c r="D459" s="17" t="s">
        <v>253</v>
      </c>
      <c r="E459" s="18" t="s">
        <v>211</v>
      </c>
      <c r="F459" s="18" t="s">
        <v>67</v>
      </c>
      <c r="G459" s="19" t="n">
        <v>106.88</v>
      </c>
      <c r="H459" s="19" t="n">
        <v>35.35</v>
      </c>
      <c r="I459" s="20" t="n">
        <v>1407</v>
      </c>
      <c r="J459" s="17" t="s">
        <v>81</v>
      </c>
      <c r="K459" s="17" t="s">
        <v>94</v>
      </c>
      <c r="L459" s="19" t="n">
        <v>1.08</v>
      </c>
      <c r="M459" s="19" t="n">
        <v>8</v>
      </c>
      <c r="W459" s="18" t="n">
        <v>2012</v>
      </c>
      <c r="X459" s="17" t="s">
        <v>77</v>
      </c>
      <c r="Y459" s="17" t="s">
        <v>70</v>
      </c>
      <c r="Z459" s="17" t="s">
        <v>71</v>
      </c>
    </row>
    <row r="460" customFormat="false" ht="13.8" hidden="false" customHeight="false" outlineLevel="0" collapsed="false">
      <c r="A460" s="17" t="n">
        <v>66</v>
      </c>
      <c r="B460" s="17" t="n">
        <v>2014</v>
      </c>
      <c r="C460" s="17" t="s">
        <v>252</v>
      </c>
      <c r="D460" s="17" t="s">
        <v>253</v>
      </c>
      <c r="E460" s="18" t="s">
        <v>211</v>
      </c>
      <c r="F460" s="18" t="s">
        <v>67</v>
      </c>
      <c r="G460" s="19" t="n">
        <v>105.25</v>
      </c>
      <c r="H460" s="19" t="n">
        <v>35.08</v>
      </c>
      <c r="I460" s="20" t="n">
        <v>1750</v>
      </c>
      <c r="J460" s="17" t="s">
        <v>231</v>
      </c>
      <c r="K460" s="17" t="s">
        <v>94</v>
      </c>
      <c r="L460" s="19" t="n">
        <v>1</v>
      </c>
      <c r="M460" s="19" t="n">
        <v>8.1</v>
      </c>
      <c r="W460" s="18" t="n">
        <v>2009</v>
      </c>
      <c r="X460" s="17" t="s">
        <v>77</v>
      </c>
      <c r="Y460" s="17" t="s">
        <v>70</v>
      </c>
      <c r="Z460" s="17" t="s">
        <v>71</v>
      </c>
      <c r="AQ460" s="21" t="n">
        <v>4.64</v>
      </c>
      <c r="AR460" s="21" t="n">
        <v>0.307</v>
      </c>
      <c r="AS460" s="23" t="n">
        <v>3</v>
      </c>
      <c r="AT460" s="21" t="n">
        <v>10.616</v>
      </c>
      <c r="AU460" s="21" t="n">
        <v>0.075</v>
      </c>
      <c r="AV460" s="23" t="n">
        <v>3</v>
      </c>
    </row>
    <row r="461" customFormat="false" ht="13.8" hidden="false" customHeight="false" outlineLevel="0" collapsed="false">
      <c r="A461" s="17" t="n">
        <v>66</v>
      </c>
      <c r="B461" s="17" t="n">
        <v>2014</v>
      </c>
      <c r="C461" s="17" t="s">
        <v>252</v>
      </c>
      <c r="D461" s="17" t="s">
        <v>253</v>
      </c>
      <c r="E461" s="18" t="s">
        <v>211</v>
      </c>
      <c r="F461" s="18" t="s">
        <v>67</v>
      </c>
      <c r="G461" s="19" t="n">
        <v>105.25</v>
      </c>
      <c r="H461" s="19" t="n">
        <v>35.08</v>
      </c>
      <c r="I461" s="20" t="n">
        <v>1750</v>
      </c>
      <c r="J461" s="17" t="s">
        <v>231</v>
      </c>
      <c r="K461" s="17" t="s">
        <v>94</v>
      </c>
      <c r="L461" s="19" t="n">
        <v>1</v>
      </c>
      <c r="M461" s="19" t="n">
        <v>8.1</v>
      </c>
      <c r="W461" s="18" t="n">
        <v>2010</v>
      </c>
      <c r="X461" s="17" t="s">
        <v>77</v>
      </c>
      <c r="Y461" s="17" t="s">
        <v>70</v>
      </c>
      <c r="Z461" s="17" t="s">
        <v>71</v>
      </c>
    </row>
    <row r="462" customFormat="false" ht="13.8" hidden="false" customHeight="false" outlineLevel="0" collapsed="false">
      <c r="A462" s="17" t="n">
        <v>66</v>
      </c>
      <c r="B462" s="17" t="n">
        <v>2014</v>
      </c>
      <c r="C462" s="17" t="s">
        <v>252</v>
      </c>
      <c r="D462" s="17" t="s">
        <v>253</v>
      </c>
      <c r="E462" s="18" t="s">
        <v>211</v>
      </c>
      <c r="F462" s="18" t="s">
        <v>67</v>
      </c>
      <c r="G462" s="19" t="n">
        <v>105.25</v>
      </c>
      <c r="H462" s="19" t="n">
        <v>35.08</v>
      </c>
      <c r="I462" s="20" t="n">
        <v>1750</v>
      </c>
      <c r="J462" s="17" t="s">
        <v>231</v>
      </c>
      <c r="K462" s="17" t="s">
        <v>94</v>
      </c>
      <c r="L462" s="19" t="n">
        <v>1</v>
      </c>
      <c r="M462" s="19" t="n">
        <v>8.1</v>
      </c>
      <c r="W462" s="18" t="n">
        <v>2011</v>
      </c>
      <c r="X462" s="17" t="s">
        <v>77</v>
      </c>
      <c r="Y462" s="17" t="s">
        <v>70</v>
      </c>
      <c r="Z462" s="17" t="s">
        <v>71</v>
      </c>
    </row>
    <row r="463" customFormat="false" ht="13.8" hidden="false" customHeight="false" outlineLevel="0" collapsed="false">
      <c r="A463" s="17" t="n">
        <v>66</v>
      </c>
      <c r="B463" s="17" t="n">
        <v>2014</v>
      </c>
      <c r="C463" s="17" t="s">
        <v>252</v>
      </c>
      <c r="D463" s="17" t="s">
        <v>253</v>
      </c>
      <c r="E463" s="18" t="s">
        <v>211</v>
      </c>
      <c r="F463" s="18" t="s">
        <v>67</v>
      </c>
      <c r="G463" s="19" t="n">
        <v>105.25</v>
      </c>
      <c r="H463" s="19" t="n">
        <v>35.08</v>
      </c>
      <c r="I463" s="20" t="n">
        <v>1750</v>
      </c>
      <c r="J463" s="17" t="s">
        <v>231</v>
      </c>
      <c r="K463" s="17" t="s">
        <v>94</v>
      </c>
      <c r="L463" s="19" t="n">
        <v>1</v>
      </c>
      <c r="M463" s="19" t="n">
        <v>8.1</v>
      </c>
      <c r="W463" s="18" t="n">
        <v>2012</v>
      </c>
      <c r="X463" s="17" t="s">
        <v>77</v>
      </c>
      <c r="Y463" s="17" t="s">
        <v>70</v>
      </c>
      <c r="Z463" s="17" t="s">
        <v>71</v>
      </c>
    </row>
    <row r="464" customFormat="false" ht="13.8" hidden="false" customHeight="false" outlineLevel="0" collapsed="false">
      <c r="A464" s="17" t="n">
        <v>66</v>
      </c>
      <c r="B464" s="17" t="n">
        <v>2014</v>
      </c>
      <c r="C464" s="17" t="s">
        <v>252</v>
      </c>
      <c r="D464" s="17" t="s">
        <v>253</v>
      </c>
      <c r="E464" s="18" t="s">
        <v>211</v>
      </c>
      <c r="F464" s="18" t="s">
        <v>67</v>
      </c>
      <c r="G464" s="19" t="n">
        <v>105.07</v>
      </c>
      <c r="H464" s="19" t="n">
        <v>35.53</v>
      </c>
      <c r="I464" s="20" t="n">
        <v>1810</v>
      </c>
      <c r="J464" s="17" t="s">
        <v>231</v>
      </c>
      <c r="K464" s="17" t="s">
        <v>94</v>
      </c>
      <c r="L464" s="19" t="n">
        <v>1.06</v>
      </c>
      <c r="M464" s="19" t="n">
        <v>8.2</v>
      </c>
      <c r="W464" s="18" t="n">
        <v>2009</v>
      </c>
      <c r="X464" s="17" t="s">
        <v>77</v>
      </c>
      <c r="Y464" s="17" t="s">
        <v>70</v>
      </c>
      <c r="Z464" s="17" t="s">
        <v>71</v>
      </c>
      <c r="AK464" s="21" t="n">
        <v>14.9285430951437</v>
      </c>
      <c r="AL464" s="21" t="n">
        <v>3.35024542002423</v>
      </c>
      <c r="AM464" s="22" t="n">
        <v>5</v>
      </c>
      <c r="AN464" s="21" t="n">
        <v>15.2873576245254</v>
      </c>
      <c r="AO464" s="21" t="n">
        <v>2.94880058331868</v>
      </c>
      <c r="AP464" s="22" t="n">
        <v>5</v>
      </c>
      <c r="AQ464" s="21" t="n">
        <v>4.57</v>
      </c>
      <c r="AR464" s="21" t="n">
        <v>0.081</v>
      </c>
      <c r="AS464" s="23" t="n">
        <v>3</v>
      </c>
      <c r="AT464" s="21" t="n">
        <v>8.5</v>
      </c>
      <c r="AU464" s="21" t="n">
        <v>0.115</v>
      </c>
      <c r="AV464" s="23" t="n">
        <v>3</v>
      </c>
    </row>
    <row r="465" customFormat="false" ht="13.8" hidden="false" customHeight="false" outlineLevel="0" collapsed="false">
      <c r="A465" s="17" t="n">
        <v>66</v>
      </c>
      <c r="B465" s="17" t="n">
        <v>2014</v>
      </c>
      <c r="C465" s="17" t="s">
        <v>252</v>
      </c>
      <c r="D465" s="17" t="s">
        <v>253</v>
      </c>
      <c r="E465" s="18" t="s">
        <v>211</v>
      </c>
      <c r="F465" s="18" t="s">
        <v>67</v>
      </c>
      <c r="G465" s="19" t="n">
        <v>105.07</v>
      </c>
      <c r="H465" s="19" t="n">
        <v>35.53</v>
      </c>
      <c r="I465" s="20" t="n">
        <v>1810</v>
      </c>
      <c r="J465" s="17" t="s">
        <v>231</v>
      </c>
      <c r="K465" s="17" t="s">
        <v>94</v>
      </c>
      <c r="L465" s="19" t="n">
        <v>1.06</v>
      </c>
      <c r="M465" s="19" t="n">
        <v>8.2</v>
      </c>
      <c r="W465" s="18" t="n">
        <v>2010</v>
      </c>
      <c r="X465" s="17" t="s">
        <v>77</v>
      </c>
      <c r="Y465" s="17" t="s">
        <v>70</v>
      </c>
      <c r="Z465" s="17" t="s">
        <v>71</v>
      </c>
      <c r="AK465" s="21" t="n">
        <v>16.4227347424491</v>
      </c>
      <c r="AL465" s="21" t="n">
        <v>4.52157903357239</v>
      </c>
      <c r="AM465" s="22" t="n">
        <v>5</v>
      </c>
      <c r="AN465" s="21" t="n">
        <v>18.4358814529382</v>
      </c>
      <c r="AO465" s="21" t="n">
        <v>3.90162943167781</v>
      </c>
      <c r="AP465" s="22" t="n">
        <v>5</v>
      </c>
    </row>
    <row r="466" customFormat="false" ht="13.8" hidden="false" customHeight="false" outlineLevel="0" collapsed="false">
      <c r="A466" s="17" t="n">
        <v>66</v>
      </c>
      <c r="B466" s="17" t="n">
        <v>2014</v>
      </c>
      <c r="C466" s="17" t="s">
        <v>252</v>
      </c>
      <c r="D466" s="17" t="s">
        <v>253</v>
      </c>
      <c r="E466" s="18" t="s">
        <v>211</v>
      </c>
      <c r="F466" s="18" t="s">
        <v>67</v>
      </c>
      <c r="G466" s="19" t="n">
        <v>105.07</v>
      </c>
      <c r="H466" s="19" t="n">
        <v>35.53</v>
      </c>
      <c r="I466" s="20" t="n">
        <v>1810</v>
      </c>
      <c r="J466" s="17" t="s">
        <v>231</v>
      </c>
      <c r="K466" s="17" t="s">
        <v>94</v>
      </c>
      <c r="L466" s="19" t="n">
        <v>1.06</v>
      </c>
      <c r="M466" s="19" t="n">
        <v>8.2</v>
      </c>
      <c r="W466" s="18" t="n">
        <v>2011</v>
      </c>
      <c r="X466" s="17" t="s">
        <v>77</v>
      </c>
      <c r="Y466" s="17" t="s">
        <v>70</v>
      </c>
      <c r="Z466" s="17" t="s">
        <v>71</v>
      </c>
      <c r="AK466" s="21" t="n">
        <v>12.6401953942778</v>
      </c>
      <c r="AL466" s="21" t="n">
        <v>2.90645850158442</v>
      </c>
      <c r="AM466" s="22" t="n">
        <v>5</v>
      </c>
      <c r="AN466" s="21" t="n">
        <v>14.425959525471</v>
      </c>
      <c r="AO466" s="21" t="n">
        <v>2.97746910782745</v>
      </c>
      <c r="AP466" s="22" t="n">
        <v>5</v>
      </c>
    </row>
    <row r="467" customFormat="false" ht="13.8" hidden="false" customHeight="false" outlineLevel="0" collapsed="false">
      <c r="A467" s="17" t="n">
        <v>66</v>
      </c>
      <c r="B467" s="17" t="n">
        <v>2014</v>
      </c>
      <c r="C467" s="17" t="s">
        <v>252</v>
      </c>
      <c r="D467" s="17" t="s">
        <v>253</v>
      </c>
      <c r="E467" s="18" t="s">
        <v>211</v>
      </c>
      <c r="F467" s="18" t="s">
        <v>67</v>
      </c>
      <c r="G467" s="19" t="n">
        <v>105.07</v>
      </c>
      <c r="H467" s="19" t="n">
        <v>35.53</v>
      </c>
      <c r="I467" s="20" t="n">
        <v>1810</v>
      </c>
      <c r="J467" s="17" t="s">
        <v>231</v>
      </c>
      <c r="K467" s="17" t="s">
        <v>94</v>
      </c>
      <c r="L467" s="19" t="n">
        <v>1.06</v>
      </c>
      <c r="M467" s="19" t="n">
        <v>8.2</v>
      </c>
      <c r="W467" s="18" t="n">
        <v>2012</v>
      </c>
      <c r="X467" s="17" t="s">
        <v>77</v>
      </c>
      <c r="Y467" s="17" t="s">
        <v>70</v>
      </c>
      <c r="Z467" s="17" t="s">
        <v>71</v>
      </c>
      <c r="AK467" s="21" t="n">
        <v>18.2840893230984</v>
      </c>
      <c r="AL467" s="21" t="n">
        <v>2.48714427450394</v>
      </c>
      <c r="AM467" s="22" t="n">
        <v>5</v>
      </c>
      <c r="AN467" s="21" t="n">
        <v>19.4642009769714</v>
      </c>
      <c r="AO467" s="21" t="n">
        <v>1.3378802002862</v>
      </c>
      <c r="AP467" s="22" t="n">
        <v>5</v>
      </c>
    </row>
    <row r="468" customFormat="false" ht="13.8" hidden="false" customHeight="false" outlineLevel="0" collapsed="false">
      <c r="A468" s="17" t="n">
        <v>66</v>
      </c>
      <c r="B468" s="17" t="n">
        <v>2014</v>
      </c>
      <c r="C468" s="17" t="s">
        <v>252</v>
      </c>
      <c r="D468" s="17" t="s">
        <v>253</v>
      </c>
      <c r="E468" s="18" t="s">
        <v>211</v>
      </c>
      <c r="F468" s="18" t="s">
        <v>67</v>
      </c>
      <c r="G468" s="19" t="n">
        <v>104.08</v>
      </c>
      <c r="H468" s="19" t="n">
        <v>35.9</v>
      </c>
      <c r="I468" s="20" t="n">
        <v>2013</v>
      </c>
      <c r="J468" s="17" t="s">
        <v>231</v>
      </c>
      <c r="K468" s="17" t="s">
        <v>94</v>
      </c>
      <c r="L468" s="19" t="n">
        <v>1.08</v>
      </c>
      <c r="M468" s="19" t="n">
        <v>8</v>
      </c>
      <c r="W468" s="18" t="n">
        <v>2009</v>
      </c>
      <c r="X468" s="17" t="s">
        <v>77</v>
      </c>
      <c r="Y468" s="17" t="s">
        <v>70</v>
      </c>
      <c r="Z468" s="17" t="s">
        <v>71</v>
      </c>
      <c r="AK468" s="21" t="n">
        <v>11.5927134918234</v>
      </c>
      <c r="AL468" s="21" t="n">
        <v>4.35864474607741</v>
      </c>
      <c r="AM468" s="22" t="n">
        <v>5</v>
      </c>
      <c r="AN468" s="21" t="n">
        <v>12.7630770210665</v>
      </c>
      <c r="AO468" s="21" t="n">
        <v>5.21048414995549</v>
      </c>
      <c r="AP468" s="22" t="n">
        <v>5</v>
      </c>
      <c r="AQ468" s="21" t="n">
        <v>4.565</v>
      </c>
      <c r="AR468" s="21" t="n">
        <v>0.275</v>
      </c>
      <c r="AS468" s="23" t="n">
        <v>3</v>
      </c>
      <c r="AT468" s="21" t="n">
        <v>9.477</v>
      </c>
      <c r="AU468" s="21" t="n">
        <v>0.062</v>
      </c>
      <c r="AV468" s="23" t="n">
        <v>3</v>
      </c>
    </row>
    <row r="469" customFormat="false" ht="13.8" hidden="false" customHeight="false" outlineLevel="0" collapsed="false">
      <c r="A469" s="17" t="n">
        <v>66</v>
      </c>
      <c r="B469" s="17" t="n">
        <v>2014</v>
      </c>
      <c r="C469" s="17" t="s">
        <v>252</v>
      </c>
      <c r="D469" s="17" t="s">
        <v>253</v>
      </c>
      <c r="E469" s="18" t="s">
        <v>211</v>
      </c>
      <c r="F469" s="18" t="s">
        <v>67</v>
      </c>
      <c r="G469" s="19" t="n">
        <v>104.08</v>
      </c>
      <c r="H469" s="19" t="n">
        <v>35.9</v>
      </c>
      <c r="I469" s="20" t="n">
        <v>2013</v>
      </c>
      <c r="J469" s="17" t="s">
        <v>231</v>
      </c>
      <c r="K469" s="17" t="s">
        <v>94</v>
      </c>
      <c r="L469" s="19" t="n">
        <v>1.08</v>
      </c>
      <c r="M469" s="19" t="n">
        <v>8</v>
      </c>
      <c r="W469" s="18" t="n">
        <v>2010</v>
      </c>
      <c r="X469" s="17" t="s">
        <v>77</v>
      </c>
      <c r="Y469" s="17" t="s">
        <v>70</v>
      </c>
      <c r="Z469" s="17" t="s">
        <v>71</v>
      </c>
      <c r="AE469" s="21" t="n">
        <v>19.6</v>
      </c>
      <c r="AF469" s="21" t="n">
        <v>5.80899685354061</v>
      </c>
      <c r="AG469" s="22" t="n">
        <v>5</v>
      </c>
      <c r="AH469" s="21" t="n">
        <v>23.3333333333333</v>
      </c>
      <c r="AI469" s="21" t="n">
        <v>6.10100173924106</v>
      </c>
      <c r="AJ469" s="23" t="n">
        <v>5</v>
      </c>
      <c r="AK469" s="21" t="n">
        <v>13.0458750656837</v>
      </c>
      <c r="AL469" s="21" t="n">
        <v>3.07294797913563</v>
      </c>
      <c r="AM469" s="22" t="n">
        <v>5</v>
      </c>
      <c r="AN469" s="21" t="n">
        <v>16.016018853203</v>
      </c>
      <c r="AO469" s="21" t="n">
        <v>4.22718304945042</v>
      </c>
      <c r="AP469" s="22" t="n">
        <v>5</v>
      </c>
    </row>
    <row r="470" customFormat="false" ht="13.8" hidden="false" customHeight="false" outlineLevel="0" collapsed="false">
      <c r="A470" s="17" t="n">
        <v>66</v>
      </c>
      <c r="B470" s="17" t="n">
        <v>2014</v>
      </c>
      <c r="C470" s="17" t="s">
        <v>252</v>
      </c>
      <c r="D470" s="17" t="s">
        <v>253</v>
      </c>
      <c r="E470" s="18" t="s">
        <v>211</v>
      </c>
      <c r="F470" s="18" t="s">
        <v>67</v>
      </c>
      <c r="G470" s="19" t="n">
        <v>104.08</v>
      </c>
      <c r="H470" s="19" t="n">
        <v>35.9</v>
      </c>
      <c r="I470" s="20" t="n">
        <v>2013</v>
      </c>
      <c r="J470" s="17" t="s">
        <v>231</v>
      </c>
      <c r="K470" s="17" t="s">
        <v>94</v>
      </c>
      <c r="L470" s="19" t="n">
        <v>1.08</v>
      </c>
      <c r="M470" s="19" t="n">
        <v>8</v>
      </c>
      <c r="W470" s="18" t="n">
        <v>2011</v>
      </c>
      <c r="X470" s="17" t="s">
        <v>77</v>
      </c>
      <c r="Y470" s="17" t="s">
        <v>70</v>
      </c>
      <c r="Z470" s="17" t="s">
        <v>71</v>
      </c>
      <c r="AE470" s="21" t="n">
        <v>19.3785063752277</v>
      </c>
      <c r="AF470" s="21" t="n">
        <v>4.99907081920011</v>
      </c>
      <c r="AG470" s="22" t="n">
        <v>5</v>
      </c>
      <c r="AH470" s="21" t="n">
        <v>22.3460837887067</v>
      </c>
      <c r="AI470" s="21" t="n">
        <v>5.57699586429191</v>
      </c>
      <c r="AJ470" s="23" t="n">
        <v>5</v>
      </c>
      <c r="AK470" s="21" t="n">
        <v>10.4968139449155</v>
      </c>
      <c r="AL470" s="21" t="n">
        <v>2.92519264084394</v>
      </c>
      <c r="AM470" s="22" t="n">
        <v>5</v>
      </c>
      <c r="AN470" s="21" t="n">
        <v>12.1459792511454</v>
      </c>
      <c r="AO470" s="21" t="n">
        <v>4.10291094021403</v>
      </c>
      <c r="AP470" s="22" t="n">
        <v>5</v>
      </c>
    </row>
    <row r="471" customFormat="false" ht="13.8" hidden="false" customHeight="false" outlineLevel="0" collapsed="false">
      <c r="A471" s="17" t="n">
        <v>66</v>
      </c>
      <c r="B471" s="17" t="n">
        <v>2014</v>
      </c>
      <c r="C471" s="17" t="s">
        <v>252</v>
      </c>
      <c r="D471" s="17" t="s">
        <v>253</v>
      </c>
      <c r="E471" s="18" t="s">
        <v>211</v>
      </c>
      <c r="F471" s="18" t="s">
        <v>67</v>
      </c>
      <c r="G471" s="19" t="n">
        <v>104.08</v>
      </c>
      <c r="H471" s="19" t="n">
        <v>35.9</v>
      </c>
      <c r="I471" s="20" t="n">
        <v>2013</v>
      </c>
      <c r="J471" s="17" t="s">
        <v>231</v>
      </c>
      <c r="K471" s="17" t="s">
        <v>94</v>
      </c>
      <c r="L471" s="19" t="n">
        <v>1.08</v>
      </c>
      <c r="M471" s="19" t="n">
        <v>8</v>
      </c>
      <c r="W471" s="18" t="n">
        <v>2012</v>
      </c>
      <c r="X471" s="17" t="s">
        <v>77</v>
      </c>
      <c r="Y471" s="17" t="s">
        <v>70</v>
      </c>
      <c r="Z471" s="17" t="s">
        <v>71</v>
      </c>
      <c r="AE471" s="21" t="n">
        <v>18.2385585585586</v>
      </c>
      <c r="AF471" s="21" t="n">
        <v>6.08686459709151</v>
      </c>
      <c r="AG471" s="22" t="n">
        <v>5</v>
      </c>
      <c r="AH471" s="21" t="n">
        <v>21.4331531531532</v>
      </c>
      <c r="AI471" s="21" t="n">
        <v>6.1988186626382</v>
      </c>
      <c r="AJ471" s="23" t="n">
        <v>5</v>
      </c>
      <c r="AK471" s="21" t="n">
        <v>15.2585180894202</v>
      </c>
      <c r="AL471" s="21" t="n">
        <v>2.61060403178041</v>
      </c>
      <c r="AM471" s="22" t="n">
        <v>5</v>
      </c>
      <c r="AN471" s="21" t="n">
        <v>16.5768602875349</v>
      </c>
      <c r="AO471" s="21" t="n">
        <v>1.03701502317477</v>
      </c>
      <c r="AP471" s="22" t="n">
        <v>5</v>
      </c>
    </row>
    <row r="472" customFormat="false" ht="13.8" hidden="false" customHeight="false" outlineLevel="0" collapsed="false">
      <c r="A472" s="17" t="n">
        <v>67</v>
      </c>
      <c r="B472" s="17" t="n">
        <v>2014</v>
      </c>
      <c r="C472" s="47" t="s">
        <v>215</v>
      </c>
      <c r="D472" s="17" t="s">
        <v>254</v>
      </c>
      <c r="E472" s="18" t="s">
        <v>211</v>
      </c>
      <c r="F472" s="18" t="s">
        <v>67</v>
      </c>
      <c r="G472" s="19" t="n">
        <v>113.08</v>
      </c>
      <c r="H472" s="19" t="n">
        <v>37.85</v>
      </c>
      <c r="I472" s="20" t="n">
        <v>1130</v>
      </c>
      <c r="J472" s="17" t="s">
        <v>250</v>
      </c>
      <c r="K472" s="17" t="s">
        <v>94</v>
      </c>
      <c r="L472" s="19" t="n">
        <v>1.24</v>
      </c>
      <c r="M472" s="19" t="n">
        <v>8.4</v>
      </c>
      <c r="N472" s="19" t="n">
        <v>0.24</v>
      </c>
      <c r="O472" s="19" t="n">
        <v>1</v>
      </c>
      <c r="P472" s="19" t="n">
        <v>6.14</v>
      </c>
      <c r="S472" s="19" t="n">
        <v>7.7</v>
      </c>
      <c r="T472" s="19" t="n">
        <v>99.2</v>
      </c>
      <c r="W472" s="18" t="n">
        <v>2013</v>
      </c>
      <c r="X472" s="17" t="s">
        <v>77</v>
      </c>
      <c r="Y472" s="17" t="s">
        <v>70</v>
      </c>
      <c r="Z472" s="17" t="s">
        <v>71</v>
      </c>
      <c r="AE472" s="21" t="n">
        <v>21.49</v>
      </c>
      <c r="AF472" s="21" t="n">
        <v>2.60616576602487</v>
      </c>
      <c r="AG472" s="22" t="n">
        <v>3</v>
      </c>
      <c r="AH472" s="21" t="n">
        <v>23.06</v>
      </c>
      <c r="AI472" s="21" t="n">
        <v>4.41120165034428</v>
      </c>
      <c r="AJ472" s="23" t="n">
        <v>3</v>
      </c>
      <c r="AK472" s="21" t="n">
        <v>17.2833333333333</v>
      </c>
      <c r="AL472" s="21" t="n">
        <v>0.885117694622208</v>
      </c>
      <c r="AM472" s="22" t="n">
        <v>3</v>
      </c>
      <c r="AN472" s="21" t="n">
        <v>21.4266666666667</v>
      </c>
      <c r="AO472" s="21" t="n">
        <v>0.935164869599652</v>
      </c>
      <c r="AP472" s="22" t="n">
        <v>3</v>
      </c>
      <c r="AQ472" s="21" t="n">
        <v>8.66</v>
      </c>
      <c r="AR472" s="36" t="n">
        <f aca="false">AQ472*(0.46/7.46)</f>
        <v>0.533994638069705</v>
      </c>
      <c r="AS472" s="23" t="n">
        <v>3</v>
      </c>
      <c r="AT472" s="21" t="n">
        <v>13.02</v>
      </c>
      <c r="AU472" s="36" t="n">
        <f aca="false">AT472*(0.53/10)</f>
        <v>0.69006</v>
      </c>
      <c r="AV472" s="23" t="n">
        <v>3</v>
      </c>
    </row>
    <row r="473" customFormat="false" ht="13.8" hidden="false" customHeight="false" outlineLevel="0" collapsed="false">
      <c r="A473" s="17" t="n">
        <v>68</v>
      </c>
      <c r="B473" s="17" t="n">
        <v>2014</v>
      </c>
      <c r="C473" s="17" t="s">
        <v>252</v>
      </c>
      <c r="D473" s="17" t="s">
        <v>255</v>
      </c>
      <c r="E473" s="18" t="s">
        <v>211</v>
      </c>
      <c r="F473" s="18" t="s">
        <v>67</v>
      </c>
      <c r="G473" s="19" t="n">
        <v>104</v>
      </c>
      <c r="H473" s="19" t="n">
        <v>35.9</v>
      </c>
      <c r="I473" s="20" t="n">
        <v>2013</v>
      </c>
      <c r="J473" s="17" t="s">
        <v>231</v>
      </c>
      <c r="K473" s="17" t="s">
        <v>94</v>
      </c>
      <c r="L473" s="19" t="n">
        <v>1.23</v>
      </c>
      <c r="M473" s="19" t="n">
        <v>8.4</v>
      </c>
      <c r="N473" s="19" t="n">
        <v>16.9</v>
      </c>
      <c r="O473" s="19" t="n">
        <v>1</v>
      </c>
      <c r="R473" s="19" t="n">
        <v>24.4</v>
      </c>
      <c r="S473" s="19" t="n">
        <v>13.6</v>
      </c>
      <c r="W473" s="18" t="n">
        <v>2011</v>
      </c>
      <c r="X473" s="17" t="s">
        <v>77</v>
      </c>
      <c r="Y473" s="17" t="s">
        <v>70</v>
      </c>
      <c r="Z473" s="17" t="s">
        <v>71</v>
      </c>
      <c r="AA473" s="17" t="n">
        <v>0.008</v>
      </c>
      <c r="AB473" s="17" t="s">
        <v>84</v>
      </c>
      <c r="AC473" s="17" t="s">
        <v>78</v>
      </c>
      <c r="AD473" s="18" t="n">
        <v>100</v>
      </c>
      <c r="AE473" s="21" t="n">
        <v>19.7155830388693</v>
      </c>
      <c r="AF473" s="21" t="n">
        <v>6.21715102922028</v>
      </c>
      <c r="AG473" s="22" t="n">
        <v>10</v>
      </c>
      <c r="AH473" s="21" t="n">
        <v>21.4752296819788</v>
      </c>
      <c r="AI473" s="21" t="n">
        <v>5.27003485412278</v>
      </c>
      <c r="AJ473" s="23" t="n">
        <v>10</v>
      </c>
      <c r="AK473" s="21" t="n">
        <v>14.6721996319708</v>
      </c>
      <c r="AL473" s="21" t="n">
        <v>1.32367976931534</v>
      </c>
      <c r="AM473" s="22" t="n">
        <v>5</v>
      </c>
      <c r="AN473" s="21" t="n">
        <v>16.3587389741023</v>
      </c>
      <c r="AO473" s="21" t="n">
        <v>2.63184233945505</v>
      </c>
      <c r="AP473" s="22" t="n">
        <v>5</v>
      </c>
    </row>
    <row r="474" customFormat="false" ht="13.8" hidden="false" customHeight="false" outlineLevel="0" collapsed="false">
      <c r="A474" s="17" t="n">
        <v>68</v>
      </c>
      <c r="B474" s="17" t="n">
        <v>2014</v>
      </c>
      <c r="C474" s="17" t="s">
        <v>252</v>
      </c>
      <c r="D474" s="17" t="s">
        <v>255</v>
      </c>
      <c r="E474" s="18" t="s">
        <v>211</v>
      </c>
      <c r="F474" s="18" t="s">
        <v>67</v>
      </c>
      <c r="G474" s="19" t="n">
        <v>104</v>
      </c>
      <c r="H474" s="19" t="n">
        <v>35.9</v>
      </c>
      <c r="I474" s="20" t="n">
        <v>2013</v>
      </c>
      <c r="J474" s="17" t="s">
        <v>231</v>
      </c>
      <c r="K474" s="17" t="s">
        <v>94</v>
      </c>
      <c r="L474" s="19" t="n">
        <v>1.23</v>
      </c>
      <c r="M474" s="19" t="n">
        <v>8.4</v>
      </c>
      <c r="N474" s="19" t="n">
        <v>16.9</v>
      </c>
      <c r="O474" s="19" t="n">
        <v>1</v>
      </c>
      <c r="R474" s="19" t="n">
        <v>24.4</v>
      </c>
      <c r="S474" s="19" t="n">
        <v>13.6</v>
      </c>
      <c r="W474" s="18" t="n">
        <v>2012</v>
      </c>
      <c r="X474" s="17" t="s">
        <v>77</v>
      </c>
      <c r="Y474" s="17" t="s">
        <v>70</v>
      </c>
      <c r="Z474" s="17" t="s">
        <v>71</v>
      </c>
      <c r="AA474" s="17" t="n">
        <v>0.008</v>
      </c>
      <c r="AB474" s="17" t="s">
        <v>84</v>
      </c>
      <c r="AC474" s="17" t="s">
        <v>78</v>
      </c>
      <c r="AD474" s="18" t="n">
        <v>100</v>
      </c>
      <c r="AE474" s="21" t="n">
        <v>19.280035335689</v>
      </c>
      <c r="AF474" s="21" t="n">
        <v>5.9482265755906</v>
      </c>
      <c r="AG474" s="22" t="n">
        <v>10</v>
      </c>
      <c r="AH474" s="21" t="n">
        <v>21.0595759717314</v>
      </c>
      <c r="AI474" s="21" t="n">
        <v>5.14958478463894</v>
      </c>
      <c r="AJ474" s="23" t="n">
        <v>10</v>
      </c>
      <c r="AK474" s="21" t="n">
        <v>15.6293139710867</v>
      </c>
      <c r="AL474" s="21" t="n">
        <v>1.44164270056303</v>
      </c>
      <c r="AM474" s="22" t="n">
        <v>5</v>
      </c>
      <c r="AN474" s="21" t="n">
        <v>20.5159716209264</v>
      </c>
      <c r="AO474" s="21" t="n">
        <v>0.566938700465312</v>
      </c>
      <c r="AP474" s="22" t="n">
        <v>5</v>
      </c>
    </row>
    <row r="475" customFormat="false" ht="13.8" hidden="false" customHeight="false" outlineLevel="0" collapsed="false">
      <c r="A475" s="17" t="n">
        <v>69</v>
      </c>
      <c r="B475" s="17" t="n">
        <v>2014</v>
      </c>
      <c r="C475" s="17" t="s">
        <v>256</v>
      </c>
      <c r="D475" s="17" t="s">
        <v>257</v>
      </c>
      <c r="E475" s="18" t="s">
        <v>211</v>
      </c>
      <c r="F475" s="18" t="s">
        <v>67</v>
      </c>
      <c r="G475" s="19" t="n">
        <v>118</v>
      </c>
      <c r="H475" s="19" t="n">
        <v>36.47</v>
      </c>
      <c r="K475" s="17" t="s">
        <v>82</v>
      </c>
      <c r="N475" s="19" t="n">
        <v>15.3</v>
      </c>
      <c r="R475" s="19" t="n">
        <v>93.25</v>
      </c>
      <c r="S475" s="19" t="n">
        <v>30.92</v>
      </c>
      <c r="T475" s="19" t="n">
        <v>87.9</v>
      </c>
      <c r="W475" s="18" t="n">
        <v>2011</v>
      </c>
      <c r="X475" s="17" t="s">
        <v>69</v>
      </c>
      <c r="Y475" s="17" t="s">
        <v>70</v>
      </c>
      <c r="Z475" s="17" t="s">
        <v>71</v>
      </c>
      <c r="AA475" s="17" t="n">
        <v>0.012</v>
      </c>
      <c r="AC475" s="17" t="s">
        <v>78</v>
      </c>
      <c r="AE475" s="21" t="n">
        <v>24.9</v>
      </c>
      <c r="AF475" s="21" t="n">
        <v>0.29</v>
      </c>
      <c r="AG475" s="22" t="n">
        <v>4</v>
      </c>
      <c r="AH475" s="21" t="n">
        <v>29</v>
      </c>
      <c r="AI475" s="21" t="n">
        <v>0.64</v>
      </c>
      <c r="AJ475" s="23" t="n">
        <v>4</v>
      </c>
      <c r="AK475" s="21" t="n">
        <v>43.62</v>
      </c>
      <c r="AL475" s="21" t="n">
        <v>0.77</v>
      </c>
      <c r="AM475" s="22" t="n">
        <v>4</v>
      </c>
      <c r="AN475" s="21" t="n">
        <v>56.63</v>
      </c>
      <c r="AO475" s="21" t="n">
        <v>1.02</v>
      </c>
      <c r="AP475" s="22" t="n">
        <v>4</v>
      </c>
      <c r="AQ475" s="21" t="n">
        <v>39.4977</v>
      </c>
      <c r="AR475" s="21" t="n">
        <v>0.0195</v>
      </c>
      <c r="AS475" s="23" t="n">
        <v>4</v>
      </c>
      <c r="AT475" s="21" t="n">
        <v>43.5965</v>
      </c>
      <c r="AU475" s="21" t="n">
        <v>0.0788</v>
      </c>
      <c r="AV475" s="23" t="n">
        <v>4</v>
      </c>
    </row>
    <row r="476" customFormat="false" ht="13.8" hidden="false" customHeight="false" outlineLevel="0" collapsed="false">
      <c r="A476" s="17" t="n">
        <v>69</v>
      </c>
      <c r="B476" s="17" t="n">
        <v>2014</v>
      </c>
      <c r="C476" s="17" t="s">
        <v>256</v>
      </c>
      <c r="D476" s="17" t="s">
        <v>257</v>
      </c>
      <c r="E476" s="18" t="s">
        <v>211</v>
      </c>
      <c r="F476" s="18" t="s">
        <v>67</v>
      </c>
      <c r="G476" s="19" t="n">
        <v>118</v>
      </c>
      <c r="H476" s="19" t="n">
        <v>36.47</v>
      </c>
      <c r="K476" s="17" t="s">
        <v>82</v>
      </c>
      <c r="N476" s="19" t="n">
        <v>15.3</v>
      </c>
      <c r="R476" s="19" t="n">
        <v>93.25</v>
      </c>
      <c r="S476" s="19" t="n">
        <v>30.92</v>
      </c>
      <c r="T476" s="19" t="n">
        <v>87.9</v>
      </c>
      <c r="W476" s="18" t="n">
        <v>2011</v>
      </c>
      <c r="X476" s="17" t="s">
        <v>69</v>
      </c>
      <c r="Y476" s="17" t="s">
        <v>70</v>
      </c>
      <c r="Z476" s="17" t="s">
        <v>73</v>
      </c>
      <c r="AA476" s="17" t="n">
        <v>0.012</v>
      </c>
      <c r="AC476" s="17" t="s">
        <v>78</v>
      </c>
      <c r="AE476" s="21" t="n">
        <v>24.9</v>
      </c>
      <c r="AF476" s="21" t="n">
        <v>0.29</v>
      </c>
      <c r="AG476" s="22" t="n">
        <v>4</v>
      </c>
      <c r="AH476" s="21" t="n">
        <v>27.3</v>
      </c>
      <c r="AI476" s="21" t="n">
        <v>0.52</v>
      </c>
      <c r="AJ476" s="23" t="n">
        <v>4</v>
      </c>
      <c r="AK476" s="21" t="n">
        <v>43.62</v>
      </c>
      <c r="AL476" s="21" t="n">
        <v>0.77</v>
      </c>
      <c r="AM476" s="22" t="n">
        <v>4</v>
      </c>
      <c r="AN476" s="21" t="n">
        <v>61.72</v>
      </c>
      <c r="AO476" s="21" t="n">
        <v>0.83</v>
      </c>
      <c r="AP476" s="22" t="n">
        <v>4</v>
      </c>
      <c r="AQ476" s="21" t="n">
        <v>39.4977</v>
      </c>
      <c r="AR476" s="21" t="n">
        <v>0.0195</v>
      </c>
      <c r="AS476" s="23" t="n">
        <v>4</v>
      </c>
      <c r="AT476" s="21" t="n">
        <v>45.7818</v>
      </c>
      <c r="AU476" s="21" t="n">
        <v>0.057</v>
      </c>
      <c r="AV476" s="23" t="n">
        <v>4</v>
      </c>
    </row>
    <row r="477" customFormat="false" ht="13.8" hidden="false" customHeight="false" outlineLevel="0" collapsed="false">
      <c r="A477" s="17" t="n">
        <v>69</v>
      </c>
      <c r="B477" s="17" t="n">
        <v>2014</v>
      </c>
      <c r="C477" s="17" t="s">
        <v>256</v>
      </c>
      <c r="D477" s="17" t="s">
        <v>257</v>
      </c>
      <c r="E477" s="18" t="s">
        <v>211</v>
      </c>
      <c r="F477" s="18" t="s">
        <v>67</v>
      </c>
      <c r="G477" s="19" t="n">
        <v>118</v>
      </c>
      <c r="H477" s="19" t="n">
        <v>36.47</v>
      </c>
      <c r="K477" s="17" t="s">
        <v>82</v>
      </c>
      <c r="N477" s="19" t="n">
        <v>15.3</v>
      </c>
      <c r="R477" s="19" t="n">
        <v>93.25</v>
      </c>
      <c r="S477" s="19" t="n">
        <v>30.92</v>
      </c>
      <c r="T477" s="19" t="n">
        <v>87.9</v>
      </c>
      <c r="W477" s="18" t="n">
        <v>2011</v>
      </c>
      <c r="X477" s="17" t="s">
        <v>69</v>
      </c>
      <c r="Y477" s="17" t="s">
        <v>70</v>
      </c>
      <c r="Z477" s="17" t="s">
        <v>71</v>
      </c>
      <c r="AA477" s="17" t="n">
        <v>0.012</v>
      </c>
      <c r="AC477" s="17" t="s">
        <v>78</v>
      </c>
      <c r="AE477" s="21" t="n">
        <v>26.9</v>
      </c>
      <c r="AF477" s="21" t="n">
        <v>0.35</v>
      </c>
      <c r="AG477" s="22" t="n">
        <v>4</v>
      </c>
      <c r="AH477" s="21" t="n">
        <v>29.9</v>
      </c>
      <c r="AI477" s="21" t="n">
        <v>1.01</v>
      </c>
      <c r="AJ477" s="23" t="n">
        <v>4</v>
      </c>
      <c r="AK477" s="21" t="n">
        <v>37.93</v>
      </c>
      <c r="AL477" s="21" t="n">
        <v>2.49</v>
      </c>
      <c r="AM477" s="22" t="n">
        <v>4</v>
      </c>
      <c r="AN477" s="21" t="n">
        <v>47.9</v>
      </c>
      <c r="AO477" s="21" t="n">
        <v>2.36</v>
      </c>
      <c r="AP477" s="22" t="n">
        <v>4</v>
      </c>
    </row>
    <row r="478" customFormat="false" ht="13.8" hidden="false" customHeight="false" outlineLevel="0" collapsed="false">
      <c r="A478" s="17" t="n">
        <v>69</v>
      </c>
      <c r="B478" s="17" t="n">
        <v>2014</v>
      </c>
      <c r="C478" s="17" t="s">
        <v>256</v>
      </c>
      <c r="D478" s="17" t="s">
        <v>257</v>
      </c>
      <c r="E478" s="18" t="s">
        <v>211</v>
      </c>
      <c r="F478" s="18" t="s">
        <v>67</v>
      </c>
      <c r="G478" s="19" t="n">
        <v>118</v>
      </c>
      <c r="H478" s="19" t="n">
        <v>36.47</v>
      </c>
      <c r="K478" s="17" t="s">
        <v>82</v>
      </c>
      <c r="N478" s="19" t="n">
        <v>15.3</v>
      </c>
      <c r="R478" s="19" t="n">
        <v>93.25</v>
      </c>
      <c r="S478" s="19" t="n">
        <v>30.92</v>
      </c>
      <c r="T478" s="19" t="n">
        <v>87.9</v>
      </c>
      <c r="W478" s="18" t="n">
        <v>2011</v>
      </c>
      <c r="X478" s="17" t="s">
        <v>69</v>
      </c>
      <c r="Y478" s="17" t="s">
        <v>70</v>
      </c>
      <c r="Z478" s="17" t="s">
        <v>73</v>
      </c>
      <c r="AA478" s="17" t="n">
        <v>0.012</v>
      </c>
      <c r="AC478" s="17" t="s">
        <v>78</v>
      </c>
      <c r="AE478" s="21" t="n">
        <v>26.9</v>
      </c>
      <c r="AF478" s="21" t="n">
        <v>0.35</v>
      </c>
      <c r="AG478" s="22" t="n">
        <v>4</v>
      </c>
      <c r="AH478" s="21" t="n">
        <v>30</v>
      </c>
      <c r="AI478" s="21" t="n">
        <v>1.33</v>
      </c>
      <c r="AJ478" s="23" t="n">
        <v>4</v>
      </c>
      <c r="AK478" s="21" t="n">
        <v>37.93</v>
      </c>
      <c r="AL478" s="21" t="n">
        <v>2.49</v>
      </c>
      <c r="AM478" s="22" t="n">
        <v>4</v>
      </c>
      <c r="AN478" s="21" t="n">
        <v>49.12</v>
      </c>
      <c r="AO478" s="21" t="n">
        <v>3.47</v>
      </c>
      <c r="AP478" s="22" t="n">
        <v>4</v>
      </c>
    </row>
    <row r="479" customFormat="false" ht="13.8" hidden="false" customHeight="false" outlineLevel="0" collapsed="false">
      <c r="A479" s="17" t="n">
        <v>69</v>
      </c>
      <c r="B479" s="17" t="n">
        <v>2014</v>
      </c>
      <c r="C479" s="17" t="s">
        <v>256</v>
      </c>
      <c r="D479" s="17" t="s">
        <v>257</v>
      </c>
      <c r="E479" s="18" t="s">
        <v>211</v>
      </c>
      <c r="F479" s="18" t="s">
        <v>67</v>
      </c>
      <c r="G479" s="19" t="n">
        <v>118</v>
      </c>
      <c r="H479" s="19" t="n">
        <v>36.47</v>
      </c>
      <c r="K479" s="17" t="s">
        <v>82</v>
      </c>
      <c r="N479" s="19" t="n">
        <v>15.3</v>
      </c>
      <c r="R479" s="19" t="n">
        <v>93.25</v>
      </c>
      <c r="S479" s="19" t="n">
        <v>30.92</v>
      </c>
      <c r="T479" s="19" t="n">
        <v>87.9</v>
      </c>
      <c r="W479" s="18" t="n">
        <v>2011</v>
      </c>
      <c r="X479" s="17" t="s">
        <v>69</v>
      </c>
      <c r="Y479" s="17" t="s">
        <v>70</v>
      </c>
      <c r="Z479" s="17" t="s">
        <v>71</v>
      </c>
      <c r="AA479" s="17" t="n">
        <v>0.012</v>
      </c>
      <c r="AC479" s="17" t="s">
        <v>78</v>
      </c>
      <c r="AE479" s="21" t="n">
        <v>29.4</v>
      </c>
      <c r="AF479" s="21" t="n">
        <v>0.28</v>
      </c>
      <c r="AG479" s="22" t="n">
        <v>4</v>
      </c>
      <c r="AH479" s="21" t="n">
        <v>31.6</v>
      </c>
      <c r="AI479" s="21" t="n">
        <v>0.36</v>
      </c>
      <c r="AJ479" s="23" t="n">
        <v>4</v>
      </c>
      <c r="AK479" s="21" t="n">
        <v>26.92</v>
      </c>
      <c r="AL479" s="21" t="n">
        <v>5.97</v>
      </c>
      <c r="AM479" s="22" t="n">
        <v>4</v>
      </c>
      <c r="AN479" s="21" t="n">
        <v>39.2</v>
      </c>
      <c r="AO479" s="21" t="n">
        <v>1.65</v>
      </c>
      <c r="AP479" s="22" t="n">
        <v>4</v>
      </c>
    </row>
    <row r="480" customFormat="false" ht="13.8" hidden="false" customHeight="false" outlineLevel="0" collapsed="false">
      <c r="A480" s="17" t="n">
        <v>69</v>
      </c>
      <c r="B480" s="17" t="n">
        <v>2014</v>
      </c>
      <c r="C480" s="17" t="s">
        <v>256</v>
      </c>
      <c r="D480" s="17" t="s">
        <v>257</v>
      </c>
      <c r="E480" s="18" t="s">
        <v>211</v>
      </c>
      <c r="F480" s="18" t="s">
        <v>67</v>
      </c>
      <c r="G480" s="19" t="n">
        <v>118</v>
      </c>
      <c r="H480" s="19" t="n">
        <v>36.47</v>
      </c>
      <c r="K480" s="17" t="s">
        <v>82</v>
      </c>
      <c r="N480" s="19" t="n">
        <v>15.3</v>
      </c>
      <c r="R480" s="19" t="n">
        <v>93.25</v>
      </c>
      <c r="S480" s="19" t="n">
        <v>30.92</v>
      </c>
      <c r="T480" s="19" t="n">
        <v>87.9</v>
      </c>
      <c r="W480" s="18" t="n">
        <v>2011</v>
      </c>
      <c r="X480" s="17" t="s">
        <v>69</v>
      </c>
      <c r="Y480" s="17" t="s">
        <v>70</v>
      </c>
      <c r="Z480" s="17" t="s">
        <v>73</v>
      </c>
      <c r="AA480" s="17" t="n">
        <v>0.012</v>
      </c>
      <c r="AC480" s="17" t="s">
        <v>78</v>
      </c>
      <c r="AE480" s="21" t="n">
        <v>29.4</v>
      </c>
      <c r="AF480" s="21" t="n">
        <v>0.28</v>
      </c>
      <c r="AG480" s="22" t="n">
        <v>4</v>
      </c>
      <c r="AH480" s="21" t="n">
        <v>30.1</v>
      </c>
      <c r="AI480" s="21" t="n">
        <v>0.42</v>
      </c>
      <c r="AJ480" s="23" t="n">
        <v>4</v>
      </c>
      <c r="AK480" s="21" t="n">
        <v>26.92</v>
      </c>
      <c r="AL480" s="21" t="n">
        <v>5.97</v>
      </c>
      <c r="AM480" s="22" t="n">
        <v>4</v>
      </c>
      <c r="AN480" s="21" t="n">
        <v>47.29</v>
      </c>
      <c r="AO480" s="21" t="n">
        <v>2.7</v>
      </c>
      <c r="AP480" s="22" t="n">
        <v>4</v>
      </c>
    </row>
    <row r="481" customFormat="false" ht="13.8" hidden="false" customHeight="false" outlineLevel="0" collapsed="false">
      <c r="A481" s="17" t="n">
        <v>69</v>
      </c>
      <c r="B481" s="17" t="n">
        <v>2014</v>
      </c>
      <c r="C481" s="17" t="s">
        <v>256</v>
      </c>
      <c r="D481" s="17" t="s">
        <v>257</v>
      </c>
      <c r="E481" s="18" t="s">
        <v>211</v>
      </c>
      <c r="F481" s="18" t="s">
        <v>67</v>
      </c>
      <c r="G481" s="19" t="n">
        <v>118</v>
      </c>
      <c r="H481" s="19" t="n">
        <v>36.47</v>
      </c>
      <c r="K481" s="17" t="s">
        <v>82</v>
      </c>
      <c r="N481" s="19" t="n">
        <v>15.3</v>
      </c>
      <c r="R481" s="19" t="n">
        <v>93.25</v>
      </c>
      <c r="S481" s="19" t="n">
        <v>30.92</v>
      </c>
      <c r="T481" s="19" t="n">
        <v>87.9</v>
      </c>
      <c r="W481" s="18" t="n">
        <v>2011</v>
      </c>
      <c r="X481" s="17" t="s">
        <v>69</v>
      </c>
      <c r="Y481" s="17" t="s">
        <v>70</v>
      </c>
      <c r="Z481" s="17" t="s">
        <v>71</v>
      </c>
      <c r="AA481" s="17" t="n">
        <v>0.012</v>
      </c>
      <c r="AC481" s="17" t="s">
        <v>78</v>
      </c>
      <c r="AE481" s="21" t="n">
        <v>28.4</v>
      </c>
      <c r="AF481" s="21" t="n">
        <v>0.77</v>
      </c>
      <c r="AG481" s="22" t="n">
        <v>4</v>
      </c>
      <c r="AH481" s="21" t="n">
        <v>27</v>
      </c>
      <c r="AI481" s="21" t="n">
        <v>1.28</v>
      </c>
      <c r="AJ481" s="23" t="n">
        <v>4</v>
      </c>
      <c r="AK481" s="21" t="n">
        <v>27.18</v>
      </c>
      <c r="AL481" s="21" t="n">
        <v>2.36</v>
      </c>
      <c r="AM481" s="22" t="n">
        <v>4</v>
      </c>
      <c r="AN481" s="21" t="n">
        <v>30.79</v>
      </c>
      <c r="AO481" s="21" t="n">
        <v>1.04</v>
      </c>
      <c r="AP481" s="22" t="n">
        <v>4</v>
      </c>
    </row>
    <row r="482" customFormat="false" ht="13.8" hidden="false" customHeight="false" outlineLevel="0" collapsed="false">
      <c r="A482" s="17" t="n">
        <v>69</v>
      </c>
      <c r="B482" s="17" t="n">
        <v>2014</v>
      </c>
      <c r="C482" s="17" t="s">
        <v>256</v>
      </c>
      <c r="D482" s="17" t="s">
        <v>257</v>
      </c>
      <c r="E482" s="18" t="s">
        <v>211</v>
      </c>
      <c r="F482" s="18" t="s">
        <v>67</v>
      </c>
      <c r="G482" s="19" t="n">
        <v>118</v>
      </c>
      <c r="H482" s="19" t="n">
        <v>36.47</v>
      </c>
      <c r="K482" s="17" t="s">
        <v>82</v>
      </c>
      <c r="N482" s="19" t="n">
        <v>15.3</v>
      </c>
      <c r="R482" s="19" t="n">
        <v>93.25</v>
      </c>
      <c r="S482" s="19" t="n">
        <v>30.92</v>
      </c>
      <c r="T482" s="19" t="n">
        <v>87.9</v>
      </c>
      <c r="W482" s="18" t="n">
        <v>2011</v>
      </c>
      <c r="X482" s="17" t="s">
        <v>69</v>
      </c>
      <c r="Y482" s="17" t="s">
        <v>70</v>
      </c>
      <c r="Z482" s="17" t="s">
        <v>73</v>
      </c>
      <c r="AA482" s="17" t="n">
        <v>0.012</v>
      </c>
      <c r="AC482" s="17" t="s">
        <v>78</v>
      </c>
      <c r="AE482" s="21" t="n">
        <v>28.4</v>
      </c>
      <c r="AF482" s="21" t="n">
        <v>0.77</v>
      </c>
      <c r="AG482" s="22" t="n">
        <v>4</v>
      </c>
      <c r="AH482" s="21" t="n">
        <v>28.6</v>
      </c>
      <c r="AI482" s="21" t="n">
        <v>0.8</v>
      </c>
      <c r="AJ482" s="23" t="n">
        <v>4</v>
      </c>
      <c r="AK482" s="21" t="n">
        <v>27.18</v>
      </c>
      <c r="AL482" s="21" t="n">
        <v>2.36</v>
      </c>
      <c r="AM482" s="22" t="n">
        <v>4</v>
      </c>
      <c r="AN482" s="21" t="n">
        <v>33.68</v>
      </c>
      <c r="AO482" s="21" t="n">
        <v>2.39</v>
      </c>
      <c r="AP482" s="22" t="n">
        <v>4</v>
      </c>
    </row>
    <row r="483" customFormat="false" ht="13.8" hidden="false" customHeight="false" outlineLevel="0" collapsed="false">
      <c r="A483" s="17" t="n">
        <v>69</v>
      </c>
      <c r="B483" s="17" t="n">
        <v>2014</v>
      </c>
      <c r="C483" s="17" t="s">
        <v>256</v>
      </c>
      <c r="D483" s="17" t="s">
        <v>257</v>
      </c>
      <c r="E483" s="18" t="s">
        <v>211</v>
      </c>
      <c r="F483" s="18" t="s">
        <v>67</v>
      </c>
      <c r="G483" s="19" t="n">
        <v>118</v>
      </c>
      <c r="H483" s="19" t="n">
        <v>36.47</v>
      </c>
      <c r="K483" s="17" t="s">
        <v>82</v>
      </c>
      <c r="N483" s="19" t="n">
        <v>15.3</v>
      </c>
      <c r="R483" s="19" t="n">
        <v>93.25</v>
      </c>
      <c r="S483" s="19" t="n">
        <v>30.92</v>
      </c>
      <c r="T483" s="19" t="n">
        <v>87.9</v>
      </c>
      <c r="W483" s="18" t="n">
        <v>2011</v>
      </c>
      <c r="X483" s="17" t="s">
        <v>69</v>
      </c>
      <c r="Y483" s="17" t="s">
        <v>70</v>
      </c>
      <c r="Z483" s="17" t="s">
        <v>71</v>
      </c>
      <c r="AA483" s="17" t="n">
        <v>0.012</v>
      </c>
      <c r="AC483" s="17" t="s">
        <v>78</v>
      </c>
      <c r="AE483" s="21" t="n">
        <v>30.3</v>
      </c>
      <c r="AF483" s="21" t="n">
        <v>0.05</v>
      </c>
      <c r="AG483" s="22" t="n">
        <v>4</v>
      </c>
      <c r="AH483" s="21" t="n">
        <v>28.8</v>
      </c>
      <c r="AI483" s="21" t="n">
        <v>0.8</v>
      </c>
      <c r="AJ483" s="23" t="n">
        <v>4</v>
      </c>
      <c r="AK483" s="21" t="n">
        <v>24.49</v>
      </c>
      <c r="AL483" s="21" t="n">
        <v>2.63</v>
      </c>
      <c r="AM483" s="22" t="n">
        <v>4</v>
      </c>
      <c r="AN483" s="21" t="n">
        <v>29.64</v>
      </c>
      <c r="AO483" s="21" t="n">
        <v>1.42</v>
      </c>
      <c r="AP483" s="22" t="n">
        <v>4</v>
      </c>
    </row>
    <row r="484" customFormat="false" ht="13.8" hidden="false" customHeight="false" outlineLevel="0" collapsed="false">
      <c r="A484" s="17" t="n">
        <v>69</v>
      </c>
      <c r="B484" s="17" t="n">
        <v>2014</v>
      </c>
      <c r="C484" s="17" t="s">
        <v>256</v>
      </c>
      <c r="D484" s="17" t="s">
        <v>257</v>
      </c>
      <c r="E484" s="18" t="s">
        <v>211</v>
      </c>
      <c r="F484" s="18" t="s">
        <v>67</v>
      </c>
      <c r="G484" s="19" t="n">
        <v>118</v>
      </c>
      <c r="H484" s="19" t="n">
        <v>36.47</v>
      </c>
      <c r="K484" s="17" t="s">
        <v>82</v>
      </c>
      <c r="N484" s="19" t="n">
        <v>15.3</v>
      </c>
      <c r="R484" s="19" t="n">
        <v>93.25</v>
      </c>
      <c r="S484" s="19" t="n">
        <v>30.92</v>
      </c>
      <c r="T484" s="19" t="n">
        <v>87.9</v>
      </c>
      <c r="W484" s="18" t="n">
        <v>2011</v>
      </c>
      <c r="X484" s="17" t="s">
        <v>69</v>
      </c>
      <c r="Y484" s="17" t="s">
        <v>70</v>
      </c>
      <c r="Z484" s="17" t="s">
        <v>73</v>
      </c>
      <c r="AA484" s="17" t="n">
        <v>0.012</v>
      </c>
      <c r="AC484" s="17" t="s">
        <v>78</v>
      </c>
      <c r="AE484" s="21" t="n">
        <v>30.3</v>
      </c>
      <c r="AF484" s="21" t="n">
        <v>0.05</v>
      </c>
      <c r="AG484" s="22" t="n">
        <v>4</v>
      </c>
      <c r="AH484" s="21" t="n">
        <v>29.9</v>
      </c>
      <c r="AI484" s="21" t="n">
        <v>0.25</v>
      </c>
      <c r="AJ484" s="23" t="n">
        <v>4</v>
      </c>
      <c r="AK484" s="21" t="n">
        <v>24.49</v>
      </c>
      <c r="AL484" s="21" t="n">
        <v>2.63</v>
      </c>
      <c r="AM484" s="22" t="n">
        <v>4</v>
      </c>
      <c r="AN484" s="21" t="n">
        <v>33.32</v>
      </c>
      <c r="AO484" s="21" t="n">
        <v>3.16</v>
      </c>
      <c r="AP484" s="22" t="n">
        <v>4</v>
      </c>
    </row>
    <row r="485" customFormat="false" ht="13.8" hidden="false" customHeight="false" outlineLevel="0" collapsed="false">
      <c r="A485" s="17" t="n">
        <v>70</v>
      </c>
      <c r="B485" s="17" t="n">
        <v>2014</v>
      </c>
      <c r="C485" s="17" t="s">
        <v>258</v>
      </c>
      <c r="D485" s="17" t="s">
        <v>259</v>
      </c>
      <c r="E485" s="18" t="s">
        <v>211</v>
      </c>
      <c r="F485" s="18" t="s">
        <v>67</v>
      </c>
      <c r="G485" s="19" t="n">
        <v>108.25</v>
      </c>
      <c r="H485" s="19" t="n">
        <v>22.84</v>
      </c>
      <c r="J485" s="17" t="s">
        <v>219</v>
      </c>
      <c r="W485" s="18" t="n">
        <v>2013</v>
      </c>
      <c r="X485" s="17" t="s">
        <v>260</v>
      </c>
      <c r="Y485" s="17" t="s">
        <v>101</v>
      </c>
      <c r="Z485" s="17" t="s">
        <v>71</v>
      </c>
      <c r="AB485" s="17" t="s">
        <v>72</v>
      </c>
      <c r="AE485" s="21" t="n">
        <v>21.75</v>
      </c>
      <c r="AF485" s="21" t="n">
        <v>2.29855026774124</v>
      </c>
      <c r="AG485" s="22" t="n">
        <v>4</v>
      </c>
      <c r="AH485" s="21" t="n">
        <v>22.575</v>
      </c>
      <c r="AI485" s="21" t="n">
        <v>1.84096894777361</v>
      </c>
      <c r="AJ485" s="23" t="n">
        <v>4</v>
      </c>
      <c r="AK485" s="21" t="n">
        <v>22.1666666666667</v>
      </c>
      <c r="AL485" s="21" t="n">
        <v>2.1594752448994</v>
      </c>
      <c r="AM485" s="22" t="n">
        <v>3</v>
      </c>
      <c r="AN485" s="21" t="n">
        <v>35.6</v>
      </c>
      <c r="AO485" s="21" t="n">
        <v>6.52763356814703</v>
      </c>
      <c r="AP485" s="22" t="n">
        <v>3</v>
      </c>
      <c r="AQ485" s="21" t="n">
        <v>109.44</v>
      </c>
      <c r="AR485" s="36" t="n">
        <f aca="false">AQ485*(0.46/7.46)</f>
        <v>6.74831099195711</v>
      </c>
      <c r="AS485" s="23" t="n">
        <v>3</v>
      </c>
      <c r="AT485" s="21" t="n">
        <v>116.45</v>
      </c>
      <c r="AU485" s="36" t="n">
        <f aca="false">AT485*(0.53/10)</f>
        <v>6.17185</v>
      </c>
      <c r="AV485" s="23" t="n">
        <v>3</v>
      </c>
    </row>
    <row r="486" customFormat="false" ht="13.8" hidden="false" customHeight="false" outlineLevel="0" collapsed="false">
      <c r="A486" s="17" t="n">
        <v>70</v>
      </c>
      <c r="B486" s="17" t="n">
        <v>2014</v>
      </c>
      <c r="C486" s="17" t="s">
        <v>258</v>
      </c>
      <c r="D486" s="17" t="s">
        <v>259</v>
      </c>
      <c r="E486" s="18" t="s">
        <v>211</v>
      </c>
      <c r="F486" s="18" t="s">
        <v>67</v>
      </c>
      <c r="G486" s="19" t="n">
        <v>108.25</v>
      </c>
      <c r="H486" s="19" t="n">
        <v>22.84</v>
      </c>
      <c r="J486" s="17" t="s">
        <v>219</v>
      </c>
      <c r="W486" s="18" t="n">
        <v>2013</v>
      </c>
      <c r="X486" s="17" t="s">
        <v>260</v>
      </c>
      <c r="Y486" s="17" t="s">
        <v>101</v>
      </c>
      <c r="Z486" s="17" t="s">
        <v>102</v>
      </c>
      <c r="AB486" s="17" t="s">
        <v>72</v>
      </c>
      <c r="AE486" s="21" t="n">
        <v>21.75</v>
      </c>
      <c r="AF486" s="21" t="n">
        <v>2.29855026774124</v>
      </c>
      <c r="AG486" s="22" t="n">
        <v>4</v>
      </c>
      <c r="AH486" s="21" t="n">
        <v>22.5</v>
      </c>
      <c r="AI486" s="21" t="n">
        <v>2.07685659912603</v>
      </c>
      <c r="AJ486" s="23" t="n">
        <v>4</v>
      </c>
      <c r="AK486" s="21" t="n">
        <v>22.1666666666667</v>
      </c>
      <c r="AL486" s="21" t="n">
        <v>2.1594752448994</v>
      </c>
      <c r="AM486" s="22" t="n">
        <v>3</v>
      </c>
      <c r="AN486" s="21" t="n">
        <v>33.6666666666667</v>
      </c>
      <c r="AO486" s="21" t="n">
        <v>2.02072594216369</v>
      </c>
      <c r="AP486" s="22" t="n">
        <v>3</v>
      </c>
      <c r="AQ486" s="21" t="n">
        <v>109.44</v>
      </c>
      <c r="AR486" s="36" t="n">
        <f aca="false">AQ486*(0.46/7.46)</f>
        <v>6.74831099195711</v>
      </c>
      <c r="AS486" s="23" t="n">
        <v>3</v>
      </c>
      <c r="AT486" s="21" t="n">
        <v>125.79</v>
      </c>
      <c r="AU486" s="36" t="n">
        <f aca="false">AT486*(0.53/10)</f>
        <v>6.66687</v>
      </c>
      <c r="AV486" s="23" t="n">
        <v>3</v>
      </c>
    </row>
    <row r="487" customFormat="false" ht="13.8" hidden="false" customHeight="false" outlineLevel="0" collapsed="false">
      <c r="A487" s="17" t="n">
        <v>70</v>
      </c>
      <c r="B487" s="17" t="n">
        <v>2014</v>
      </c>
      <c r="C487" s="17" t="s">
        <v>258</v>
      </c>
      <c r="D487" s="17" t="s">
        <v>259</v>
      </c>
      <c r="E487" s="18" t="s">
        <v>211</v>
      </c>
      <c r="F487" s="18" t="s">
        <v>67</v>
      </c>
      <c r="G487" s="19" t="n">
        <v>108.25</v>
      </c>
      <c r="H487" s="19" t="n">
        <v>22.84</v>
      </c>
      <c r="J487" s="17" t="s">
        <v>219</v>
      </c>
      <c r="W487" s="18" t="n">
        <v>2013</v>
      </c>
      <c r="X487" s="17" t="s">
        <v>260</v>
      </c>
      <c r="Y487" s="17" t="s">
        <v>101</v>
      </c>
      <c r="Z487" s="17" t="s">
        <v>73</v>
      </c>
      <c r="AB487" s="17" t="s">
        <v>72</v>
      </c>
      <c r="AE487" s="21" t="n">
        <v>21.75</v>
      </c>
      <c r="AF487" s="21" t="n">
        <v>2.29855026774124</v>
      </c>
      <c r="AG487" s="22" t="n">
        <v>4</v>
      </c>
      <c r="AH487" s="21" t="n">
        <v>22.075</v>
      </c>
      <c r="AI487" s="21" t="n">
        <v>2.43909136086918</v>
      </c>
      <c r="AJ487" s="23" t="n">
        <v>4</v>
      </c>
      <c r="AK487" s="21" t="n">
        <v>22.1666666666667</v>
      </c>
      <c r="AL487" s="21" t="n">
        <v>2.1594752448994</v>
      </c>
      <c r="AM487" s="22" t="n">
        <v>3</v>
      </c>
      <c r="AN487" s="21" t="n">
        <v>32.2666666666667</v>
      </c>
      <c r="AO487" s="21" t="n">
        <v>2.70985854489369</v>
      </c>
      <c r="AP487" s="22" t="n">
        <v>3</v>
      </c>
      <c r="AQ487" s="21" t="n">
        <v>109.44</v>
      </c>
      <c r="AR487" s="36" t="n">
        <f aca="false">AQ487*(0.46/7.46)</f>
        <v>6.74831099195711</v>
      </c>
      <c r="AS487" s="23" t="n">
        <v>3</v>
      </c>
      <c r="AT487" s="21" t="n">
        <v>116.45</v>
      </c>
      <c r="AU487" s="36" t="n">
        <f aca="false">AT487*(0.53/10)</f>
        <v>6.17185</v>
      </c>
      <c r="AV487" s="23" t="n">
        <v>3</v>
      </c>
    </row>
    <row r="488" customFormat="false" ht="13.8" hidden="false" customHeight="false" outlineLevel="0" collapsed="false">
      <c r="A488" s="17" t="n">
        <v>70</v>
      </c>
      <c r="B488" s="17" t="n">
        <v>2014</v>
      </c>
      <c r="C488" s="17" t="s">
        <v>258</v>
      </c>
      <c r="D488" s="17" t="s">
        <v>259</v>
      </c>
      <c r="E488" s="18" t="s">
        <v>211</v>
      </c>
      <c r="F488" s="18" t="s">
        <v>67</v>
      </c>
      <c r="G488" s="19" t="n">
        <v>108.25</v>
      </c>
      <c r="H488" s="19" t="n">
        <v>22.84</v>
      </c>
      <c r="J488" s="17" t="s">
        <v>219</v>
      </c>
      <c r="W488" s="18" t="n">
        <v>2013</v>
      </c>
      <c r="X488" s="17" t="s">
        <v>260</v>
      </c>
      <c r="Y488" s="17" t="s">
        <v>101</v>
      </c>
      <c r="AB488" s="17" t="s">
        <v>72</v>
      </c>
      <c r="AE488" s="21" t="n">
        <v>21.75</v>
      </c>
      <c r="AF488" s="21" t="n">
        <v>2.29855026774124</v>
      </c>
      <c r="AG488" s="22" t="n">
        <v>4</v>
      </c>
      <c r="AH488" s="21" t="n">
        <v>21.75</v>
      </c>
      <c r="AI488" s="21" t="n">
        <v>1.61348484137079</v>
      </c>
      <c r="AJ488" s="23" t="n">
        <v>4</v>
      </c>
      <c r="AK488" s="21" t="n">
        <v>22.1666666666667</v>
      </c>
      <c r="AL488" s="21" t="n">
        <v>2.1594752448994</v>
      </c>
      <c r="AM488" s="22" t="n">
        <v>3</v>
      </c>
      <c r="AN488" s="21" t="n">
        <v>39.5666666666667</v>
      </c>
      <c r="AO488" s="21" t="n">
        <v>0.776745346515402</v>
      </c>
      <c r="AP488" s="22" t="n">
        <v>3</v>
      </c>
      <c r="AQ488" s="21" t="n">
        <v>109.44</v>
      </c>
      <c r="AR488" s="36" t="n">
        <f aca="false">AQ488*(0.46/7.46)</f>
        <v>6.74831099195711</v>
      </c>
      <c r="AS488" s="23" t="n">
        <v>3</v>
      </c>
      <c r="AT488" s="21" t="n">
        <v>116.58</v>
      </c>
      <c r="AU488" s="36" t="n">
        <f aca="false">AT488*(0.53/10)</f>
        <v>6.17874</v>
      </c>
      <c r="AV488" s="23" t="n">
        <v>3</v>
      </c>
    </row>
    <row r="489" customFormat="false" ht="13.8" hidden="false" customHeight="false" outlineLevel="0" collapsed="false">
      <c r="A489" s="17" t="n">
        <v>71</v>
      </c>
      <c r="B489" s="17" t="n">
        <v>2014</v>
      </c>
      <c r="C489" s="17" t="s">
        <v>261</v>
      </c>
      <c r="D489" s="17" t="s">
        <v>262</v>
      </c>
      <c r="E489" s="18" t="s">
        <v>211</v>
      </c>
      <c r="F489" s="18" t="s">
        <v>67</v>
      </c>
      <c r="G489" s="19" t="n">
        <v>104.42</v>
      </c>
      <c r="H489" s="19" t="n">
        <v>36.03</v>
      </c>
      <c r="I489" s="20" t="n">
        <v>1896.7</v>
      </c>
      <c r="J489" s="17" t="s">
        <v>168</v>
      </c>
      <c r="K489" s="17" t="s">
        <v>94</v>
      </c>
      <c r="M489" s="19" t="n">
        <v>7.8</v>
      </c>
      <c r="N489" s="19" t="n">
        <v>13.62</v>
      </c>
      <c r="O489" s="19" t="n">
        <v>0.97</v>
      </c>
      <c r="P489" s="19" t="n">
        <v>0.75</v>
      </c>
      <c r="R489" s="19" t="n">
        <v>32.98</v>
      </c>
      <c r="S489" s="19" t="n">
        <v>15.2</v>
      </c>
      <c r="W489" s="18" t="n">
        <v>2009</v>
      </c>
      <c r="X489" s="17" t="s">
        <v>128</v>
      </c>
      <c r="Y489" s="17" t="s">
        <v>70</v>
      </c>
      <c r="Z489" s="17" t="s">
        <v>71</v>
      </c>
      <c r="AK489" s="21" t="n">
        <v>8.07333333333333</v>
      </c>
      <c r="AL489" s="21" t="n">
        <v>5.66891818015866</v>
      </c>
      <c r="AM489" s="22" t="n">
        <v>3</v>
      </c>
      <c r="AN489" s="21" t="n">
        <v>8.11333333333333</v>
      </c>
      <c r="AO489" s="21" t="n">
        <v>6.00773945285024</v>
      </c>
      <c r="AP489" s="22" t="n">
        <v>3</v>
      </c>
      <c r="AQ489" s="21" t="n">
        <v>1.262</v>
      </c>
      <c r="AR489" s="21" t="n">
        <v>0.102</v>
      </c>
      <c r="AS489" s="23" t="n">
        <v>3</v>
      </c>
      <c r="AT489" s="21" t="n">
        <v>2.455</v>
      </c>
      <c r="AU489" s="21" t="n">
        <v>0.152</v>
      </c>
      <c r="AV489" s="23" t="n">
        <v>3</v>
      </c>
    </row>
    <row r="490" customFormat="false" ht="13.8" hidden="false" customHeight="false" outlineLevel="0" collapsed="false">
      <c r="A490" s="17" t="n">
        <v>71</v>
      </c>
      <c r="B490" s="17" t="n">
        <v>2014</v>
      </c>
      <c r="C490" s="17" t="s">
        <v>261</v>
      </c>
      <c r="D490" s="17" t="s">
        <v>262</v>
      </c>
      <c r="E490" s="18" t="s">
        <v>211</v>
      </c>
      <c r="F490" s="18" t="s">
        <v>67</v>
      </c>
      <c r="G490" s="19" t="n">
        <v>104.42</v>
      </c>
      <c r="H490" s="19" t="n">
        <v>36.03</v>
      </c>
      <c r="I490" s="20" t="n">
        <v>1896.7</v>
      </c>
      <c r="J490" s="17" t="s">
        <v>168</v>
      </c>
      <c r="K490" s="17" t="s">
        <v>94</v>
      </c>
      <c r="M490" s="19" t="n">
        <v>7.8</v>
      </c>
      <c r="N490" s="19" t="n">
        <v>13.62</v>
      </c>
      <c r="O490" s="19" t="n">
        <v>0.97</v>
      </c>
      <c r="P490" s="19" t="n">
        <v>0.75</v>
      </c>
      <c r="R490" s="19" t="n">
        <v>32.98</v>
      </c>
      <c r="S490" s="19" t="n">
        <v>15.2</v>
      </c>
      <c r="W490" s="18" t="n">
        <v>2010</v>
      </c>
      <c r="X490" s="17" t="s">
        <v>128</v>
      </c>
      <c r="Y490" s="17" t="s">
        <v>70</v>
      </c>
      <c r="Z490" s="17" t="s">
        <v>71</v>
      </c>
      <c r="AK490" s="21" t="n">
        <v>5.79333333333333</v>
      </c>
      <c r="AL490" s="21" t="n">
        <v>4.3932258459284</v>
      </c>
      <c r="AM490" s="22" t="n">
        <v>3</v>
      </c>
      <c r="AN490" s="21" t="n">
        <v>6.76333333333333</v>
      </c>
      <c r="AO490" s="21" t="n">
        <v>1.64870656374424</v>
      </c>
      <c r="AP490" s="22" t="n">
        <v>3</v>
      </c>
      <c r="AQ490" s="21" t="n">
        <v>1.345</v>
      </c>
      <c r="AR490" s="21" t="n">
        <v>0.099</v>
      </c>
      <c r="AS490" s="23" t="n">
        <v>3</v>
      </c>
      <c r="AT490" s="21" t="n">
        <v>2.332</v>
      </c>
      <c r="AU490" s="21" t="n">
        <v>0.064</v>
      </c>
      <c r="AV490" s="23" t="n">
        <v>3</v>
      </c>
    </row>
    <row r="491" customFormat="false" ht="13.8" hidden="false" customHeight="false" outlineLevel="0" collapsed="false">
      <c r="A491" s="17" t="n">
        <v>71</v>
      </c>
      <c r="B491" s="17" t="n">
        <v>2014</v>
      </c>
      <c r="C491" s="17" t="s">
        <v>261</v>
      </c>
      <c r="D491" s="17" t="s">
        <v>262</v>
      </c>
      <c r="E491" s="18" t="s">
        <v>211</v>
      </c>
      <c r="F491" s="18" t="s">
        <v>67</v>
      </c>
      <c r="G491" s="19" t="n">
        <v>104.42</v>
      </c>
      <c r="H491" s="19" t="n">
        <v>36.03</v>
      </c>
      <c r="I491" s="20" t="n">
        <v>1896.7</v>
      </c>
      <c r="J491" s="17" t="s">
        <v>168</v>
      </c>
      <c r="K491" s="17" t="s">
        <v>94</v>
      </c>
      <c r="M491" s="19" t="n">
        <v>7.8</v>
      </c>
      <c r="N491" s="19" t="n">
        <v>13.62</v>
      </c>
      <c r="O491" s="19" t="n">
        <v>0.97</v>
      </c>
      <c r="P491" s="19" t="n">
        <v>0.75</v>
      </c>
      <c r="R491" s="19" t="n">
        <v>32.98</v>
      </c>
      <c r="S491" s="19" t="n">
        <v>15.2</v>
      </c>
      <c r="W491" s="18" t="n">
        <v>2012</v>
      </c>
      <c r="X491" s="17" t="s">
        <v>128</v>
      </c>
      <c r="Y491" s="17" t="s">
        <v>70</v>
      </c>
      <c r="Z491" s="17" t="s">
        <v>71</v>
      </c>
      <c r="AK491" s="21" t="n">
        <v>11.735</v>
      </c>
      <c r="AL491" s="21" t="n">
        <v>0.247487373415291</v>
      </c>
      <c r="AM491" s="22" t="n">
        <v>2</v>
      </c>
      <c r="AN491" s="21" t="n">
        <v>14.065</v>
      </c>
      <c r="AO491" s="21" t="n">
        <v>1.60513239329346</v>
      </c>
      <c r="AP491" s="22" t="n">
        <v>2</v>
      </c>
      <c r="AQ491" s="21" t="n">
        <v>3.157</v>
      </c>
      <c r="AR491" s="21" t="n">
        <v>0.214</v>
      </c>
      <c r="AS491" s="23" t="n">
        <v>3</v>
      </c>
      <c r="AT491" s="21" t="n">
        <v>3.339</v>
      </c>
      <c r="AU491" s="21" t="n">
        <v>0.065</v>
      </c>
      <c r="AV491" s="23" t="n">
        <v>3</v>
      </c>
    </row>
    <row r="492" customFormat="false" ht="13.8" hidden="false" customHeight="false" outlineLevel="0" collapsed="false">
      <c r="A492" s="17" t="n">
        <v>71</v>
      </c>
      <c r="B492" s="17" t="n">
        <v>2014</v>
      </c>
      <c r="C492" s="17" t="s">
        <v>261</v>
      </c>
      <c r="D492" s="17" t="s">
        <v>262</v>
      </c>
      <c r="E492" s="18" t="s">
        <v>211</v>
      </c>
      <c r="F492" s="18" t="s">
        <v>67</v>
      </c>
      <c r="G492" s="19" t="n">
        <v>104.42</v>
      </c>
      <c r="H492" s="19" t="n">
        <v>36.03</v>
      </c>
      <c r="I492" s="20" t="n">
        <v>1896.7</v>
      </c>
      <c r="J492" s="17" t="s">
        <v>168</v>
      </c>
      <c r="K492" s="17" t="s">
        <v>94</v>
      </c>
      <c r="M492" s="19" t="n">
        <v>7.8</v>
      </c>
      <c r="N492" s="19" t="n">
        <v>13.62</v>
      </c>
      <c r="O492" s="19" t="n">
        <v>0.97</v>
      </c>
      <c r="P492" s="19" t="n">
        <v>0.75</v>
      </c>
      <c r="R492" s="19" t="n">
        <v>32.98</v>
      </c>
      <c r="S492" s="19" t="n">
        <v>15.2</v>
      </c>
      <c r="W492" s="18" t="n">
        <v>2013</v>
      </c>
      <c r="X492" s="17" t="s">
        <v>128</v>
      </c>
      <c r="Y492" s="17" t="s">
        <v>70</v>
      </c>
      <c r="Z492" s="17" t="s">
        <v>71</v>
      </c>
      <c r="AK492" s="21" t="n">
        <v>10.4233333333333</v>
      </c>
      <c r="AL492" s="21" t="n">
        <v>5.53666265301881</v>
      </c>
      <c r="AM492" s="22" t="n">
        <v>3</v>
      </c>
      <c r="AN492" s="21" t="n">
        <v>13.6366666666667</v>
      </c>
      <c r="AO492" s="21" t="n">
        <v>3.95972642152628</v>
      </c>
      <c r="AP492" s="22" t="n">
        <v>3</v>
      </c>
      <c r="AQ492" s="21" t="n">
        <v>1.708</v>
      </c>
      <c r="AR492" s="21" t="n">
        <v>0.27</v>
      </c>
      <c r="AS492" s="23" t="n">
        <v>3</v>
      </c>
      <c r="AT492" s="21" t="n">
        <v>0.781</v>
      </c>
      <c r="AU492" s="21" t="n">
        <v>0.133</v>
      </c>
      <c r="AV492" s="23" t="n">
        <v>3</v>
      </c>
    </row>
    <row r="493" customFormat="false" ht="13.8" hidden="false" customHeight="false" outlineLevel="0" collapsed="false">
      <c r="A493" s="17" t="n">
        <v>72</v>
      </c>
      <c r="B493" s="17" t="n">
        <v>2014</v>
      </c>
      <c r="C493" s="17" t="s">
        <v>263</v>
      </c>
      <c r="D493" s="17" t="s">
        <v>264</v>
      </c>
      <c r="E493" s="18" t="s">
        <v>211</v>
      </c>
      <c r="F493" s="18" t="s">
        <v>67</v>
      </c>
      <c r="G493" s="19" t="n">
        <v>117.27</v>
      </c>
      <c r="H493" s="19" t="n">
        <v>36.77</v>
      </c>
      <c r="M493" s="19" t="n">
        <v>7.9</v>
      </c>
      <c r="N493" s="19" t="n">
        <v>15.2</v>
      </c>
      <c r="R493" s="19" t="n">
        <v>41</v>
      </c>
      <c r="S493" s="19" t="n">
        <v>23</v>
      </c>
      <c r="T493" s="19" t="n">
        <v>120</v>
      </c>
      <c r="W493" s="18" t="n">
        <v>2012</v>
      </c>
      <c r="X493" s="17" t="s">
        <v>238</v>
      </c>
      <c r="Y493" s="17" t="s">
        <v>101</v>
      </c>
      <c r="Z493" s="17" t="s">
        <v>71</v>
      </c>
      <c r="AA493" s="17" t="n">
        <v>0.006</v>
      </c>
      <c r="AC493" s="17" t="s">
        <v>78</v>
      </c>
      <c r="AQ493" s="21" t="n">
        <v>2.999</v>
      </c>
      <c r="AR493" s="21" t="n">
        <v>0.05</v>
      </c>
      <c r="AS493" s="23" t="n">
        <v>3</v>
      </c>
      <c r="AT493" s="21" t="n">
        <v>3.141</v>
      </c>
      <c r="AU493" s="21" t="n">
        <v>0.052</v>
      </c>
      <c r="AV493" s="23" t="n">
        <v>3</v>
      </c>
    </row>
    <row r="494" customFormat="false" ht="13.8" hidden="false" customHeight="false" outlineLevel="0" collapsed="false">
      <c r="A494" s="17" t="n">
        <v>72</v>
      </c>
      <c r="B494" s="17" t="n">
        <v>2014</v>
      </c>
      <c r="C494" s="17" t="s">
        <v>263</v>
      </c>
      <c r="D494" s="17" t="s">
        <v>264</v>
      </c>
      <c r="E494" s="18" t="s">
        <v>211</v>
      </c>
      <c r="F494" s="18" t="s">
        <v>67</v>
      </c>
      <c r="G494" s="19" t="n">
        <v>117.27</v>
      </c>
      <c r="H494" s="19" t="n">
        <v>36.77</v>
      </c>
      <c r="M494" s="19" t="n">
        <v>7.9</v>
      </c>
      <c r="N494" s="19" t="n">
        <v>15.2</v>
      </c>
      <c r="R494" s="19" t="n">
        <v>41</v>
      </c>
      <c r="S494" s="19" t="n">
        <v>23</v>
      </c>
      <c r="T494" s="19" t="n">
        <v>120</v>
      </c>
      <c r="W494" s="18" t="n">
        <v>2012</v>
      </c>
      <c r="X494" s="17" t="s">
        <v>238</v>
      </c>
      <c r="Y494" s="17" t="s">
        <v>101</v>
      </c>
      <c r="Z494" s="17" t="s">
        <v>102</v>
      </c>
      <c r="AA494" s="17" t="n">
        <v>0.006</v>
      </c>
      <c r="AC494" s="17" t="s">
        <v>78</v>
      </c>
      <c r="AQ494" s="21" t="n">
        <v>2.999</v>
      </c>
      <c r="AR494" s="21" t="n">
        <v>0.05</v>
      </c>
      <c r="AS494" s="23" t="n">
        <v>3</v>
      </c>
      <c r="AT494" s="21" t="n">
        <v>3.369</v>
      </c>
      <c r="AU494" s="21" t="n">
        <v>0.059</v>
      </c>
      <c r="AV494" s="23" t="n">
        <v>3</v>
      </c>
    </row>
    <row r="495" customFormat="false" ht="13.8" hidden="false" customHeight="false" outlineLevel="0" collapsed="false">
      <c r="A495" s="17" t="n">
        <v>72</v>
      </c>
      <c r="B495" s="17" t="n">
        <v>2014</v>
      </c>
      <c r="C495" s="17" t="s">
        <v>263</v>
      </c>
      <c r="D495" s="17" t="s">
        <v>264</v>
      </c>
      <c r="E495" s="18" t="s">
        <v>211</v>
      </c>
      <c r="F495" s="18" t="s">
        <v>67</v>
      </c>
      <c r="G495" s="19" t="n">
        <v>117.27</v>
      </c>
      <c r="H495" s="19" t="n">
        <v>36.77</v>
      </c>
      <c r="M495" s="19" t="n">
        <v>7.9</v>
      </c>
      <c r="N495" s="19" t="n">
        <v>15.2</v>
      </c>
      <c r="R495" s="19" t="n">
        <v>41</v>
      </c>
      <c r="S495" s="19" t="n">
        <v>23</v>
      </c>
      <c r="T495" s="19" t="n">
        <v>120</v>
      </c>
      <c r="W495" s="18" t="n">
        <v>2012</v>
      </c>
      <c r="X495" s="17" t="s">
        <v>238</v>
      </c>
      <c r="Y495" s="17" t="s">
        <v>101</v>
      </c>
      <c r="Z495" s="17" t="s">
        <v>102</v>
      </c>
      <c r="AA495" s="17" t="n">
        <v>0.006</v>
      </c>
      <c r="AC495" s="17" t="s">
        <v>78</v>
      </c>
      <c r="AQ495" s="21" t="n">
        <v>2.999</v>
      </c>
      <c r="AR495" s="21" t="n">
        <v>0.05</v>
      </c>
      <c r="AS495" s="23" t="n">
        <v>3</v>
      </c>
      <c r="AT495" s="21" t="n">
        <v>3.305</v>
      </c>
      <c r="AU495" s="21" t="n">
        <v>0.051</v>
      </c>
      <c r="AV495" s="23" t="n">
        <v>3</v>
      </c>
    </row>
    <row r="496" customFormat="false" ht="13.8" hidden="false" customHeight="false" outlineLevel="0" collapsed="false">
      <c r="A496" s="17" t="n">
        <v>72</v>
      </c>
      <c r="B496" s="17" t="n">
        <v>2014</v>
      </c>
      <c r="C496" s="17" t="s">
        <v>263</v>
      </c>
      <c r="D496" s="17" t="s">
        <v>264</v>
      </c>
      <c r="E496" s="18" t="s">
        <v>211</v>
      </c>
      <c r="F496" s="18" t="s">
        <v>67</v>
      </c>
      <c r="G496" s="19" t="n">
        <v>117.27</v>
      </c>
      <c r="H496" s="19" t="n">
        <v>36.77</v>
      </c>
      <c r="M496" s="19" t="n">
        <v>7.9</v>
      </c>
      <c r="N496" s="19" t="n">
        <v>15.2</v>
      </c>
      <c r="R496" s="19" t="n">
        <v>41</v>
      </c>
      <c r="S496" s="19" t="n">
        <v>23</v>
      </c>
      <c r="T496" s="19" t="n">
        <v>120</v>
      </c>
      <c r="W496" s="18" t="n">
        <v>2012</v>
      </c>
      <c r="X496" s="17" t="s">
        <v>238</v>
      </c>
      <c r="Y496" s="17" t="s">
        <v>101</v>
      </c>
      <c r="Z496" s="17" t="s">
        <v>102</v>
      </c>
      <c r="AA496" s="17" t="n">
        <v>0.006</v>
      </c>
      <c r="AC496" s="17" t="s">
        <v>78</v>
      </c>
      <c r="AQ496" s="21" t="n">
        <v>2.999</v>
      </c>
      <c r="AR496" s="21" t="n">
        <v>0.05</v>
      </c>
      <c r="AS496" s="23" t="n">
        <v>3</v>
      </c>
      <c r="AT496" s="21" t="n">
        <v>3.17</v>
      </c>
      <c r="AU496" s="21" t="n">
        <v>0.063</v>
      </c>
      <c r="AV496" s="23" t="n">
        <v>3</v>
      </c>
    </row>
    <row r="497" customFormat="false" ht="13.8" hidden="false" customHeight="false" outlineLevel="0" collapsed="false">
      <c r="A497" s="17" t="n">
        <v>73</v>
      </c>
      <c r="B497" s="17" t="n">
        <v>2013</v>
      </c>
      <c r="C497" s="17" t="s">
        <v>265</v>
      </c>
      <c r="D497" s="17" t="s">
        <v>266</v>
      </c>
      <c r="E497" s="18" t="s">
        <v>211</v>
      </c>
      <c r="F497" s="18" t="s">
        <v>67</v>
      </c>
      <c r="G497" s="19" t="n">
        <v>85.87</v>
      </c>
      <c r="H497" s="19" t="n">
        <v>41.68</v>
      </c>
      <c r="K497" s="17" t="s">
        <v>82</v>
      </c>
      <c r="M497" s="19" t="n">
        <v>7.97</v>
      </c>
      <c r="N497" s="19" t="n">
        <v>7.5</v>
      </c>
      <c r="O497" s="19" t="n">
        <v>0.47</v>
      </c>
      <c r="R497" s="19" t="n">
        <v>33.97</v>
      </c>
      <c r="S497" s="19" t="n">
        <v>15.72</v>
      </c>
      <c r="T497" s="19" t="n">
        <v>117.35</v>
      </c>
      <c r="W497" s="18" t="n">
        <v>2012</v>
      </c>
      <c r="X497" s="17" t="s">
        <v>238</v>
      </c>
      <c r="Y497" s="17" t="s">
        <v>101</v>
      </c>
      <c r="Z497" s="17" t="s">
        <v>71</v>
      </c>
      <c r="AA497" s="17" t="n">
        <v>0.008</v>
      </c>
      <c r="AQ497" s="21" t="n">
        <v>5.1307875</v>
      </c>
      <c r="AR497" s="21" t="n">
        <v>0.176986964562366</v>
      </c>
      <c r="AS497" s="23" t="n">
        <v>4</v>
      </c>
      <c r="AT497" s="21" t="n">
        <v>6.2923125</v>
      </c>
      <c r="AU497" s="21" t="n">
        <v>0.0434847171429229</v>
      </c>
      <c r="AV497" s="23" t="n">
        <v>4</v>
      </c>
    </row>
    <row r="498" customFormat="false" ht="13.8" hidden="false" customHeight="false" outlineLevel="0" collapsed="false">
      <c r="A498" s="17" t="n">
        <v>73</v>
      </c>
      <c r="B498" s="17" t="n">
        <v>2013</v>
      </c>
      <c r="C498" s="17" t="s">
        <v>265</v>
      </c>
      <c r="D498" s="17" t="s">
        <v>266</v>
      </c>
      <c r="E498" s="18" t="s">
        <v>211</v>
      </c>
      <c r="F498" s="18" t="s">
        <v>67</v>
      </c>
      <c r="G498" s="19" t="n">
        <v>85.87</v>
      </c>
      <c r="H498" s="19" t="n">
        <v>41.68</v>
      </c>
      <c r="K498" s="17" t="s">
        <v>82</v>
      </c>
      <c r="M498" s="19" t="n">
        <v>7.97</v>
      </c>
      <c r="N498" s="19" t="n">
        <v>7.5</v>
      </c>
      <c r="O498" s="19" t="n">
        <v>0.47</v>
      </c>
      <c r="R498" s="19" t="n">
        <v>33.97</v>
      </c>
      <c r="S498" s="19" t="n">
        <v>15.72</v>
      </c>
      <c r="T498" s="19" t="n">
        <v>117.35</v>
      </c>
      <c r="W498" s="18" t="n">
        <v>2012</v>
      </c>
      <c r="X498" s="17" t="s">
        <v>238</v>
      </c>
      <c r="Y498" s="17" t="s">
        <v>101</v>
      </c>
      <c r="Z498" s="17" t="s">
        <v>102</v>
      </c>
      <c r="AA498" s="17" t="n">
        <v>0.008</v>
      </c>
      <c r="AQ498" s="21" t="n">
        <v>5.1307875</v>
      </c>
      <c r="AR498" s="21" t="n">
        <v>0.176986964562366</v>
      </c>
      <c r="AS498" s="23" t="n">
        <v>4</v>
      </c>
      <c r="AT498" s="21" t="n">
        <v>6.1735125</v>
      </c>
      <c r="AU498" s="21" t="n">
        <v>0.111574619089648</v>
      </c>
      <c r="AV498" s="23" t="n">
        <v>4</v>
      </c>
    </row>
    <row r="499" customFormat="false" ht="13.8" hidden="false" customHeight="false" outlineLevel="0" collapsed="false">
      <c r="A499" s="17" t="n">
        <v>74</v>
      </c>
      <c r="B499" s="17" t="n">
        <v>2013</v>
      </c>
      <c r="C499" s="17" t="s">
        <v>267</v>
      </c>
      <c r="D499" s="17" t="s">
        <v>268</v>
      </c>
      <c r="E499" s="18" t="s">
        <v>211</v>
      </c>
      <c r="F499" s="18" t="s">
        <v>67</v>
      </c>
      <c r="G499" s="19" t="n">
        <v>124.44</v>
      </c>
      <c r="H499" s="19" t="n">
        <v>44.89</v>
      </c>
      <c r="W499" s="18" t="n">
        <v>2010</v>
      </c>
      <c r="X499" s="17" t="s">
        <v>77</v>
      </c>
      <c r="Y499" s="17" t="s">
        <v>70</v>
      </c>
      <c r="Z499" s="17" t="s">
        <v>71</v>
      </c>
      <c r="AA499" s="17" t="n">
        <v>0.005</v>
      </c>
      <c r="AC499" s="17" t="s">
        <v>78</v>
      </c>
      <c r="AE499" s="21" t="n">
        <v>28.6675</v>
      </c>
      <c r="AF499" s="21" t="n">
        <v>0.76843455587751</v>
      </c>
      <c r="AG499" s="22" t="n">
        <v>4</v>
      </c>
      <c r="AH499" s="21" t="n">
        <v>31.99</v>
      </c>
      <c r="AI499" s="21" t="n">
        <v>1.78827663780896</v>
      </c>
      <c r="AJ499" s="23" t="n">
        <v>4</v>
      </c>
      <c r="AK499" s="21" t="n">
        <v>7.994</v>
      </c>
      <c r="AL499" s="21" t="n">
        <v>2.29688484691767</v>
      </c>
      <c r="AM499" s="22" t="n">
        <v>5</v>
      </c>
      <c r="AN499" s="21" t="n">
        <v>9.898</v>
      </c>
      <c r="AO499" s="21" t="n">
        <v>2.93604666175454</v>
      </c>
      <c r="AP499" s="22" t="n">
        <v>5</v>
      </c>
      <c r="AQ499" s="21" t="n">
        <v>11.21</v>
      </c>
      <c r="AR499" s="36" t="n">
        <f aca="false">AQ499*(0.46/7.46)</f>
        <v>0.691233243967829</v>
      </c>
      <c r="AS499" s="23" t="n">
        <v>3</v>
      </c>
      <c r="AT499" s="21" t="n">
        <v>14.297</v>
      </c>
      <c r="AU499" s="36" t="n">
        <f aca="false">AT499*(0.53/10)</f>
        <v>0.757741</v>
      </c>
      <c r="AV499" s="23" t="n">
        <v>3</v>
      </c>
    </row>
    <row r="500" customFormat="false" ht="13.8" hidden="false" customHeight="false" outlineLevel="0" collapsed="false">
      <c r="A500" s="17" t="n">
        <v>74</v>
      </c>
      <c r="B500" s="17" t="n">
        <v>2013</v>
      </c>
      <c r="C500" s="17" t="s">
        <v>267</v>
      </c>
      <c r="D500" s="17" t="s">
        <v>268</v>
      </c>
      <c r="E500" s="18" t="s">
        <v>211</v>
      </c>
      <c r="F500" s="18" t="s">
        <v>67</v>
      </c>
      <c r="G500" s="19" t="n">
        <v>124.44</v>
      </c>
      <c r="H500" s="19" t="n">
        <v>44.89</v>
      </c>
      <c r="W500" s="18" t="n">
        <v>2010</v>
      </c>
      <c r="X500" s="17" t="s">
        <v>77</v>
      </c>
      <c r="Y500" s="17" t="s">
        <v>70</v>
      </c>
      <c r="Z500" s="17" t="s">
        <v>102</v>
      </c>
      <c r="AA500" s="17" t="n">
        <v>0.005</v>
      </c>
      <c r="AC500" s="17" t="s">
        <v>78</v>
      </c>
      <c r="AE500" s="21" t="n">
        <v>28.6675</v>
      </c>
      <c r="AF500" s="21" t="n">
        <v>0.76843455587751</v>
      </c>
      <c r="AG500" s="22" t="n">
        <v>4</v>
      </c>
      <c r="AH500" s="21" t="n">
        <v>30.525</v>
      </c>
      <c r="AI500" s="21" t="n">
        <v>1.48794041099322</v>
      </c>
      <c r="AJ500" s="23" t="n">
        <v>4</v>
      </c>
      <c r="AK500" s="21" t="n">
        <v>7.994</v>
      </c>
      <c r="AL500" s="21" t="n">
        <v>2.29688484691767</v>
      </c>
      <c r="AM500" s="22" t="n">
        <v>5</v>
      </c>
      <c r="AN500" s="21" t="n">
        <v>9.316</v>
      </c>
      <c r="AO500" s="21" t="n">
        <v>2.829492887427</v>
      </c>
      <c r="AP500" s="22" t="n">
        <v>5</v>
      </c>
      <c r="AQ500" s="21" t="n">
        <v>11.21</v>
      </c>
      <c r="AR500" s="36" t="n">
        <f aca="false">AQ500*(0.46/7.46)</f>
        <v>0.691233243967829</v>
      </c>
      <c r="AS500" s="23" t="n">
        <v>3</v>
      </c>
      <c r="AT500" s="21" t="n">
        <v>14.174</v>
      </c>
      <c r="AU500" s="36" t="n">
        <f aca="false">AT500*(0.53/10)</f>
        <v>0.751222</v>
      </c>
      <c r="AV500" s="23" t="n">
        <v>3</v>
      </c>
    </row>
    <row r="501" customFormat="false" ht="13.8" hidden="false" customHeight="false" outlineLevel="0" collapsed="false">
      <c r="A501" s="17" t="n">
        <v>75</v>
      </c>
      <c r="B501" s="17" t="n">
        <v>2013</v>
      </c>
      <c r="C501" s="17" t="s">
        <v>212</v>
      </c>
      <c r="D501" s="17" t="s">
        <v>269</v>
      </c>
      <c r="E501" s="18" t="s">
        <v>211</v>
      </c>
      <c r="F501" s="18" t="s">
        <v>67</v>
      </c>
      <c r="G501" s="19" t="n">
        <v>112.9</v>
      </c>
      <c r="H501" s="19" t="n">
        <v>38</v>
      </c>
      <c r="I501" s="20" t="n">
        <v>1248.5</v>
      </c>
      <c r="W501" s="18" t="n">
        <v>2011</v>
      </c>
      <c r="X501" s="17" t="s">
        <v>77</v>
      </c>
      <c r="Y501" s="17" t="s">
        <v>70</v>
      </c>
      <c r="Z501" s="17" t="s">
        <v>71</v>
      </c>
      <c r="AA501" s="17" t="n">
        <v>0.005</v>
      </c>
      <c r="AE501" s="21" t="n">
        <v>31.0188397974658</v>
      </c>
      <c r="AF501" s="21" t="n">
        <v>6.55725171400185</v>
      </c>
      <c r="AG501" s="22" t="n">
        <v>8</v>
      </c>
      <c r="AH501" s="21" t="n">
        <v>34.4483854661972</v>
      </c>
      <c r="AI501" s="21" t="n">
        <v>6.26654136471459</v>
      </c>
      <c r="AJ501" s="23" t="n">
        <v>8</v>
      </c>
      <c r="AK501" s="21" t="n">
        <v>18.469737225102</v>
      </c>
      <c r="AL501" s="21" t="n">
        <v>1.82187287792104</v>
      </c>
      <c r="AM501" s="22" t="n">
        <v>7</v>
      </c>
      <c r="AN501" s="21" t="n">
        <v>19.4865681131776</v>
      </c>
      <c r="AO501" s="21" t="n">
        <v>2.17262437037979</v>
      </c>
      <c r="AP501" s="22" t="n">
        <v>7</v>
      </c>
    </row>
    <row r="502" customFormat="false" ht="13.8" hidden="false" customHeight="false" outlineLevel="0" collapsed="false">
      <c r="A502" s="17" t="n">
        <v>75</v>
      </c>
      <c r="B502" s="17" t="n">
        <v>2013</v>
      </c>
      <c r="C502" s="17" t="s">
        <v>212</v>
      </c>
      <c r="D502" s="17" t="s">
        <v>269</v>
      </c>
      <c r="E502" s="18" t="s">
        <v>211</v>
      </c>
      <c r="F502" s="18" t="s">
        <v>67</v>
      </c>
      <c r="G502" s="19" t="n">
        <v>112.9</v>
      </c>
      <c r="H502" s="19" t="n">
        <v>38</v>
      </c>
      <c r="I502" s="20" t="n">
        <v>1248.5</v>
      </c>
      <c r="W502" s="18" t="n">
        <v>2011</v>
      </c>
      <c r="X502" s="17" t="s">
        <v>77</v>
      </c>
      <c r="Y502" s="17" t="s">
        <v>70</v>
      </c>
      <c r="Z502" s="17" t="s">
        <v>102</v>
      </c>
      <c r="AA502" s="17" t="n">
        <v>0.004</v>
      </c>
      <c r="AE502" s="21" t="n">
        <v>31.0188397974658</v>
      </c>
      <c r="AF502" s="21" t="n">
        <v>6.55725171400185</v>
      </c>
      <c r="AG502" s="22" t="n">
        <v>8</v>
      </c>
      <c r="AH502" s="21" t="n">
        <v>34.0071088321724</v>
      </c>
      <c r="AI502" s="21" t="n">
        <v>6.35609860759352</v>
      </c>
      <c r="AJ502" s="23" t="n">
        <v>8</v>
      </c>
      <c r="AK502" s="21" t="n">
        <v>18.469737225102</v>
      </c>
      <c r="AL502" s="21" t="n">
        <v>1.82187287792104</v>
      </c>
      <c r="AM502" s="22" t="n">
        <v>7</v>
      </c>
      <c r="AN502" s="21" t="n">
        <v>19.4745947106462</v>
      </c>
      <c r="AO502" s="21" t="n">
        <v>2.24494472535306</v>
      </c>
      <c r="AP502" s="22" t="n">
        <v>7</v>
      </c>
    </row>
    <row r="503" customFormat="false" ht="13.8" hidden="false" customHeight="false" outlineLevel="0" collapsed="false">
      <c r="A503" s="17" t="n">
        <v>75</v>
      </c>
      <c r="B503" s="17" t="n">
        <v>2013</v>
      </c>
      <c r="C503" s="17" t="s">
        <v>212</v>
      </c>
      <c r="D503" s="17" t="s">
        <v>269</v>
      </c>
      <c r="E503" s="18" t="s">
        <v>211</v>
      </c>
      <c r="F503" s="18" t="s">
        <v>67</v>
      </c>
      <c r="G503" s="19" t="n">
        <v>112.9</v>
      </c>
      <c r="H503" s="19" t="n">
        <v>38</v>
      </c>
      <c r="I503" s="20" t="n">
        <v>1248.5</v>
      </c>
      <c r="W503" s="18" t="n">
        <v>2011</v>
      </c>
      <c r="X503" s="17" t="s">
        <v>77</v>
      </c>
      <c r="Y503" s="17" t="s">
        <v>70</v>
      </c>
      <c r="Z503" s="17" t="s">
        <v>235</v>
      </c>
      <c r="AE503" s="21" t="n">
        <v>31.0188397974658</v>
      </c>
      <c r="AF503" s="21" t="n">
        <v>6.55725171400185</v>
      </c>
      <c r="AG503" s="22" t="n">
        <v>8</v>
      </c>
      <c r="AH503" s="21" t="n">
        <v>31.8388507637872</v>
      </c>
      <c r="AI503" s="21" t="n">
        <v>6.37446615433669</v>
      </c>
      <c r="AJ503" s="23" t="n">
        <v>8</v>
      </c>
      <c r="AK503" s="21" t="n">
        <v>18.469737225102</v>
      </c>
      <c r="AL503" s="21" t="n">
        <v>1.82187287792104</v>
      </c>
      <c r="AM503" s="22" t="n">
        <v>7</v>
      </c>
      <c r="AN503" s="21" t="n">
        <v>18.4878211916839</v>
      </c>
      <c r="AO503" s="21" t="n">
        <v>1.95437444263092</v>
      </c>
      <c r="AP503" s="22" t="n">
        <v>7</v>
      </c>
    </row>
    <row r="504" customFormat="false" ht="13.8" hidden="false" customHeight="false" outlineLevel="0" collapsed="false">
      <c r="A504" s="17" t="n">
        <v>76</v>
      </c>
      <c r="B504" s="17" t="n">
        <v>2013</v>
      </c>
      <c r="C504" s="17" t="s">
        <v>270</v>
      </c>
      <c r="D504" s="17" t="s">
        <v>271</v>
      </c>
      <c r="E504" s="18" t="s">
        <v>211</v>
      </c>
      <c r="F504" s="18" t="s">
        <v>67</v>
      </c>
      <c r="G504" s="19" t="n">
        <v>110.52</v>
      </c>
      <c r="H504" s="19" t="n">
        <v>40.56</v>
      </c>
      <c r="K504" s="17" t="s">
        <v>82</v>
      </c>
      <c r="M504" s="19" t="n">
        <v>8.2</v>
      </c>
      <c r="N504" s="19" t="n">
        <v>7.3</v>
      </c>
      <c r="O504" s="19" t="n">
        <v>0.703</v>
      </c>
      <c r="S504" s="19" t="n">
        <v>5.1</v>
      </c>
      <c r="T504" s="19" t="n">
        <v>120.4</v>
      </c>
      <c r="W504" s="18" t="n">
        <v>2011</v>
      </c>
      <c r="X504" s="17" t="s">
        <v>77</v>
      </c>
      <c r="Y504" s="17" t="s">
        <v>70</v>
      </c>
      <c r="Z504" s="17" t="s">
        <v>71</v>
      </c>
      <c r="AA504" s="17" t="n">
        <v>0.008</v>
      </c>
      <c r="AE504" s="21" t="n">
        <v>20.89</v>
      </c>
      <c r="AF504" s="21" t="n">
        <v>1.69705627484771</v>
      </c>
      <c r="AG504" s="22" t="n">
        <v>2</v>
      </c>
      <c r="AH504" s="21" t="n">
        <v>21.845</v>
      </c>
      <c r="AI504" s="21" t="n">
        <v>0.813172798364531</v>
      </c>
      <c r="AJ504" s="23" t="n">
        <v>2</v>
      </c>
      <c r="AK504" s="21" t="n">
        <v>12.072</v>
      </c>
      <c r="AL504" s="21" t="n">
        <v>1.25949196107002</v>
      </c>
      <c r="AM504" s="22" t="n">
        <v>6</v>
      </c>
      <c r="AN504" s="21" t="n">
        <v>13.434</v>
      </c>
      <c r="AO504" s="21" t="n">
        <v>0.440828764941672</v>
      </c>
      <c r="AP504" s="22" t="n">
        <v>6</v>
      </c>
    </row>
    <row r="505" customFormat="false" ht="13.8" hidden="false" customHeight="false" outlineLevel="0" collapsed="false">
      <c r="A505" s="17" t="n">
        <v>76</v>
      </c>
      <c r="B505" s="17" t="n">
        <v>2013</v>
      </c>
      <c r="C505" s="17" t="s">
        <v>270</v>
      </c>
      <c r="D505" s="17" t="s">
        <v>271</v>
      </c>
      <c r="E505" s="18" t="s">
        <v>211</v>
      </c>
      <c r="F505" s="18" t="s">
        <v>67</v>
      </c>
      <c r="G505" s="19" t="n">
        <v>110.52</v>
      </c>
      <c r="H505" s="19" t="n">
        <v>40.56</v>
      </c>
      <c r="K505" s="17" t="s">
        <v>82</v>
      </c>
      <c r="M505" s="19" t="n">
        <v>8.2</v>
      </c>
      <c r="N505" s="19" t="n">
        <v>7.3</v>
      </c>
      <c r="O505" s="19" t="n">
        <v>0.703</v>
      </c>
      <c r="S505" s="19" t="n">
        <v>5.1</v>
      </c>
      <c r="T505" s="19" t="n">
        <v>120.4</v>
      </c>
      <c r="W505" s="18" t="n">
        <v>2011</v>
      </c>
      <c r="X505" s="17" t="s">
        <v>77</v>
      </c>
      <c r="Y505" s="17" t="s">
        <v>70</v>
      </c>
      <c r="Z505" s="17" t="s">
        <v>102</v>
      </c>
      <c r="AA505" s="17" t="n">
        <v>0.006</v>
      </c>
      <c r="AE505" s="21" t="n">
        <v>20.89</v>
      </c>
      <c r="AF505" s="21" t="n">
        <v>1.69705627484771</v>
      </c>
      <c r="AG505" s="22" t="n">
        <v>2</v>
      </c>
      <c r="AH505" s="21" t="n">
        <v>22.085</v>
      </c>
      <c r="AI505" s="21" t="n">
        <v>0.190918830920368</v>
      </c>
      <c r="AJ505" s="23" t="n">
        <v>2</v>
      </c>
      <c r="AK505" s="21" t="n">
        <v>12.072</v>
      </c>
      <c r="AL505" s="21" t="n">
        <v>1.25949196107002</v>
      </c>
      <c r="AM505" s="22" t="n">
        <v>6</v>
      </c>
      <c r="AN505" s="21" t="n">
        <v>12.884</v>
      </c>
      <c r="AO505" s="21" t="n">
        <v>1.32967289210542</v>
      </c>
      <c r="AP505" s="22" t="n">
        <v>6</v>
      </c>
    </row>
    <row r="506" customFormat="false" ht="13.8" hidden="false" customHeight="false" outlineLevel="0" collapsed="false">
      <c r="A506" s="17" t="n">
        <v>76</v>
      </c>
      <c r="B506" s="17" t="n">
        <v>2013</v>
      </c>
      <c r="C506" s="17" t="s">
        <v>270</v>
      </c>
      <c r="D506" s="17" t="s">
        <v>271</v>
      </c>
      <c r="E506" s="18" t="s">
        <v>211</v>
      </c>
      <c r="F506" s="18" t="s">
        <v>67</v>
      </c>
      <c r="G506" s="19" t="n">
        <v>110.52</v>
      </c>
      <c r="H506" s="19" t="n">
        <v>40.56</v>
      </c>
      <c r="K506" s="17" t="s">
        <v>82</v>
      </c>
      <c r="M506" s="19" t="n">
        <v>8.2</v>
      </c>
      <c r="N506" s="19" t="n">
        <v>7.3</v>
      </c>
      <c r="O506" s="19" t="n">
        <v>0.703</v>
      </c>
      <c r="S506" s="19" t="n">
        <v>5.1</v>
      </c>
      <c r="T506" s="19" t="n">
        <v>120.4</v>
      </c>
      <c r="W506" s="18" t="n">
        <v>2012</v>
      </c>
      <c r="X506" s="17" t="s">
        <v>77</v>
      </c>
      <c r="Y506" s="17" t="s">
        <v>70</v>
      </c>
      <c r="Z506" s="17" t="s">
        <v>71</v>
      </c>
      <c r="AA506" s="17" t="n">
        <v>0.008</v>
      </c>
      <c r="AE506" s="21" t="n">
        <v>22.78</v>
      </c>
      <c r="AF506" s="21" t="n">
        <v>5.45886435076016</v>
      </c>
      <c r="AG506" s="22" t="n">
        <v>2</v>
      </c>
      <c r="AH506" s="21" t="n">
        <v>23.495</v>
      </c>
      <c r="AI506" s="21" t="n">
        <v>5.14066629922622</v>
      </c>
      <c r="AJ506" s="23" t="n">
        <v>2</v>
      </c>
      <c r="AK506" s="21" t="n">
        <v>12.744</v>
      </c>
      <c r="AL506" s="21" t="n">
        <v>2.82465573123522</v>
      </c>
      <c r="AM506" s="22" t="n">
        <v>6</v>
      </c>
      <c r="AN506" s="21" t="n">
        <v>16.162</v>
      </c>
      <c r="AO506" s="21" t="n">
        <v>3.23462826303117</v>
      </c>
      <c r="AP506" s="22" t="n">
        <v>6</v>
      </c>
    </row>
    <row r="507" customFormat="false" ht="13.8" hidden="false" customHeight="false" outlineLevel="0" collapsed="false">
      <c r="A507" s="17" t="n">
        <v>76</v>
      </c>
      <c r="B507" s="17" t="n">
        <v>2013</v>
      </c>
      <c r="C507" s="17" t="s">
        <v>270</v>
      </c>
      <c r="D507" s="17" t="s">
        <v>271</v>
      </c>
      <c r="E507" s="18" t="s">
        <v>211</v>
      </c>
      <c r="F507" s="18" t="s">
        <v>67</v>
      </c>
      <c r="G507" s="19" t="n">
        <v>110.52</v>
      </c>
      <c r="H507" s="19" t="n">
        <v>40.56</v>
      </c>
      <c r="K507" s="17" t="s">
        <v>82</v>
      </c>
      <c r="M507" s="19" t="n">
        <v>8.2</v>
      </c>
      <c r="N507" s="19" t="n">
        <v>7.3</v>
      </c>
      <c r="O507" s="19" t="n">
        <v>0.703</v>
      </c>
      <c r="S507" s="19" t="n">
        <v>5.1</v>
      </c>
      <c r="T507" s="19" t="n">
        <v>120.4</v>
      </c>
      <c r="W507" s="18" t="n">
        <v>2012</v>
      </c>
      <c r="X507" s="17" t="s">
        <v>77</v>
      </c>
      <c r="Y507" s="17" t="s">
        <v>70</v>
      </c>
      <c r="Z507" s="17" t="s">
        <v>102</v>
      </c>
      <c r="AA507" s="17" t="n">
        <v>0.006</v>
      </c>
      <c r="AE507" s="21" t="n">
        <v>22.78</v>
      </c>
      <c r="AF507" s="21" t="n">
        <v>5.45886435076016</v>
      </c>
      <c r="AG507" s="22" t="n">
        <v>2</v>
      </c>
      <c r="AH507" s="21" t="n">
        <v>23.56</v>
      </c>
      <c r="AI507" s="21" t="n">
        <v>4.83661038331597</v>
      </c>
      <c r="AJ507" s="23" t="n">
        <v>2</v>
      </c>
      <c r="AK507" s="21" t="n">
        <v>12.744</v>
      </c>
      <c r="AL507" s="21" t="n">
        <v>2.82465573123522</v>
      </c>
      <c r="AM507" s="22" t="n">
        <v>6</v>
      </c>
      <c r="AN507" s="21" t="n">
        <v>15.26</v>
      </c>
      <c r="AO507" s="21" t="n">
        <v>2.32168042589845</v>
      </c>
      <c r="AP507" s="22" t="n">
        <v>6</v>
      </c>
    </row>
    <row r="508" customFormat="false" ht="13.8" hidden="false" customHeight="false" outlineLevel="0" collapsed="false">
      <c r="A508" s="17" t="n">
        <v>77</v>
      </c>
      <c r="B508" s="17" t="n">
        <v>2011</v>
      </c>
      <c r="C508" s="17" t="s">
        <v>252</v>
      </c>
      <c r="D508" s="17" t="s">
        <v>272</v>
      </c>
      <c r="E508" s="18" t="s">
        <v>211</v>
      </c>
      <c r="F508" s="18" t="s">
        <v>67</v>
      </c>
      <c r="G508" s="19" t="n">
        <v>103.834</v>
      </c>
      <c r="H508" s="19" t="n">
        <v>36.06</v>
      </c>
      <c r="I508" s="20" t="n">
        <v>2020</v>
      </c>
      <c r="N508" s="19" t="n">
        <v>10.2</v>
      </c>
      <c r="O508" s="19" t="n">
        <v>0.82</v>
      </c>
      <c r="P508" s="19" t="n">
        <v>0.78</v>
      </c>
      <c r="R508" s="19" t="n">
        <v>85</v>
      </c>
      <c r="T508" s="19" t="n">
        <v>120</v>
      </c>
      <c r="W508" s="18" t="n">
        <v>2006</v>
      </c>
      <c r="X508" s="17" t="s">
        <v>146</v>
      </c>
      <c r="Y508" s="17" t="s">
        <v>101</v>
      </c>
      <c r="Z508" s="17" t="s">
        <v>71</v>
      </c>
      <c r="AA508" s="17" t="n">
        <v>0.005</v>
      </c>
      <c r="AB508" s="17" t="s">
        <v>84</v>
      </c>
      <c r="AC508" s="17" t="s">
        <v>78</v>
      </c>
      <c r="AK508" s="21" t="n">
        <v>10.8367626886145</v>
      </c>
      <c r="AL508" s="21" t="n">
        <v>1.46033099430006</v>
      </c>
      <c r="AM508" s="22" t="n">
        <v>4</v>
      </c>
      <c r="AN508" s="21" t="n">
        <v>11.705532693187</v>
      </c>
      <c r="AO508" s="21" t="n">
        <v>1.28897268781381</v>
      </c>
      <c r="AP508" s="22" t="n">
        <v>4</v>
      </c>
      <c r="AQ508" s="21" t="n">
        <v>14.839</v>
      </c>
      <c r="AR508" s="21" t="n">
        <v>0.066</v>
      </c>
      <c r="AS508" s="23" t="n">
        <v>3</v>
      </c>
      <c r="AT508" s="21" t="n">
        <v>16.656</v>
      </c>
      <c r="AU508" s="21" t="n">
        <v>0.047</v>
      </c>
      <c r="AV508" s="23" t="n">
        <v>3</v>
      </c>
    </row>
    <row r="509" customFormat="false" ht="13.8" hidden="false" customHeight="false" outlineLevel="0" collapsed="false">
      <c r="A509" s="17" t="n">
        <v>77</v>
      </c>
      <c r="B509" s="17" t="n">
        <v>2011</v>
      </c>
      <c r="C509" s="17" t="s">
        <v>252</v>
      </c>
      <c r="D509" s="17" t="s">
        <v>272</v>
      </c>
      <c r="E509" s="18" t="s">
        <v>211</v>
      </c>
      <c r="F509" s="18" t="s">
        <v>67</v>
      </c>
      <c r="G509" s="19" t="n">
        <v>103.834</v>
      </c>
      <c r="H509" s="19" t="n">
        <v>36.06</v>
      </c>
      <c r="I509" s="20" t="n">
        <v>2020</v>
      </c>
      <c r="N509" s="19" t="n">
        <v>10.2</v>
      </c>
      <c r="O509" s="19" t="n">
        <v>0.82</v>
      </c>
      <c r="P509" s="19" t="n">
        <v>0.78</v>
      </c>
      <c r="R509" s="19" t="n">
        <v>85</v>
      </c>
      <c r="T509" s="19" t="n">
        <v>120</v>
      </c>
      <c r="W509" s="18" t="n">
        <v>2006</v>
      </c>
      <c r="X509" s="17" t="s">
        <v>146</v>
      </c>
      <c r="Y509" s="17" t="s">
        <v>101</v>
      </c>
      <c r="Z509" s="17" t="s">
        <v>107</v>
      </c>
      <c r="AA509" s="17" t="n">
        <v>0.006</v>
      </c>
      <c r="AB509" s="17" t="s">
        <v>84</v>
      </c>
      <c r="AC509" s="17" t="s">
        <v>78</v>
      </c>
      <c r="AK509" s="21" t="n">
        <v>10.8367626886145</v>
      </c>
      <c r="AL509" s="21" t="n">
        <v>1.46033099430006</v>
      </c>
      <c r="AM509" s="22" t="n">
        <v>4</v>
      </c>
      <c r="AN509" s="21" t="n">
        <v>12.5514403292181</v>
      </c>
      <c r="AO509" s="21" t="n">
        <v>1.41155455330893</v>
      </c>
      <c r="AP509" s="22" t="n">
        <v>4</v>
      </c>
      <c r="AQ509" s="21" t="n">
        <v>14.839</v>
      </c>
      <c r="AR509" s="21" t="n">
        <v>0.066</v>
      </c>
      <c r="AS509" s="23" t="n">
        <v>3</v>
      </c>
      <c r="AT509" s="21" t="n">
        <v>17.269</v>
      </c>
      <c r="AU509" s="21" t="n">
        <v>0.043</v>
      </c>
      <c r="AV509" s="23" t="n">
        <v>3</v>
      </c>
    </row>
    <row r="510" customFormat="false" ht="13.8" hidden="false" customHeight="false" outlineLevel="0" collapsed="false">
      <c r="A510" s="17" t="n">
        <v>77</v>
      </c>
      <c r="B510" s="17" t="n">
        <v>2011</v>
      </c>
      <c r="C510" s="17" t="s">
        <v>252</v>
      </c>
      <c r="D510" s="17" t="s">
        <v>272</v>
      </c>
      <c r="E510" s="18" t="s">
        <v>211</v>
      </c>
      <c r="F510" s="18" t="s">
        <v>67</v>
      </c>
      <c r="G510" s="19" t="n">
        <v>103.834</v>
      </c>
      <c r="H510" s="19" t="n">
        <v>36.06</v>
      </c>
      <c r="I510" s="20" t="n">
        <v>2020</v>
      </c>
      <c r="N510" s="19" t="n">
        <v>10.2</v>
      </c>
      <c r="O510" s="19" t="n">
        <v>0.82</v>
      </c>
      <c r="P510" s="19" t="n">
        <v>0.78</v>
      </c>
      <c r="R510" s="19" t="n">
        <v>85</v>
      </c>
      <c r="T510" s="19" t="n">
        <v>120</v>
      </c>
      <c r="W510" s="18" t="n">
        <v>2007</v>
      </c>
      <c r="X510" s="17" t="s">
        <v>146</v>
      </c>
      <c r="Y510" s="17" t="s">
        <v>101</v>
      </c>
      <c r="Z510" s="17" t="s">
        <v>71</v>
      </c>
      <c r="AA510" s="17" t="n">
        <v>0.005</v>
      </c>
      <c r="AB510" s="17" t="s">
        <v>84</v>
      </c>
      <c r="AC510" s="17" t="s">
        <v>78</v>
      </c>
      <c r="AK510" s="21" t="n">
        <v>9.4204901418832</v>
      </c>
      <c r="AL510" s="21" t="n">
        <v>1.90956257535342</v>
      </c>
      <c r="AM510" s="22" t="n">
        <v>4</v>
      </c>
      <c r="AN510" s="21" t="n">
        <v>10.8024691358025</v>
      </c>
      <c r="AO510" s="21" t="n">
        <v>2.03717155660723</v>
      </c>
      <c r="AP510" s="22" t="n">
        <v>4</v>
      </c>
    </row>
    <row r="511" customFormat="false" ht="13.8" hidden="false" customHeight="false" outlineLevel="0" collapsed="false">
      <c r="A511" s="17" t="n">
        <v>77</v>
      </c>
      <c r="B511" s="17" t="n">
        <v>2011</v>
      </c>
      <c r="C511" s="17" t="s">
        <v>252</v>
      </c>
      <c r="D511" s="17" t="s">
        <v>272</v>
      </c>
      <c r="E511" s="18" t="s">
        <v>211</v>
      </c>
      <c r="F511" s="18" t="s">
        <v>67</v>
      </c>
      <c r="G511" s="19" t="n">
        <v>103.834</v>
      </c>
      <c r="H511" s="19" t="n">
        <v>36.06</v>
      </c>
      <c r="I511" s="20" t="n">
        <v>2020</v>
      </c>
      <c r="N511" s="19" t="n">
        <v>10.2</v>
      </c>
      <c r="O511" s="19" t="n">
        <v>0.82</v>
      </c>
      <c r="P511" s="19" t="n">
        <v>0.78</v>
      </c>
      <c r="R511" s="19" t="n">
        <v>85</v>
      </c>
      <c r="T511" s="19" t="n">
        <v>120</v>
      </c>
      <c r="W511" s="18" t="n">
        <v>2007</v>
      </c>
      <c r="X511" s="17" t="s">
        <v>146</v>
      </c>
      <c r="Y511" s="17" t="s">
        <v>101</v>
      </c>
      <c r="Z511" s="17" t="s">
        <v>107</v>
      </c>
      <c r="AA511" s="17" t="n">
        <v>0.006</v>
      </c>
      <c r="AB511" s="17" t="s">
        <v>84</v>
      </c>
      <c r="AC511" s="17" t="s">
        <v>78</v>
      </c>
      <c r="AK511" s="21" t="n">
        <v>9.4204901418832</v>
      </c>
      <c r="AL511" s="21" t="n">
        <v>1.90956257535342</v>
      </c>
      <c r="AM511" s="22" t="n">
        <v>4</v>
      </c>
      <c r="AN511" s="21" t="n">
        <v>11.4473926662981</v>
      </c>
      <c r="AO511" s="21" t="n">
        <v>1.92285178513082</v>
      </c>
      <c r="AP511" s="22" t="n">
        <v>4</v>
      </c>
    </row>
    <row r="512" customFormat="false" ht="13.8" hidden="false" customHeight="false" outlineLevel="0" collapsed="false">
      <c r="A512" s="17" t="n">
        <v>77</v>
      </c>
      <c r="B512" s="17" t="n">
        <v>2011</v>
      </c>
      <c r="C512" s="17" t="s">
        <v>252</v>
      </c>
      <c r="D512" s="17" t="s">
        <v>272</v>
      </c>
      <c r="E512" s="18" t="s">
        <v>211</v>
      </c>
      <c r="F512" s="18" t="s">
        <v>67</v>
      </c>
      <c r="G512" s="19" t="n">
        <v>103.834</v>
      </c>
      <c r="H512" s="19" t="n">
        <v>36.06</v>
      </c>
      <c r="I512" s="20" t="n">
        <v>2020</v>
      </c>
      <c r="N512" s="19" t="n">
        <v>10.2</v>
      </c>
      <c r="O512" s="19" t="n">
        <v>0.82</v>
      </c>
      <c r="P512" s="19" t="n">
        <v>0.78</v>
      </c>
      <c r="R512" s="19" t="n">
        <v>85</v>
      </c>
      <c r="T512" s="19" t="n">
        <v>120</v>
      </c>
      <c r="W512" s="18" t="n">
        <v>2008</v>
      </c>
      <c r="X512" s="17" t="s">
        <v>146</v>
      </c>
      <c r="Y512" s="17" t="s">
        <v>101</v>
      </c>
      <c r="Z512" s="17" t="s">
        <v>71</v>
      </c>
      <c r="AA512" s="17" t="n">
        <v>0.005</v>
      </c>
      <c r="AB512" s="17" t="s">
        <v>84</v>
      </c>
      <c r="AC512" s="17" t="s">
        <v>78</v>
      </c>
      <c r="AK512" s="21" t="n">
        <v>10.8564814814815</v>
      </c>
      <c r="AL512" s="21" t="n">
        <v>1.48989700837498</v>
      </c>
      <c r="AM512" s="22" t="n">
        <v>4</v>
      </c>
      <c r="AN512" s="21" t="n">
        <v>11.712962962963</v>
      </c>
      <c r="AO512" s="21" t="n">
        <v>1.27069066976783</v>
      </c>
      <c r="AP512" s="22" t="n">
        <v>4</v>
      </c>
    </row>
    <row r="513" customFormat="false" ht="13.8" hidden="false" customHeight="false" outlineLevel="0" collapsed="false">
      <c r="A513" s="17" t="n">
        <v>77</v>
      </c>
      <c r="B513" s="17" t="n">
        <v>2011</v>
      </c>
      <c r="C513" s="17" t="s">
        <v>252</v>
      </c>
      <c r="D513" s="17" t="s">
        <v>272</v>
      </c>
      <c r="E513" s="18" t="s">
        <v>211</v>
      </c>
      <c r="F513" s="18" t="s">
        <v>67</v>
      </c>
      <c r="G513" s="19" t="n">
        <v>103.834</v>
      </c>
      <c r="H513" s="19" t="n">
        <v>36.06</v>
      </c>
      <c r="I513" s="20" t="n">
        <v>2020</v>
      </c>
      <c r="N513" s="19" t="n">
        <v>10.2</v>
      </c>
      <c r="O513" s="19" t="n">
        <v>0.82</v>
      </c>
      <c r="P513" s="19" t="n">
        <v>0.78</v>
      </c>
      <c r="R513" s="19" t="n">
        <v>85</v>
      </c>
      <c r="T513" s="19" t="n">
        <v>120</v>
      </c>
      <c r="W513" s="18" t="n">
        <v>2008</v>
      </c>
      <c r="X513" s="17" t="s">
        <v>146</v>
      </c>
      <c r="Y513" s="17" t="s">
        <v>101</v>
      </c>
      <c r="Z513" s="17" t="s">
        <v>107</v>
      </c>
      <c r="AA513" s="17" t="n">
        <v>0.006</v>
      </c>
      <c r="AB513" s="17" t="s">
        <v>84</v>
      </c>
      <c r="AC513" s="17" t="s">
        <v>78</v>
      </c>
      <c r="AK513" s="21" t="n">
        <v>10.8564814814815</v>
      </c>
      <c r="AL513" s="21" t="n">
        <v>1.48989700837498</v>
      </c>
      <c r="AM513" s="22" t="n">
        <v>4</v>
      </c>
      <c r="AN513" s="21" t="n">
        <v>12.5925925925926</v>
      </c>
      <c r="AO513" s="21" t="n">
        <v>1.45422456659133</v>
      </c>
      <c r="AP513" s="22" t="n">
        <v>4</v>
      </c>
    </row>
    <row r="514" customFormat="false" ht="13.8" hidden="false" customHeight="false" outlineLevel="0" collapsed="false">
      <c r="A514" s="17" t="n">
        <v>78</v>
      </c>
      <c r="B514" s="17" t="n">
        <v>2011</v>
      </c>
      <c r="C514" s="17" t="s">
        <v>252</v>
      </c>
      <c r="D514" s="17" t="s">
        <v>273</v>
      </c>
      <c r="E514" s="18" t="s">
        <v>211</v>
      </c>
      <c r="F514" s="18" t="s">
        <v>67</v>
      </c>
      <c r="G514" s="19" t="n">
        <v>107.75</v>
      </c>
      <c r="H514" s="19" t="n">
        <v>35.48</v>
      </c>
      <c r="I514" s="20" t="n">
        <v>1264</v>
      </c>
      <c r="J514" s="17" t="s">
        <v>81</v>
      </c>
      <c r="K514" s="17" t="s">
        <v>94</v>
      </c>
      <c r="L514" s="19" t="n">
        <v>1.15</v>
      </c>
      <c r="M514" s="19" t="n">
        <v>8.05</v>
      </c>
      <c r="W514" s="18" t="n">
        <v>2008</v>
      </c>
      <c r="X514" s="17" t="s">
        <v>77</v>
      </c>
      <c r="Y514" s="17" t="s">
        <v>70</v>
      </c>
      <c r="Z514" s="17" t="s">
        <v>71</v>
      </c>
      <c r="AA514" s="17" t="n">
        <v>0.008</v>
      </c>
      <c r="AB514" s="17" t="s">
        <v>84</v>
      </c>
      <c r="AC514" s="17" t="s">
        <v>78</v>
      </c>
      <c r="AD514" s="18" t="n">
        <v>36.4</v>
      </c>
      <c r="AQ514" s="21" t="n">
        <v>0.71</v>
      </c>
      <c r="AR514" s="21" t="n">
        <v>0.02</v>
      </c>
      <c r="AS514" s="23" t="n">
        <v>3</v>
      </c>
      <c r="AT514" s="21" t="n">
        <v>0.87</v>
      </c>
      <c r="AU514" s="21" t="n">
        <v>0.07</v>
      </c>
      <c r="AV514" s="23" t="n">
        <v>3</v>
      </c>
    </row>
    <row r="515" customFormat="false" ht="13.8" hidden="false" customHeight="false" outlineLevel="0" collapsed="false">
      <c r="A515" s="17" t="n">
        <v>78</v>
      </c>
      <c r="B515" s="17" t="n">
        <v>2011</v>
      </c>
      <c r="C515" s="17" t="s">
        <v>252</v>
      </c>
      <c r="D515" s="17" t="s">
        <v>273</v>
      </c>
      <c r="E515" s="18" t="s">
        <v>211</v>
      </c>
      <c r="F515" s="18" t="s">
        <v>67</v>
      </c>
      <c r="G515" s="19" t="n">
        <v>107.75</v>
      </c>
      <c r="H515" s="19" t="n">
        <v>35.48</v>
      </c>
      <c r="I515" s="20" t="n">
        <v>1264</v>
      </c>
      <c r="J515" s="17" t="s">
        <v>81</v>
      </c>
      <c r="K515" s="17" t="s">
        <v>94</v>
      </c>
      <c r="L515" s="19" t="n">
        <v>1.15</v>
      </c>
      <c r="M515" s="19" t="n">
        <v>8.05</v>
      </c>
      <c r="W515" s="18" t="n">
        <v>2008</v>
      </c>
      <c r="X515" s="17" t="s">
        <v>77</v>
      </c>
      <c r="Y515" s="17" t="s">
        <v>70</v>
      </c>
      <c r="Z515" s="17" t="s">
        <v>71</v>
      </c>
      <c r="AA515" s="17" t="n">
        <v>0.008</v>
      </c>
      <c r="AB515" s="17" t="s">
        <v>84</v>
      </c>
      <c r="AC515" s="17" t="s">
        <v>78</v>
      </c>
      <c r="AD515" s="18" t="n">
        <v>100</v>
      </c>
      <c r="AQ515" s="21" t="n">
        <v>0.71</v>
      </c>
      <c r="AR515" s="21" t="n">
        <v>0.02</v>
      </c>
      <c r="AS515" s="23" t="n">
        <v>3</v>
      </c>
      <c r="AT515" s="21" t="n">
        <v>1.05</v>
      </c>
      <c r="AU515" s="21" t="n">
        <v>0.05</v>
      </c>
      <c r="AV515" s="23" t="n">
        <v>3</v>
      </c>
    </row>
    <row r="516" customFormat="false" ht="13.8" hidden="false" customHeight="false" outlineLevel="0" collapsed="false">
      <c r="A516" s="17" t="n">
        <v>78</v>
      </c>
      <c r="B516" s="17" t="n">
        <v>2011</v>
      </c>
      <c r="C516" s="17" t="s">
        <v>252</v>
      </c>
      <c r="D516" s="17" t="s">
        <v>273</v>
      </c>
      <c r="E516" s="18" t="s">
        <v>211</v>
      </c>
      <c r="F516" s="18" t="s">
        <v>67</v>
      </c>
      <c r="G516" s="19" t="n">
        <v>107.75</v>
      </c>
      <c r="H516" s="19" t="n">
        <v>35.48</v>
      </c>
      <c r="I516" s="20" t="n">
        <v>1264</v>
      </c>
      <c r="J516" s="17" t="s">
        <v>81</v>
      </c>
      <c r="K516" s="17" t="s">
        <v>94</v>
      </c>
      <c r="L516" s="19" t="n">
        <v>1.15</v>
      </c>
      <c r="M516" s="19" t="n">
        <v>8.05</v>
      </c>
      <c r="W516" s="18" t="n">
        <v>2009</v>
      </c>
      <c r="X516" s="17" t="s">
        <v>77</v>
      </c>
      <c r="Y516" s="17" t="s">
        <v>70</v>
      </c>
      <c r="Z516" s="17" t="s">
        <v>71</v>
      </c>
      <c r="AA516" s="17" t="n">
        <v>0.008</v>
      </c>
      <c r="AB516" s="17" t="s">
        <v>84</v>
      </c>
      <c r="AC516" s="17" t="s">
        <v>78</v>
      </c>
      <c r="AD516" s="18" t="n">
        <v>36.4</v>
      </c>
      <c r="AE516" s="21" t="n">
        <v>22.0162573640611</v>
      </c>
      <c r="AF516" s="21" t="n">
        <v>4.83053015531558</v>
      </c>
      <c r="AG516" s="22" t="n">
        <v>4</v>
      </c>
      <c r="AH516" s="21" t="n">
        <v>23.245</v>
      </c>
      <c r="AI516" s="21" t="n">
        <v>5.21030709267696</v>
      </c>
      <c r="AJ516" s="23" t="n">
        <v>4</v>
      </c>
      <c r="AK516" s="21" t="n">
        <v>13.4018691588785</v>
      </c>
      <c r="AL516" s="21" t="n">
        <v>6.00811748903727</v>
      </c>
      <c r="AM516" s="22" t="n">
        <v>5</v>
      </c>
      <c r="AN516" s="21" t="n">
        <v>13.1214953271028</v>
      </c>
      <c r="AO516" s="21" t="n">
        <v>6.04642923465162</v>
      </c>
      <c r="AP516" s="22" t="n">
        <v>5</v>
      </c>
      <c r="AQ516" s="21" t="n">
        <v>0.62</v>
      </c>
      <c r="AR516" s="21" t="n">
        <v>0.02</v>
      </c>
      <c r="AS516" s="23" t="n">
        <v>3</v>
      </c>
      <c r="AT516" s="21" t="n">
        <v>0.55</v>
      </c>
      <c r="AU516" s="21" t="n">
        <v>0.01</v>
      </c>
      <c r="AV516" s="23" t="n">
        <v>3</v>
      </c>
    </row>
    <row r="517" customFormat="false" ht="13.8" hidden="false" customHeight="false" outlineLevel="0" collapsed="false">
      <c r="A517" s="17" t="n">
        <v>78</v>
      </c>
      <c r="B517" s="17" t="n">
        <v>2011</v>
      </c>
      <c r="C517" s="17" t="s">
        <v>252</v>
      </c>
      <c r="D517" s="17" t="s">
        <v>273</v>
      </c>
      <c r="E517" s="18" t="s">
        <v>211</v>
      </c>
      <c r="F517" s="18" t="s">
        <v>67</v>
      </c>
      <c r="G517" s="19" t="n">
        <v>107.75</v>
      </c>
      <c r="H517" s="19" t="n">
        <v>35.48</v>
      </c>
      <c r="I517" s="20" t="n">
        <v>1264</v>
      </c>
      <c r="J517" s="17" t="s">
        <v>81</v>
      </c>
      <c r="K517" s="17" t="s">
        <v>94</v>
      </c>
      <c r="L517" s="19" t="n">
        <v>1.15</v>
      </c>
      <c r="M517" s="19" t="n">
        <v>8.05</v>
      </c>
      <c r="W517" s="18" t="n">
        <v>2009</v>
      </c>
      <c r="X517" s="17" t="s">
        <v>77</v>
      </c>
      <c r="Y517" s="17" t="s">
        <v>70</v>
      </c>
      <c r="Z517" s="17" t="s">
        <v>71</v>
      </c>
      <c r="AA517" s="17" t="n">
        <v>0.008</v>
      </c>
      <c r="AB517" s="17" t="s">
        <v>84</v>
      </c>
      <c r="AC517" s="17" t="s">
        <v>78</v>
      </c>
      <c r="AD517" s="18" t="n">
        <v>100</v>
      </c>
      <c r="AE517" s="21" t="n">
        <v>22.0162573640611</v>
      </c>
      <c r="AF517" s="21" t="n">
        <v>4.83053015531558</v>
      </c>
      <c r="AG517" s="22" t="n">
        <v>4</v>
      </c>
      <c r="AH517" s="21" t="n">
        <v>23.4238934157958</v>
      </c>
      <c r="AI517" s="21" t="n">
        <v>4.94988230331026</v>
      </c>
      <c r="AJ517" s="23" t="n">
        <v>4</v>
      </c>
      <c r="AK517" s="21" t="n">
        <v>13.4018691588785</v>
      </c>
      <c r="AL517" s="21" t="n">
        <v>6.00811748903727</v>
      </c>
      <c r="AM517" s="22" t="n">
        <v>5</v>
      </c>
      <c r="AN517" s="21" t="n">
        <v>13.0934579439252</v>
      </c>
      <c r="AO517" s="21" t="n">
        <v>5.59133189866986</v>
      </c>
      <c r="AP517" s="22" t="n">
        <v>5</v>
      </c>
      <c r="AQ517" s="21" t="n">
        <v>0.62</v>
      </c>
      <c r="AR517" s="21" t="n">
        <v>0.02</v>
      </c>
      <c r="AS517" s="23" t="n">
        <v>3</v>
      </c>
      <c r="AT517" s="21" t="n">
        <v>0.5</v>
      </c>
      <c r="AU517" s="21" t="n">
        <v>0.01</v>
      </c>
      <c r="AV517" s="23" t="n">
        <v>3</v>
      </c>
    </row>
    <row r="518" customFormat="false" ht="13.8" hidden="false" customHeight="false" outlineLevel="0" collapsed="false">
      <c r="A518" s="17" t="n">
        <v>78</v>
      </c>
      <c r="B518" s="17" t="n">
        <v>2011</v>
      </c>
      <c r="C518" s="17" t="s">
        <v>252</v>
      </c>
      <c r="D518" s="17" t="s">
        <v>273</v>
      </c>
      <c r="E518" s="18" t="s">
        <v>211</v>
      </c>
      <c r="F518" s="18" t="s">
        <v>67</v>
      </c>
      <c r="G518" s="19" t="n">
        <v>107.75</v>
      </c>
      <c r="H518" s="19" t="n">
        <v>35.48</v>
      </c>
      <c r="I518" s="20" t="n">
        <v>1264</v>
      </c>
      <c r="J518" s="17" t="s">
        <v>81</v>
      </c>
      <c r="K518" s="17" t="s">
        <v>94</v>
      </c>
      <c r="L518" s="19" t="n">
        <v>1.15</v>
      </c>
      <c r="M518" s="19" t="n">
        <v>8.05</v>
      </c>
      <c r="W518" s="18" t="n">
        <v>2010</v>
      </c>
      <c r="X518" s="17" t="s">
        <v>77</v>
      </c>
      <c r="Y518" s="17" t="s">
        <v>70</v>
      </c>
      <c r="Z518" s="17" t="s">
        <v>71</v>
      </c>
      <c r="AA518" s="17" t="n">
        <v>0.008</v>
      </c>
      <c r="AB518" s="17" t="s">
        <v>84</v>
      </c>
      <c r="AC518" s="17" t="s">
        <v>78</v>
      </c>
      <c r="AD518" s="18" t="n">
        <v>36.4</v>
      </c>
      <c r="AK518" s="21" t="n">
        <v>18.8971962616823</v>
      </c>
      <c r="AL518" s="21" t="n">
        <v>5.29602345560418</v>
      </c>
      <c r="AM518" s="22" t="n">
        <v>5</v>
      </c>
      <c r="AN518" s="21" t="n">
        <v>18.392523364486</v>
      </c>
      <c r="AO518" s="21" t="n">
        <v>5.55943202845344</v>
      </c>
      <c r="AP518" s="22" t="n">
        <v>5</v>
      </c>
      <c r="AQ518" s="21" t="n">
        <v>0.68</v>
      </c>
      <c r="AR518" s="21" t="n">
        <v>0.0099999999999999</v>
      </c>
      <c r="AS518" s="23" t="n">
        <v>3</v>
      </c>
      <c r="AT518" s="21" t="n">
        <v>0.71</v>
      </c>
      <c r="AU518" s="21" t="n">
        <v>0.01</v>
      </c>
      <c r="AV518" s="23" t="n">
        <v>3</v>
      </c>
    </row>
    <row r="519" customFormat="false" ht="13.8" hidden="false" customHeight="false" outlineLevel="0" collapsed="false">
      <c r="A519" s="17" t="n">
        <v>78</v>
      </c>
      <c r="B519" s="17" t="n">
        <v>2011</v>
      </c>
      <c r="C519" s="17" t="s">
        <v>252</v>
      </c>
      <c r="D519" s="17" t="s">
        <v>273</v>
      </c>
      <c r="E519" s="18" t="s">
        <v>211</v>
      </c>
      <c r="F519" s="18" t="s">
        <v>67</v>
      </c>
      <c r="G519" s="19" t="n">
        <v>107.75</v>
      </c>
      <c r="H519" s="19" t="n">
        <v>35.48</v>
      </c>
      <c r="I519" s="20" t="n">
        <v>1264</v>
      </c>
      <c r="J519" s="17" t="s">
        <v>81</v>
      </c>
      <c r="K519" s="17" t="s">
        <v>94</v>
      </c>
      <c r="L519" s="19" t="n">
        <v>1.15</v>
      </c>
      <c r="M519" s="19" t="n">
        <v>8.05</v>
      </c>
      <c r="W519" s="18" t="n">
        <v>2010</v>
      </c>
      <c r="X519" s="17" t="s">
        <v>77</v>
      </c>
      <c r="Y519" s="17" t="s">
        <v>70</v>
      </c>
      <c r="Z519" s="17" t="s">
        <v>71</v>
      </c>
      <c r="AA519" s="17" t="n">
        <v>0.008</v>
      </c>
      <c r="AB519" s="17" t="s">
        <v>84</v>
      </c>
      <c r="AC519" s="17" t="s">
        <v>78</v>
      </c>
      <c r="AD519" s="18" t="n">
        <v>100</v>
      </c>
      <c r="AE519" s="21" t="n">
        <v>21.5484278717017</v>
      </c>
      <c r="AF519" s="21" t="n">
        <v>4.61774340651071</v>
      </c>
      <c r="AG519" s="22" t="n">
        <v>5</v>
      </c>
      <c r="AH519" s="21" t="n">
        <v>24.0474685687199</v>
      </c>
      <c r="AI519" s="21" t="n">
        <v>4.97925881332515</v>
      </c>
      <c r="AJ519" s="23" t="n">
        <v>5</v>
      </c>
      <c r="AK519" s="21" t="n">
        <v>18.8971962616823</v>
      </c>
      <c r="AL519" s="21" t="n">
        <v>5.29602345560418</v>
      </c>
      <c r="AM519" s="22" t="n">
        <v>5</v>
      </c>
      <c r="AN519" s="21" t="n">
        <v>18.6448598130841</v>
      </c>
      <c r="AO519" s="21" t="n">
        <v>5.37941603392987</v>
      </c>
      <c r="AP519" s="22" t="n">
        <v>5</v>
      </c>
      <c r="AQ519" s="21" t="n">
        <v>0.68</v>
      </c>
      <c r="AR519" s="21" t="n">
        <v>0.0099999999999999</v>
      </c>
      <c r="AS519" s="23" t="n">
        <v>3</v>
      </c>
      <c r="AT519" s="21" t="n">
        <v>0.83</v>
      </c>
      <c r="AU519" s="21" t="n">
        <v>0.05</v>
      </c>
      <c r="AV519" s="23" t="n">
        <v>3</v>
      </c>
    </row>
    <row r="520" customFormat="false" ht="13.8" hidden="false" customHeight="false" outlineLevel="0" collapsed="false">
      <c r="A520" s="17" t="n">
        <v>78</v>
      </c>
      <c r="B520" s="17" t="n">
        <v>2011</v>
      </c>
      <c r="C520" s="17" t="s">
        <v>252</v>
      </c>
      <c r="D520" s="17" t="s">
        <v>273</v>
      </c>
      <c r="E520" s="18" t="s">
        <v>211</v>
      </c>
      <c r="F520" s="18" t="s">
        <v>67</v>
      </c>
      <c r="G520" s="19" t="n">
        <v>106.88</v>
      </c>
      <c r="H520" s="19" t="n">
        <v>35.35</v>
      </c>
      <c r="I520" s="20" t="n">
        <v>1407</v>
      </c>
      <c r="J520" s="17" t="s">
        <v>81</v>
      </c>
      <c r="K520" s="17" t="s">
        <v>94</v>
      </c>
      <c r="L520" s="19" t="n">
        <v>1.1</v>
      </c>
      <c r="M520" s="19" t="n">
        <v>8.1</v>
      </c>
      <c r="W520" s="18" t="n">
        <v>2008</v>
      </c>
      <c r="X520" s="17" t="s">
        <v>77</v>
      </c>
      <c r="Y520" s="17" t="s">
        <v>70</v>
      </c>
      <c r="Z520" s="17" t="s">
        <v>71</v>
      </c>
      <c r="AA520" s="17" t="n">
        <v>0.008</v>
      </c>
      <c r="AB520" s="17" t="s">
        <v>84</v>
      </c>
      <c r="AC520" s="17" t="s">
        <v>78</v>
      </c>
      <c r="AD520" s="18" t="n">
        <v>36.4</v>
      </c>
      <c r="AQ520" s="21" t="n">
        <v>0.78</v>
      </c>
      <c r="AR520" s="21" t="n">
        <v>0.02</v>
      </c>
      <c r="AS520" s="23" t="n">
        <v>3</v>
      </c>
      <c r="AT520" s="21" t="n">
        <v>1.11</v>
      </c>
      <c r="AU520" s="48" t="n">
        <v>0.00339999999999985</v>
      </c>
      <c r="AV520" s="23" t="n">
        <v>3</v>
      </c>
    </row>
    <row r="521" customFormat="false" ht="13.8" hidden="false" customHeight="false" outlineLevel="0" collapsed="false">
      <c r="A521" s="17" t="n">
        <v>78</v>
      </c>
      <c r="B521" s="17" t="n">
        <v>2011</v>
      </c>
      <c r="C521" s="17" t="s">
        <v>252</v>
      </c>
      <c r="D521" s="17" t="s">
        <v>273</v>
      </c>
      <c r="E521" s="18" t="s">
        <v>211</v>
      </c>
      <c r="F521" s="18" t="s">
        <v>67</v>
      </c>
      <c r="G521" s="19" t="n">
        <v>106.88</v>
      </c>
      <c r="H521" s="19" t="n">
        <v>35.35</v>
      </c>
      <c r="I521" s="20" t="n">
        <v>1407</v>
      </c>
      <c r="J521" s="17" t="s">
        <v>81</v>
      </c>
      <c r="K521" s="17" t="s">
        <v>94</v>
      </c>
      <c r="L521" s="19" t="n">
        <v>1.1</v>
      </c>
      <c r="M521" s="19" t="n">
        <v>8.1</v>
      </c>
      <c r="W521" s="18" t="n">
        <v>2008</v>
      </c>
      <c r="X521" s="17" t="s">
        <v>77</v>
      </c>
      <c r="Y521" s="17" t="s">
        <v>70</v>
      </c>
      <c r="Z521" s="17" t="s">
        <v>71</v>
      </c>
      <c r="AA521" s="17" t="n">
        <v>0.008</v>
      </c>
      <c r="AB521" s="17" t="s">
        <v>84</v>
      </c>
      <c r="AC521" s="17" t="s">
        <v>78</v>
      </c>
      <c r="AD521" s="18" t="n">
        <v>100</v>
      </c>
      <c r="AQ521" s="21" t="n">
        <v>0.78</v>
      </c>
      <c r="AR521" s="21" t="n">
        <v>0.02</v>
      </c>
      <c r="AS521" s="23" t="n">
        <v>3</v>
      </c>
      <c r="AT521" s="21" t="n">
        <v>1.1</v>
      </c>
      <c r="AU521" s="21" t="n">
        <v>0.0133999999999999</v>
      </c>
      <c r="AV521" s="23" t="n">
        <v>3</v>
      </c>
    </row>
    <row r="522" customFormat="false" ht="13.8" hidden="false" customHeight="false" outlineLevel="0" collapsed="false">
      <c r="A522" s="17" t="n">
        <v>78</v>
      </c>
      <c r="B522" s="17" t="n">
        <v>2011</v>
      </c>
      <c r="C522" s="17" t="s">
        <v>252</v>
      </c>
      <c r="D522" s="17" t="s">
        <v>273</v>
      </c>
      <c r="E522" s="18" t="s">
        <v>211</v>
      </c>
      <c r="F522" s="18" t="s">
        <v>67</v>
      </c>
      <c r="G522" s="19" t="n">
        <v>106.88</v>
      </c>
      <c r="H522" s="19" t="n">
        <v>35.35</v>
      </c>
      <c r="I522" s="20" t="n">
        <v>1407</v>
      </c>
      <c r="J522" s="17" t="s">
        <v>81</v>
      </c>
      <c r="K522" s="17" t="s">
        <v>94</v>
      </c>
      <c r="L522" s="19" t="n">
        <v>1.1</v>
      </c>
      <c r="M522" s="19" t="n">
        <v>8.1</v>
      </c>
      <c r="W522" s="18" t="n">
        <v>2009</v>
      </c>
      <c r="X522" s="17" t="s">
        <v>77</v>
      </c>
      <c r="Y522" s="17" t="s">
        <v>70</v>
      </c>
      <c r="Z522" s="17" t="s">
        <v>71</v>
      </c>
      <c r="AA522" s="17" t="n">
        <v>0.008</v>
      </c>
      <c r="AB522" s="17" t="s">
        <v>84</v>
      </c>
      <c r="AC522" s="17" t="s">
        <v>78</v>
      </c>
      <c r="AD522" s="18" t="n">
        <v>36.4</v>
      </c>
      <c r="AQ522" s="21" t="n">
        <v>0.48</v>
      </c>
      <c r="AR522" s="21" t="n">
        <v>0.02</v>
      </c>
      <c r="AS522" s="23" t="n">
        <v>3</v>
      </c>
      <c r="AT522" s="21" t="n">
        <v>0.61</v>
      </c>
      <c r="AU522" s="21" t="n">
        <v>0.02</v>
      </c>
      <c r="AV522" s="23" t="n">
        <v>3</v>
      </c>
    </row>
    <row r="523" customFormat="false" ht="13.8" hidden="false" customHeight="false" outlineLevel="0" collapsed="false">
      <c r="A523" s="17" t="n">
        <v>78</v>
      </c>
      <c r="B523" s="17" t="n">
        <v>2011</v>
      </c>
      <c r="C523" s="17" t="s">
        <v>252</v>
      </c>
      <c r="D523" s="17" t="s">
        <v>273</v>
      </c>
      <c r="E523" s="18" t="s">
        <v>211</v>
      </c>
      <c r="F523" s="18" t="s">
        <v>67</v>
      </c>
      <c r="G523" s="19" t="n">
        <v>106.88</v>
      </c>
      <c r="H523" s="19" t="n">
        <v>35.35</v>
      </c>
      <c r="I523" s="20" t="n">
        <v>1407</v>
      </c>
      <c r="J523" s="17" t="s">
        <v>81</v>
      </c>
      <c r="K523" s="17" t="s">
        <v>94</v>
      </c>
      <c r="L523" s="19" t="n">
        <v>1.1</v>
      </c>
      <c r="M523" s="19" t="n">
        <v>8.1</v>
      </c>
      <c r="W523" s="18" t="n">
        <v>2009</v>
      </c>
      <c r="X523" s="17" t="s">
        <v>77</v>
      </c>
      <c r="Y523" s="17" t="s">
        <v>70</v>
      </c>
      <c r="Z523" s="17" t="s">
        <v>71</v>
      </c>
      <c r="AA523" s="17" t="n">
        <v>0.008</v>
      </c>
      <c r="AB523" s="17" t="s">
        <v>84</v>
      </c>
      <c r="AC523" s="17" t="s">
        <v>78</v>
      </c>
      <c r="AD523" s="18" t="n">
        <v>100</v>
      </c>
      <c r="AQ523" s="21" t="n">
        <v>0.48</v>
      </c>
      <c r="AR523" s="21" t="n">
        <v>0.02</v>
      </c>
      <c r="AS523" s="23" t="n">
        <v>3</v>
      </c>
      <c r="AT523" s="21" t="n">
        <v>0.71</v>
      </c>
      <c r="AU523" s="21" t="n">
        <v>0.03</v>
      </c>
      <c r="AV523" s="23" t="n">
        <v>3</v>
      </c>
    </row>
    <row r="524" customFormat="false" ht="13.8" hidden="false" customHeight="false" outlineLevel="0" collapsed="false">
      <c r="A524" s="17" t="n">
        <v>78</v>
      </c>
      <c r="B524" s="17" t="n">
        <v>2011</v>
      </c>
      <c r="C524" s="17" t="s">
        <v>252</v>
      </c>
      <c r="D524" s="17" t="s">
        <v>273</v>
      </c>
      <c r="E524" s="18" t="s">
        <v>211</v>
      </c>
      <c r="F524" s="18" t="s">
        <v>67</v>
      </c>
      <c r="G524" s="19" t="n">
        <v>106.88</v>
      </c>
      <c r="H524" s="19" t="n">
        <v>35.35</v>
      </c>
      <c r="I524" s="20" t="n">
        <v>1407</v>
      </c>
      <c r="J524" s="17" t="s">
        <v>81</v>
      </c>
      <c r="K524" s="17" t="s">
        <v>94</v>
      </c>
      <c r="L524" s="19" t="n">
        <v>1.1</v>
      </c>
      <c r="M524" s="19" t="n">
        <v>8.1</v>
      </c>
      <c r="W524" s="18" t="n">
        <v>2010</v>
      </c>
      <c r="X524" s="17" t="s">
        <v>77</v>
      </c>
      <c r="Y524" s="17" t="s">
        <v>70</v>
      </c>
      <c r="Z524" s="17" t="s">
        <v>71</v>
      </c>
      <c r="AA524" s="17" t="n">
        <v>0.008</v>
      </c>
      <c r="AB524" s="17" t="s">
        <v>84</v>
      </c>
      <c r="AC524" s="17" t="s">
        <v>78</v>
      </c>
      <c r="AD524" s="18" t="n">
        <v>36.4</v>
      </c>
      <c r="AQ524" s="21" t="n">
        <v>0.61</v>
      </c>
      <c r="AR524" s="21" t="n">
        <v>0.01</v>
      </c>
      <c r="AS524" s="23" t="n">
        <v>3</v>
      </c>
      <c r="AT524" s="21" t="n">
        <v>0.8</v>
      </c>
      <c r="AU524" s="21" t="n">
        <v>0.0299999999999999</v>
      </c>
      <c r="AV524" s="23" t="n">
        <v>3</v>
      </c>
    </row>
    <row r="525" customFormat="false" ht="13.8" hidden="false" customHeight="false" outlineLevel="0" collapsed="false">
      <c r="A525" s="17" t="n">
        <v>78</v>
      </c>
      <c r="B525" s="17" t="n">
        <v>2011</v>
      </c>
      <c r="C525" s="17" t="s">
        <v>252</v>
      </c>
      <c r="D525" s="17" t="s">
        <v>273</v>
      </c>
      <c r="E525" s="18" t="s">
        <v>211</v>
      </c>
      <c r="F525" s="18" t="s">
        <v>67</v>
      </c>
      <c r="G525" s="19" t="n">
        <v>106.88</v>
      </c>
      <c r="H525" s="19" t="n">
        <v>35.35</v>
      </c>
      <c r="I525" s="20" t="n">
        <v>1407</v>
      </c>
      <c r="J525" s="17" t="s">
        <v>81</v>
      </c>
      <c r="K525" s="17" t="s">
        <v>94</v>
      </c>
      <c r="L525" s="19" t="n">
        <v>1.1</v>
      </c>
      <c r="M525" s="19" t="n">
        <v>8.1</v>
      </c>
      <c r="W525" s="18" t="n">
        <v>2010</v>
      </c>
      <c r="X525" s="17" t="s">
        <v>77</v>
      </c>
      <c r="Y525" s="17" t="s">
        <v>70</v>
      </c>
      <c r="Z525" s="17" t="s">
        <v>71</v>
      </c>
      <c r="AA525" s="17" t="n">
        <v>0.008</v>
      </c>
      <c r="AB525" s="17" t="s">
        <v>84</v>
      </c>
      <c r="AC525" s="17" t="s">
        <v>78</v>
      </c>
      <c r="AD525" s="18" t="n">
        <v>100</v>
      </c>
      <c r="AQ525" s="21" t="n">
        <v>0.61</v>
      </c>
      <c r="AR525" s="21" t="n">
        <v>0.01</v>
      </c>
      <c r="AS525" s="23" t="n">
        <v>3</v>
      </c>
      <c r="AT525" s="21" t="n">
        <v>0.88</v>
      </c>
      <c r="AU525" s="21" t="n">
        <v>0.03</v>
      </c>
      <c r="AV525" s="23" t="n">
        <v>3</v>
      </c>
    </row>
    <row r="526" customFormat="false" ht="13.8" hidden="false" customHeight="false" outlineLevel="0" collapsed="false">
      <c r="A526" s="17" t="n">
        <v>78</v>
      </c>
      <c r="B526" s="17" t="n">
        <v>2011</v>
      </c>
      <c r="C526" s="17" t="s">
        <v>252</v>
      </c>
      <c r="D526" s="17" t="s">
        <v>273</v>
      </c>
      <c r="E526" s="18" t="s">
        <v>211</v>
      </c>
      <c r="F526" s="18" t="s">
        <v>67</v>
      </c>
      <c r="G526" s="19" t="n">
        <v>104.08</v>
      </c>
      <c r="H526" s="19" t="n">
        <v>35.9</v>
      </c>
      <c r="I526" s="20" t="n">
        <v>2013</v>
      </c>
      <c r="J526" s="17" t="s">
        <v>231</v>
      </c>
      <c r="K526" s="17" t="s">
        <v>94</v>
      </c>
      <c r="L526" s="19" t="n">
        <v>1.19</v>
      </c>
      <c r="M526" s="19" t="n">
        <v>8.3</v>
      </c>
      <c r="W526" s="18" t="n">
        <v>2008</v>
      </c>
      <c r="X526" s="17" t="s">
        <v>77</v>
      </c>
      <c r="Y526" s="17" t="s">
        <v>70</v>
      </c>
      <c r="Z526" s="17" t="s">
        <v>71</v>
      </c>
      <c r="AA526" s="17" t="n">
        <v>0.008</v>
      </c>
      <c r="AB526" s="17" t="s">
        <v>84</v>
      </c>
      <c r="AC526" s="17" t="s">
        <v>78</v>
      </c>
      <c r="AD526" s="18" t="n">
        <v>36.4</v>
      </c>
      <c r="AQ526" s="21" t="n">
        <v>0.54</v>
      </c>
      <c r="AR526" s="21" t="n">
        <v>0.01</v>
      </c>
      <c r="AS526" s="23" t="n">
        <v>3</v>
      </c>
      <c r="AT526" s="21" t="n">
        <v>0.76</v>
      </c>
      <c r="AU526" s="21" t="n">
        <v>0.01</v>
      </c>
      <c r="AV526" s="23" t="n">
        <v>3</v>
      </c>
    </row>
    <row r="527" customFormat="false" ht="13.8" hidden="false" customHeight="false" outlineLevel="0" collapsed="false">
      <c r="A527" s="17" t="n">
        <v>78</v>
      </c>
      <c r="B527" s="17" t="n">
        <v>2011</v>
      </c>
      <c r="C527" s="17" t="s">
        <v>252</v>
      </c>
      <c r="D527" s="17" t="s">
        <v>273</v>
      </c>
      <c r="E527" s="18" t="s">
        <v>211</v>
      </c>
      <c r="F527" s="18" t="s">
        <v>67</v>
      </c>
      <c r="G527" s="19" t="n">
        <v>104.08</v>
      </c>
      <c r="H527" s="19" t="n">
        <v>35.9</v>
      </c>
      <c r="I527" s="20" t="n">
        <v>2013</v>
      </c>
      <c r="J527" s="17" t="s">
        <v>231</v>
      </c>
      <c r="K527" s="17" t="s">
        <v>94</v>
      </c>
      <c r="L527" s="19" t="n">
        <v>1.19</v>
      </c>
      <c r="M527" s="19" t="n">
        <v>8.3</v>
      </c>
      <c r="W527" s="18" t="n">
        <v>2008</v>
      </c>
      <c r="X527" s="17" t="s">
        <v>77</v>
      </c>
      <c r="Y527" s="17" t="s">
        <v>70</v>
      </c>
      <c r="Z527" s="17" t="s">
        <v>71</v>
      </c>
      <c r="AA527" s="17" t="n">
        <v>0.008</v>
      </c>
      <c r="AB527" s="17" t="s">
        <v>84</v>
      </c>
      <c r="AC527" s="17" t="s">
        <v>78</v>
      </c>
      <c r="AD527" s="18" t="n">
        <v>100</v>
      </c>
      <c r="AQ527" s="21" t="n">
        <v>0.54</v>
      </c>
      <c r="AR527" s="21" t="n">
        <v>0.01</v>
      </c>
      <c r="AS527" s="23" t="n">
        <v>3</v>
      </c>
      <c r="AT527" s="21" t="n">
        <v>0.82</v>
      </c>
      <c r="AU527" s="21" t="n">
        <v>0.0800000000000001</v>
      </c>
      <c r="AV527" s="23" t="n">
        <v>3</v>
      </c>
    </row>
    <row r="528" customFormat="false" ht="13.8" hidden="false" customHeight="false" outlineLevel="0" collapsed="false">
      <c r="A528" s="17" t="n">
        <v>78</v>
      </c>
      <c r="B528" s="17" t="n">
        <v>2011</v>
      </c>
      <c r="C528" s="17" t="s">
        <v>252</v>
      </c>
      <c r="D528" s="17" t="s">
        <v>273</v>
      </c>
      <c r="E528" s="18" t="s">
        <v>211</v>
      </c>
      <c r="F528" s="18" t="s">
        <v>67</v>
      </c>
      <c r="G528" s="19" t="n">
        <v>104.08</v>
      </c>
      <c r="H528" s="19" t="n">
        <v>35.9</v>
      </c>
      <c r="I528" s="20" t="n">
        <v>2013</v>
      </c>
      <c r="J528" s="17" t="s">
        <v>231</v>
      </c>
      <c r="K528" s="17" t="s">
        <v>94</v>
      </c>
      <c r="L528" s="19" t="n">
        <v>1.19</v>
      </c>
      <c r="M528" s="19" t="n">
        <v>8.3</v>
      </c>
      <c r="W528" s="18" t="n">
        <v>2009</v>
      </c>
      <c r="X528" s="17" t="s">
        <v>77</v>
      </c>
      <c r="Y528" s="17" t="s">
        <v>70</v>
      </c>
      <c r="Z528" s="17" t="s">
        <v>71</v>
      </c>
      <c r="AA528" s="17" t="n">
        <v>0.008</v>
      </c>
      <c r="AB528" s="17" t="s">
        <v>84</v>
      </c>
      <c r="AC528" s="17" t="s">
        <v>78</v>
      </c>
      <c r="AD528" s="18" t="n">
        <v>36.4</v>
      </c>
      <c r="AE528" s="21" t="n">
        <v>20.1607142857143</v>
      </c>
      <c r="AF528" s="21" t="n">
        <v>7.94761227138859</v>
      </c>
      <c r="AG528" s="22" t="n">
        <v>4</v>
      </c>
      <c r="AH528" s="21" t="n">
        <v>22.4107142857143</v>
      </c>
      <c r="AI528" s="21" t="n">
        <v>8.91005222275631</v>
      </c>
      <c r="AJ528" s="23" t="n">
        <v>4</v>
      </c>
      <c r="AK528" s="21" t="n">
        <v>11.3760816134137</v>
      </c>
      <c r="AL528" s="21" t="n">
        <v>4.33096366606934</v>
      </c>
      <c r="AM528" s="22" t="n">
        <v>5</v>
      </c>
      <c r="AN528" s="21" t="n">
        <v>14.5141577724656</v>
      </c>
      <c r="AO528" s="21" t="n">
        <v>5.6844811860012</v>
      </c>
      <c r="AP528" s="22" t="n">
        <v>5</v>
      </c>
      <c r="AQ528" s="21" t="n">
        <v>0.34</v>
      </c>
      <c r="AR528" s="21" t="n">
        <v>0.02</v>
      </c>
      <c r="AS528" s="23" t="n">
        <v>3</v>
      </c>
      <c r="AT528" s="21" t="n">
        <v>0.63</v>
      </c>
      <c r="AU528" s="21" t="n">
        <v>0.02</v>
      </c>
      <c r="AV528" s="23" t="n">
        <v>3</v>
      </c>
    </row>
    <row r="529" customFormat="false" ht="13.8" hidden="false" customHeight="false" outlineLevel="0" collapsed="false">
      <c r="A529" s="17" t="n">
        <v>78</v>
      </c>
      <c r="B529" s="17" t="n">
        <v>2011</v>
      </c>
      <c r="C529" s="17" t="s">
        <v>252</v>
      </c>
      <c r="D529" s="17" t="s">
        <v>273</v>
      </c>
      <c r="E529" s="18" t="s">
        <v>211</v>
      </c>
      <c r="F529" s="18" t="s">
        <v>67</v>
      </c>
      <c r="G529" s="19" t="n">
        <v>104.08</v>
      </c>
      <c r="H529" s="19" t="n">
        <v>35.9</v>
      </c>
      <c r="I529" s="20" t="n">
        <v>2013</v>
      </c>
      <c r="J529" s="17" t="s">
        <v>231</v>
      </c>
      <c r="K529" s="17" t="s">
        <v>94</v>
      </c>
      <c r="L529" s="19" t="n">
        <v>1.19</v>
      </c>
      <c r="M529" s="19" t="n">
        <v>8.3</v>
      </c>
      <c r="W529" s="18" t="n">
        <v>2009</v>
      </c>
      <c r="X529" s="17" t="s">
        <v>77</v>
      </c>
      <c r="Y529" s="17" t="s">
        <v>70</v>
      </c>
      <c r="Z529" s="17" t="s">
        <v>71</v>
      </c>
      <c r="AA529" s="17" t="n">
        <v>0.008</v>
      </c>
      <c r="AB529" s="17" t="s">
        <v>84</v>
      </c>
      <c r="AC529" s="17" t="s">
        <v>78</v>
      </c>
      <c r="AD529" s="18" t="n">
        <v>100</v>
      </c>
      <c r="AE529" s="21" t="n">
        <v>20.1607142857143</v>
      </c>
      <c r="AF529" s="21" t="n">
        <v>7.94761227138859</v>
      </c>
      <c r="AG529" s="22" t="n">
        <v>4</v>
      </c>
      <c r="AH529" s="21" t="n">
        <v>21.5</v>
      </c>
      <c r="AI529" s="21" t="n">
        <v>8.68672456530479</v>
      </c>
      <c r="AJ529" s="23" t="n">
        <v>4</v>
      </c>
      <c r="AK529" s="21" t="n">
        <v>11.3760816134137</v>
      </c>
      <c r="AL529" s="21" t="n">
        <v>4.33096366606934</v>
      </c>
      <c r="AM529" s="22" t="n">
        <v>5</v>
      </c>
      <c r="AN529" s="21" t="n">
        <v>14.5699134709269</v>
      </c>
      <c r="AO529" s="21" t="n">
        <v>5.44477970292742</v>
      </c>
      <c r="AP529" s="22" t="n">
        <v>5</v>
      </c>
      <c r="AQ529" s="21" t="n">
        <v>0.34</v>
      </c>
      <c r="AR529" s="21" t="n">
        <v>0.02</v>
      </c>
      <c r="AS529" s="23" t="n">
        <v>3</v>
      </c>
      <c r="AT529" s="21" t="n">
        <v>0.787</v>
      </c>
      <c r="AU529" s="21" t="n">
        <v>0.00600000000000001</v>
      </c>
      <c r="AV529" s="23" t="n">
        <v>3</v>
      </c>
    </row>
    <row r="530" customFormat="false" ht="13.8" hidden="false" customHeight="false" outlineLevel="0" collapsed="false">
      <c r="A530" s="17" t="n">
        <v>78</v>
      </c>
      <c r="B530" s="17" t="n">
        <v>2011</v>
      </c>
      <c r="C530" s="17" t="s">
        <v>252</v>
      </c>
      <c r="D530" s="17" t="s">
        <v>273</v>
      </c>
      <c r="E530" s="18" t="s">
        <v>211</v>
      </c>
      <c r="F530" s="18" t="s">
        <v>67</v>
      </c>
      <c r="G530" s="19" t="n">
        <v>104.08</v>
      </c>
      <c r="H530" s="19" t="n">
        <v>35.9</v>
      </c>
      <c r="I530" s="20" t="n">
        <v>2013</v>
      </c>
      <c r="J530" s="17" t="s">
        <v>231</v>
      </c>
      <c r="K530" s="17" t="s">
        <v>94</v>
      </c>
      <c r="L530" s="19" t="n">
        <v>1.19</v>
      </c>
      <c r="M530" s="19" t="n">
        <v>8.3</v>
      </c>
      <c r="W530" s="18" t="n">
        <v>2010</v>
      </c>
      <c r="X530" s="17" t="s">
        <v>77</v>
      </c>
      <c r="Y530" s="17" t="s">
        <v>70</v>
      </c>
      <c r="Z530" s="17" t="s">
        <v>71</v>
      </c>
      <c r="AA530" s="17" t="n">
        <v>0.008</v>
      </c>
      <c r="AB530" s="17" t="s">
        <v>84</v>
      </c>
      <c r="AC530" s="17" t="s">
        <v>78</v>
      </c>
      <c r="AD530" s="18" t="n">
        <v>36.4</v>
      </c>
      <c r="AK530" s="21" t="n">
        <v>12.7215918655937</v>
      </c>
      <c r="AL530" s="21" t="n">
        <v>2.83415150085992</v>
      </c>
      <c r="AM530" s="22" t="n">
        <v>5</v>
      </c>
      <c r="AN530" s="21" t="n">
        <v>13.9706407191677</v>
      </c>
      <c r="AO530" s="21" t="n">
        <v>4.54823529943598</v>
      </c>
      <c r="AP530" s="22" t="n">
        <v>5</v>
      </c>
      <c r="AQ530" s="21" t="n">
        <v>0.4</v>
      </c>
      <c r="AR530" s="21" t="n">
        <v>0.00999999999999995</v>
      </c>
      <c r="AS530" s="23" t="n">
        <v>3</v>
      </c>
      <c r="AT530" s="21" t="n">
        <v>0.67</v>
      </c>
      <c r="AU530" s="21" t="n">
        <v>0.01</v>
      </c>
      <c r="AV530" s="23" t="n">
        <v>3</v>
      </c>
    </row>
    <row r="531" customFormat="false" ht="13.8" hidden="false" customHeight="false" outlineLevel="0" collapsed="false">
      <c r="A531" s="17" t="n">
        <v>78</v>
      </c>
      <c r="B531" s="17" t="n">
        <v>2011</v>
      </c>
      <c r="C531" s="17" t="s">
        <v>252</v>
      </c>
      <c r="D531" s="17" t="s">
        <v>273</v>
      </c>
      <c r="E531" s="18" t="s">
        <v>211</v>
      </c>
      <c r="F531" s="18" t="s">
        <v>67</v>
      </c>
      <c r="G531" s="19" t="n">
        <v>104.08</v>
      </c>
      <c r="H531" s="19" t="n">
        <v>35.9</v>
      </c>
      <c r="I531" s="20" t="n">
        <v>2013</v>
      </c>
      <c r="J531" s="17" t="s">
        <v>231</v>
      </c>
      <c r="K531" s="17" t="s">
        <v>94</v>
      </c>
      <c r="L531" s="19" t="n">
        <v>1.19</v>
      </c>
      <c r="M531" s="19" t="n">
        <v>8.3</v>
      </c>
      <c r="W531" s="18" t="n">
        <v>2010</v>
      </c>
      <c r="X531" s="17" t="s">
        <v>77</v>
      </c>
      <c r="Y531" s="17" t="s">
        <v>70</v>
      </c>
      <c r="Z531" s="17" t="s">
        <v>71</v>
      </c>
      <c r="AA531" s="17" t="n">
        <v>0.008</v>
      </c>
      <c r="AB531" s="17" t="s">
        <v>84</v>
      </c>
      <c r="AC531" s="17" t="s">
        <v>78</v>
      </c>
      <c r="AD531" s="18" t="n">
        <v>100</v>
      </c>
      <c r="AE531" s="21" t="n">
        <v>20.3</v>
      </c>
      <c r="AF531" s="21" t="n">
        <v>5.61780151638974</v>
      </c>
      <c r="AG531" s="22" t="n">
        <v>5</v>
      </c>
      <c r="AH531" s="21" t="n">
        <v>23.2571428571429</v>
      </c>
      <c r="AI531" s="21" t="n">
        <v>6.38808680758366</v>
      </c>
      <c r="AJ531" s="23" t="n">
        <v>5</v>
      </c>
      <c r="AK531" s="21" t="n">
        <v>12.7215918655937</v>
      </c>
      <c r="AL531" s="21" t="n">
        <v>2.83415150085992</v>
      </c>
      <c r="AM531" s="22" t="n">
        <v>5</v>
      </c>
      <c r="AN531" s="21" t="n">
        <v>15.4432174000875</v>
      </c>
      <c r="AO531" s="21" t="n">
        <v>4.02822903326276</v>
      </c>
      <c r="AP531" s="22" t="n">
        <v>5</v>
      </c>
      <c r="AQ531" s="21" t="n">
        <v>0.4</v>
      </c>
      <c r="AR531" s="21" t="n">
        <v>0.00999999999999995</v>
      </c>
      <c r="AS531" s="23" t="n">
        <v>3</v>
      </c>
      <c r="AT531" s="21" t="n">
        <v>0.91</v>
      </c>
      <c r="AU531" s="21" t="n">
        <v>0.02</v>
      </c>
      <c r="AV531" s="23" t="n">
        <v>3</v>
      </c>
    </row>
    <row r="532" customFormat="false" ht="13.8" hidden="false" customHeight="false" outlineLevel="0" collapsed="false">
      <c r="A532" s="17" t="n">
        <v>79</v>
      </c>
      <c r="B532" s="17" t="n">
        <v>2011</v>
      </c>
      <c r="C532" s="17" t="s">
        <v>215</v>
      </c>
      <c r="D532" s="17" t="s">
        <v>274</v>
      </c>
      <c r="E532" s="18" t="s">
        <v>211</v>
      </c>
      <c r="F532" s="18" t="s">
        <v>67</v>
      </c>
      <c r="G532" s="19" t="n">
        <v>112.12</v>
      </c>
      <c r="H532" s="19" t="n">
        <v>38.03</v>
      </c>
      <c r="I532" s="20" t="n">
        <v>973</v>
      </c>
      <c r="W532" s="18" t="n">
        <v>2009</v>
      </c>
      <c r="X532" s="17" t="s">
        <v>77</v>
      </c>
      <c r="Y532" s="17" t="s">
        <v>70</v>
      </c>
      <c r="Z532" s="17" t="s">
        <v>102</v>
      </c>
      <c r="AE532" s="21" t="n">
        <v>36.3001745200698</v>
      </c>
      <c r="AF532" s="21" t="n">
        <v>6.16401823065008</v>
      </c>
      <c r="AG532" s="22" t="n">
        <v>9</v>
      </c>
      <c r="AH532" s="21" t="n">
        <v>39.825479930192</v>
      </c>
      <c r="AI532" s="21" t="n">
        <v>8.71236281124568</v>
      </c>
      <c r="AJ532" s="23" t="n">
        <v>9</v>
      </c>
      <c r="AK532" s="21" t="n">
        <v>10.816458704694</v>
      </c>
      <c r="AL532" s="21" t="n">
        <v>3.74228822118583</v>
      </c>
      <c r="AM532" s="22" t="n">
        <v>5</v>
      </c>
      <c r="AN532" s="21" t="n">
        <v>11.8465240641711</v>
      </c>
      <c r="AO532" s="21" t="n">
        <v>3.85504035783399</v>
      </c>
      <c r="AP532" s="22" t="n">
        <v>5</v>
      </c>
      <c r="AQ532" s="21" t="n">
        <v>6.837</v>
      </c>
      <c r="AR532" s="36" t="n">
        <f aca="false">AQ532*(0.46/7.46)</f>
        <v>0.421584450402145</v>
      </c>
      <c r="AS532" s="23" t="n">
        <v>3</v>
      </c>
      <c r="AT532" s="21" t="n">
        <v>9.237</v>
      </c>
      <c r="AU532" s="36" t="n">
        <f aca="false">AT532*(0.53/10)</f>
        <v>0.489561</v>
      </c>
      <c r="AV532" s="23" t="n">
        <v>3</v>
      </c>
    </row>
    <row r="533" customFormat="false" ht="13.8" hidden="false" customHeight="false" outlineLevel="0" collapsed="false">
      <c r="A533" s="17" t="n">
        <v>79</v>
      </c>
      <c r="B533" s="17" t="n">
        <v>2011</v>
      </c>
      <c r="C533" s="17" t="s">
        <v>215</v>
      </c>
      <c r="D533" s="17" t="s">
        <v>274</v>
      </c>
      <c r="E533" s="18" t="s">
        <v>211</v>
      </c>
      <c r="F533" s="18" t="s">
        <v>67</v>
      </c>
      <c r="G533" s="19" t="n">
        <v>112.12</v>
      </c>
      <c r="H533" s="19" t="n">
        <v>38.03</v>
      </c>
      <c r="I533" s="20" t="n">
        <v>973</v>
      </c>
      <c r="W533" s="18" t="n">
        <v>2009</v>
      </c>
      <c r="X533" s="17" t="s">
        <v>77</v>
      </c>
      <c r="Y533" s="17" t="s">
        <v>70</v>
      </c>
      <c r="Z533" s="17" t="s">
        <v>71</v>
      </c>
      <c r="AE533" s="21" t="n">
        <v>36.3001745200698</v>
      </c>
      <c r="AF533" s="21" t="n">
        <v>6.16401823065008</v>
      </c>
      <c r="AG533" s="22" t="n">
        <v>9</v>
      </c>
      <c r="AH533" s="21" t="n">
        <v>41.4310645724258</v>
      </c>
      <c r="AI533" s="21" t="n">
        <v>8.89266668927086</v>
      </c>
      <c r="AJ533" s="23" t="n">
        <v>9</v>
      </c>
      <c r="AK533" s="21" t="n">
        <v>10.816458704694</v>
      </c>
      <c r="AL533" s="21" t="n">
        <v>3.74228822118583</v>
      </c>
      <c r="AM533" s="22" t="n">
        <v>5</v>
      </c>
      <c r="AN533" s="21" t="n">
        <v>11.6979203802733</v>
      </c>
      <c r="AO533" s="21" t="n">
        <v>3.75934885888553</v>
      </c>
      <c r="AP533" s="22" t="n">
        <v>5</v>
      </c>
      <c r="AQ533" s="21" t="n">
        <v>6.837</v>
      </c>
      <c r="AR533" s="36" t="n">
        <f aca="false">AQ533*(0.46/7.46)</f>
        <v>0.421584450402145</v>
      </c>
      <c r="AS533" s="23" t="n">
        <v>3</v>
      </c>
      <c r="AT533" s="21" t="n">
        <v>9.416</v>
      </c>
      <c r="AU533" s="36" t="n">
        <f aca="false">AT533*(0.53/10)</f>
        <v>0.499048</v>
      </c>
      <c r="AV533" s="23" t="n">
        <v>3</v>
      </c>
    </row>
    <row r="534" customFormat="false" ht="13.8" hidden="false" customHeight="false" outlineLevel="0" collapsed="false">
      <c r="A534" s="17" t="n">
        <v>80</v>
      </c>
      <c r="B534" s="17" t="n">
        <v>2010</v>
      </c>
      <c r="C534" s="17" t="s">
        <v>275</v>
      </c>
      <c r="D534" s="17" t="s">
        <v>276</v>
      </c>
      <c r="E534" s="18" t="s">
        <v>211</v>
      </c>
      <c r="F534" s="18" t="s">
        <v>67</v>
      </c>
      <c r="G534" s="19" t="n">
        <v>104.61</v>
      </c>
      <c r="H534" s="19" t="n">
        <v>35.88</v>
      </c>
      <c r="I534" s="20" t="n">
        <v>2000</v>
      </c>
      <c r="J534" s="17" t="s">
        <v>231</v>
      </c>
      <c r="L534" s="19" t="n">
        <v>1.25</v>
      </c>
      <c r="M534" s="19" t="n">
        <v>8.36</v>
      </c>
      <c r="W534" s="18" t="n">
        <v>2008</v>
      </c>
      <c r="X534" s="17" t="s">
        <v>128</v>
      </c>
      <c r="Y534" s="17" t="s">
        <v>70</v>
      </c>
      <c r="Z534" s="17" t="s">
        <v>71</v>
      </c>
      <c r="AA534" s="17" t="n">
        <v>0.008</v>
      </c>
      <c r="AC534" s="17" t="s">
        <v>85</v>
      </c>
      <c r="AD534" s="18" t="n">
        <v>100</v>
      </c>
      <c r="AE534" s="21" t="n">
        <v>16.0111111111111</v>
      </c>
      <c r="AF534" s="21" t="n">
        <v>9.36101549572006</v>
      </c>
      <c r="AG534" s="22" t="n">
        <v>9</v>
      </c>
      <c r="AH534" s="21" t="n">
        <v>14.4555555555556</v>
      </c>
      <c r="AI534" s="21" t="n">
        <v>8.41532992685241</v>
      </c>
      <c r="AJ534" s="23" t="n">
        <v>9</v>
      </c>
      <c r="AK534" s="21" t="n">
        <v>8.11111111111111</v>
      </c>
      <c r="AL534" s="21" t="n">
        <v>3.67030122893354</v>
      </c>
      <c r="AM534" s="22" t="n">
        <v>9</v>
      </c>
      <c r="AN534" s="21" t="n">
        <v>10.1333333333333</v>
      </c>
      <c r="AO534" s="21" t="n">
        <v>4.92772767104677</v>
      </c>
      <c r="AP534" s="22" t="n">
        <v>9</v>
      </c>
      <c r="AQ534" s="21" t="n">
        <v>2.68</v>
      </c>
      <c r="AR534" s="21" t="n">
        <v>0.52</v>
      </c>
      <c r="AS534" s="23" t="n">
        <v>3</v>
      </c>
      <c r="AT534" s="21" t="n">
        <v>3.82</v>
      </c>
      <c r="AU534" s="21" t="n">
        <v>0.48</v>
      </c>
      <c r="AV534" s="23" t="n">
        <v>3</v>
      </c>
    </row>
    <row r="535" customFormat="false" ht="13.8" hidden="false" customHeight="false" outlineLevel="0" collapsed="false">
      <c r="A535" s="17" t="n">
        <v>80</v>
      </c>
      <c r="B535" s="17" t="n">
        <v>2010</v>
      </c>
      <c r="C535" s="17" t="s">
        <v>275</v>
      </c>
      <c r="D535" s="17" t="s">
        <v>276</v>
      </c>
      <c r="E535" s="18" t="s">
        <v>211</v>
      </c>
      <c r="F535" s="18" t="s">
        <v>67</v>
      </c>
      <c r="G535" s="19" t="n">
        <v>104.61</v>
      </c>
      <c r="H535" s="19" t="n">
        <v>35.88</v>
      </c>
      <c r="I535" s="20" t="n">
        <v>2000</v>
      </c>
      <c r="J535" s="17" t="s">
        <v>231</v>
      </c>
      <c r="L535" s="19" t="n">
        <v>1.25</v>
      </c>
      <c r="M535" s="19" t="n">
        <v>8.36</v>
      </c>
      <c r="W535" s="18" t="n">
        <v>2008</v>
      </c>
      <c r="X535" s="17" t="s">
        <v>128</v>
      </c>
      <c r="Y535" s="17" t="s">
        <v>70</v>
      </c>
      <c r="Z535" s="17" t="s">
        <v>71</v>
      </c>
      <c r="AA535" s="17" t="n">
        <v>0.008</v>
      </c>
      <c r="AC535" s="17" t="s">
        <v>85</v>
      </c>
      <c r="AD535" s="18" t="n">
        <v>100</v>
      </c>
      <c r="AE535" s="21" t="n">
        <v>16.0111111111111</v>
      </c>
      <c r="AF535" s="21" t="n">
        <v>9.36101549572006</v>
      </c>
      <c r="AG535" s="22" t="n">
        <v>9</v>
      </c>
      <c r="AH535" s="21" t="n">
        <v>16.1666666666667</v>
      </c>
      <c r="AI535" s="21" t="n">
        <v>9.0386669371097</v>
      </c>
      <c r="AJ535" s="23" t="n">
        <v>9</v>
      </c>
      <c r="AK535" s="21" t="n">
        <v>8.11111111111111</v>
      </c>
      <c r="AL535" s="21" t="n">
        <v>3.67030122893354</v>
      </c>
      <c r="AM535" s="22" t="n">
        <v>9</v>
      </c>
      <c r="AN535" s="21" t="n">
        <v>10.1333333333333</v>
      </c>
      <c r="AO535" s="21" t="n">
        <v>4.97468591973403</v>
      </c>
      <c r="AP535" s="22" t="n">
        <v>9</v>
      </c>
      <c r="AQ535" s="21" t="n">
        <v>2.68</v>
      </c>
      <c r="AR535" s="21" t="n">
        <v>0.52</v>
      </c>
      <c r="AS535" s="23" t="n">
        <v>3</v>
      </c>
      <c r="AT535" s="21" t="n">
        <v>4.36</v>
      </c>
      <c r="AU535" s="21" t="n">
        <v>0.489999999999999</v>
      </c>
      <c r="AV535" s="23" t="n">
        <v>3</v>
      </c>
    </row>
    <row r="536" customFormat="false" ht="13.8" hidden="false" customHeight="false" outlineLevel="0" collapsed="false">
      <c r="A536" s="17" t="n">
        <v>80</v>
      </c>
      <c r="B536" s="17" t="n">
        <v>2010</v>
      </c>
      <c r="C536" s="17" t="s">
        <v>275</v>
      </c>
      <c r="D536" s="17" t="s">
        <v>276</v>
      </c>
      <c r="E536" s="18" t="s">
        <v>211</v>
      </c>
      <c r="F536" s="18" t="s">
        <v>67</v>
      </c>
      <c r="G536" s="19" t="n">
        <v>104.61</v>
      </c>
      <c r="H536" s="19" t="n">
        <v>35.88</v>
      </c>
      <c r="I536" s="20" t="n">
        <v>2000</v>
      </c>
      <c r="J536" s="17" t="s">
        <v>231</v>
      </c>
      <c r="L536" s="19" t="n">
        <v>1.25</v>
      </c>
      <c r="M536" s="19" t="n">
        <v>8.36</v>
      </c>
      <c r="W536" s="18" t="n">
        <v>2008</v>
      </c>
      <c r="X536" s="17" t="s">
        <v>169</v>
      </c>
      <c r="Y536" s="17" t="s">
        <v>70</v>
      </c>
      <c r="Z536" s="17" t="s">
        <v>71</v>
      </c>
      <c r="AA536" s="17" t="n">
        <v>0.008</v>
      </c>
      <c r="AC536" s="17" t="s">
        <v>85</v>
      </c>
      <c r="AD536" s="18" t="n">
        <v>100</v>
      </c>
      <c r="AE536" s="21" t="n">
        <v>25.1333333333333</v>
      </c>
      <c r="AF536" s="21" t="n">
        <v>4.00582908605282</v>
      </c>
      <c r="AG536" s="22" t="n">
        <v>7</v>
      </c>
      <c r="AH536" s="21" t="n">
        <v>24.5285714285714</v>
      </c>
      <c r="AI536" s="21" t="n">
        <v>3.40279996753376</v>
      </c>
      <c r="AJ536" s="23" t="n">
        <v>7</v>
      </c>
      <c r="AK536" s="21" t="n">
        <v>8.45714285714286</v>
      </c>
      <c r="AL536" s="21" t="n">
        <v>4.66220875510637</v>
      </c>
      <c r="AM536" s="22" t="n">
        <v>7</v>
      </c>
      <c r="AN536" s="21" t="n">
        <v>9.84285714285714</v>
      </c>
      <c r="AO536" s="21" t="n">
        <v>5.18165261374436</v>
      </c>
      <c r="AP536" s="22" t="n">
        <v>7</v>
      </c>
      <c r="AQ536" s="21" t="n">
        <v>1.62</v>
      </c>
      <c r="AR536" s="21" t="n">
        <v>0.17</v>
      </c>
      <c r="AS536" s="23" t="n">
        <v>3</v>
      </c>
      <c r="AT536" s="21" t="n">
        <v>2.38</v>
      </c>
      <c r="AU536" s="21" t="n">
        <v>0.19</v>
      </c>
      <c r="AV536" s="23" t="n">
        <v>3</v>
      </c>
    </row>
    <row r="537" customFormat="false" ht="13.8" hidden="false" customHeight="false" outlineLevel="0" collapsed="false">
      <c r="A537" s="17" t="n">
        <v>80</v>
      </c>
      <c r="B537" s="17" t="n">
        <v>2010</v>
      </c>
      <c r="C537" s="17" t="s">
        <v>275</v>
      </c>
      <c r="D537" s="17" t="s">
        <v>276</v>
      </c>
      <c r="E537" s="18" t="s">
        <v>211</v>
      </c>
      <c r="F537" s="18" t="s">
        <v>67</v>
      </c>
      <c r="G537" s="19" t="n">
        <v>104.61</v>
      </c>
      <c r="H537" s="19" t="n">
        <v>35.88</v>
      </c>
      <c r="I537" s="20" t="n">
        <v>2000</v>
      </c>
      <c r="J537" s="17" t="s">
        <v>231</v>
      </c>
      <c r="L537" s="19" t="n">
        <v>1.25</v>
      </c>
      <c r="M537" s="19" t="n">
        <v>8.36</v>
      </c>
      <c r="W537" s="18" t="n">
        <v>2008</v>
      </c>
      <c r="X537" s="17" t="s">
        <v>169</v>
      </c>
      <c r="Y537" s="17" t="s">
        <v>70</v>
      </c>
      <c r="Z537" s="17" t="s">
        <v>71</v>
      </c>
      <c r="AA537" s="17" t="n">
        <v>0.008</v>
      </c>
      <c r="AC537" s="17" t="s">
        <v>85</v>
      </c>
      <c r="AD537" s="18" t="n">
        <v>100</v>
      </c>
      <c r="AE537" s="21" t="n">
        <v>25.1333333333333</v>
      </c>
      <c r="AF537" s="21" t="n">
        <v>4.00582908605282</v>
      </c>
      <c r="AG537" s="22" t="n">
        <v>7</v>
      </c>
      <c r="AH537" s="21" t="n">
        <v>24.2428571428571</v>
      </c>
      <c r="AI537" s="21" t="n">
        <v>3.42337900465664</v>
      </c>
      <c r="AJ537" s="23" t="n">
        <v>7</v>
      </c>
      <c r="AK537" s="21" t="n">
        <v>8.45714285714286</v>
      </c>
      <c r="AL537" s="21" t="n">
        <v>4.66220875510637</v>
      </c>
      <c r="AM537" s="22" t="n">
        <v>7</v>
      </c>
      <c r="AN537" s="21" t="n">
        <v>9.5</v>
      </c>
      <c r="AO537" s="21" t="n">
        <v>5.08985919910037</v>
      </c>
      <c r="AP537" s="22" t="n">
        <v>7</v>
      </c>
      <c r="AQ537" s="21" t="n">
        <v>1.62</v>
      </c>
      <c r="AR537" s="21" t="n">
        <v>0.17</v>
      </c>
      <c r="AS537" s="23" t="n">
        <v>3</v>
      </c>
      <c r="AT537" s="21" t="n">
        <v>2.54</v>
      </c>
      <c r="AU537" s="21" t="n">
        <v>0.2</v>
      </c>
      <c r="AV537" s="23" t="n">
        <v>3</v>
      </c>
    </row>
    <row r="538" customFormat="false" ht="13.8" hidden="false" customHeight="false" outlineLevel="0" collapsed="false">
      <c r="A538" s="17" t="n">
        <v>81</v>
      </c>
      <c r="B538" s="17" t="n">
        <v>2010</v>
      </c>
      <c r="C538" s="17" t="s">
        <v>277</v>
      </c>
      <c r="D538" s="17" t="s">
        <v>278</v>
      </c>
      <c r="E538" s="18" t="s">
        <v>211</v>
      </c>
      <c r="F538" s="18" t="s">
        <v>67</v>
      </c>
      <c r="G538" s="19" t="n">
        <v>109.73</v>
      </c>
      <c r="H538" s="19" t="n">
        <v>38.29</v>
      </c>
      <c r="K538" s="17" t="s">
        <v>82</v>
      </c>
      <c r="W538" s="18" t="n">
        <v>2009</v>
      </c>
      <c r="X538" s="17" t="s">
        <v>77</v>
      </c>
      <c r="Y538" s="17" t="s">
        <v>70</v>
      </c>
      <c r="Z538" s="17" t="s">
        <v>71</v>
      </c>
      <c r="AC538" s="17" t="s">
        <v>78</v>
      </c>
      <c r="AD538" s="18" t="n">
        <v>100</v>
      </c>
      <c r="AE538" s="21" t="n">
        <v>30.0593993378903</v>
      </c>
      <c r="AF538" s="21" t="n">
        <v>0.91619257228263</v>
      </c>
      <c r="AG538" s="22" t="n">
        <v>4</v>
      </c>
      <c r="AH538" s="21" t="n">
        <v>32.3901683854527</v>
      </c>
      <c r="AI538" s="21" t="n">
        <v>1.5612080999783</v>
      </c>
      <c r="AJ538" s="23" t="n">
        <v>4</v>
      </c>
      <c r="AK538" s="21" t="n">
        <v>10.1859504132231</v>
      </c>
      <c r="AL538" s="21" t="n">
        <v>2.61116483933549</v>
      </c>
      <c r="AM538" s="22" t="n">
        <v>4</v>
      </c>
      <c r="AN538" s="21" t="n">
        <v>14.9173553719008</v>
      </c>
      <c r="AO538" s="21" t="n">
        <v>4.12257825650413</v>
      </c>
      <c r="AP538" s="22" t="n">
        <v>4</v>
      </c>
      <c r="AQ538" s="21" t="n">
        <v>7.95535</v>
      </c>
      <c r="AR538" s="36" t="n">
        <f aca="false">AQ538*(0.46/7.46)</f>
        <v>0.49054436997319</v>
      </c>
      <c r="AS538" s="23" t="n">
        <v>3</v>
      </c>
      <c r="AT538" s="21" t="n">
        <v>11.74493</v>
      </c>
      <c r="AU538" s="36" t="n">
        <f aca="false">AT538*(0.53/10)</f>
        <v>0.62248129</v>
      </c>
      <c r="AV538" s="23" t="n">
        <v>3</v>
      </c>
    </row>
    <row r="539" customFormat="false" ht="13.8" hidden="false" customHeight="false" outlineLevel="0" collapsed="false">
      <c r="A539" s="17" t="n">
        <v>81</v>
      </c>
      <c r="B539" s="17" t="n">
        <v>2010</v>
      </c>
      <c r="C539" s="17" t="s">
        <v>277</v>
      </c>
      <c r="D539" s="17" t="s">
        <v>278</v>
      </c>
      <c r="E539" s="18" t="s">
        <v>211</v>
      </c>
      <c r="F539" s="18" t="s">
        <v>67</v>
      </c>
      <c r="G539" s="19" t="n">
        <v>109.73</v>
      </c>
      <c r="H539" s="19" t="n">
        <v>38.29</v>
      </c>
      <c r="K539" s="17" t="s">
        <v>82</v>
      </c>
      <c r="W539" s="18" t="n">
        <v>2009</v>
      </c>
      <c r="X539" s="17" t="s">
        <v>77</v>
      </c>
      <c r="Y539" s="17" t="s">
        <v>70</v>
      </c>
      <c r="Z539" s="17" t="s">
        <v>71</v>
      </c>
      <c r="AC539" s="17" t="s">
        <v>85</v>
      </c>
      <c r="AD539" s="18" t="n">
        <v>100</v>
      </c>
      <c r="AE539" s="21" t="n">
        <v>30.0593993378903</v>
      </c>
      <c r="AF539" s="21" t="n">
        <v>0.91619257228263</v>
      </c>
      <c r="AG539" s="22" t="n">
        <v>4</v>
      </c>
      <c r="AH539" s="21" t="n">
        <v>31.1670755233762</v>
      </c>
      <c r="AI539" s="21" t="n">
        <v>1.75972114752849</v>
      </c>
      <c r="AJ539" s="23" t="n">
        <v>4</v>
      </c>
      <c r="AK539" s="21" t="n">
        <v>10.1859504132231</v>
      </c>
      <c r="AL539" s="21" t="n">
        <v>2.61116483933549</v>
      </c>
      <c r="AM539" s="22" t="n">
        <v>4</v>
      </c>
      <c r="AN539" s="21" t="n">
        <v>13.2644628099174</v>
      </c>
      <c r="AO539" s="21" t="n">
        <v>3.23371860272957</v>
      </c>
      <c r="AP539" s="22" t="n">
        <v>4</v>
      </c>
      <c r="AQ539" s="21" t="n">
        <v>7.95535</v>
      </c>
      <c r="AR539" s="36" t="n">
        <f aca="false">AQ539*(0.46/7.46)</f>
        <v>0.49054436997319</v>
      </c>
      <c r="AS539" s="23" t="n">
        <v>3</v>
      </c>
      <c r="AT539" s="21" t="n">
        <v>9.31856</v>
      </c>
      <c r="AU539" s="36" t="n">
        <f aca="false">AT539*(0.53/10)</f>
        <v>0.49388368</v>
      </c>
      <c r="AV539" s="23" t="n">
        <v>3</v>
      </c>
    </row>
    <row r="540" customFormat="false" ht="13.8" hidden="false" customHeight="false" outlineLevel="0" collapsed="false">
      <c r="A540" s="17" t="n">
        <v>82</v>
      </c>
      <c r="B540" s="17" t="n">
        <v>2010</v>
      </c>
      <c r="C540" s="17" t="s">
        <v>279</v>
      </c>
      <c r="D540" s="17" t="s">
        <v>280</v>
      </c>
      <c r="E540" s="18" t="s">
        <v>211</v>
      </c>
      <c r="F540" s="18" t="s">
        <v>67</v>
      </c>
      <c r="G540" s="19" t="n">
        <v>110.149</v>
      </c>
      <c r="H540" s="19" t="n">
        <v>35.24</v>
      </c>
      <c r="I540" s="20" t="n">
        <v>850</v>
      </c>
      <c r="J540" s="17" t="s">
        <v>81</v>
      </c>
      <c r="L540" s="19" t="n">
        <v>1.37</v>
      </c>
      <c r="M540" s="19" t="n">
        <v>8.2</v>
      </c>
      <c r="N540" s="19" t="n">
        <v>8.87</v>
      </c>
      <c r="O540" s="19" t="n">
        <v>0.91</v>
      </c>
      <c r="P540" s="19" t="n">
        <v>0.57</v>
      </c>
      <c r="Q540" s="19" t="n">
        <v>8.62</v>
      </c>
      <c r="R540" s="19" t="n">
        <v>41.22</v>
      </c>
      <c r="S540" s="19" t="n">
        <v>13.36</v>
      </c>
      <c r="T540" s="19" t="n">
        <v>155.08</v>
      </c>
      <c r="W540" s="18" t="n">
        <v>2008</v>
      </c>
      <c r="X540" s="17" t="s">
        <v>77</v>
      </c>
      <c r="Y540" s="17" t="s">
        <v>70</v>
      </c>
      <c r="Z540" s="17" t="s">
        <v>71</v>
      </c>
      <c r="AB540" s="17" t="s">
        <v>86</v>
      </c>
      <c r="AC540" s="17" t="s">
        <v>78</v>
      </c>
      <c r="AE540" s="21" t="n">
        <v>23.708</v>
      </c>
      <c r="AF540" s="36" t="n">
        <f aca="false">AE540*(3.84/22.39)</f>
        <v>4.06604376953997</v>
      </c>
      <c r="AG540" s="22" t="n">
        <v>3</v>
      </c>
      <c r="AH540" s="21" t="n">
        <v>25.306</v>
      </c>
      <c r="AI540" s="36" t="n">
        <f aca="false">AH540*(3.99/24.1)</f>
        <v>4.18966556016598</v>
      </c>
      <c r="AJ540" s="23" t="n">
        <v>3</v>
      </c>
      <c r="AK540" s="21" t="n">
        <v>15.3832116788321</v>
      </c>
      <c r="AL540" s="21" t="n">
        <v>2.66318347468411</v>
      </c>
      <c r="AM540" s="22" t="n">
        <v>6</v>
      </c>
      <c r="AN540" s="21" t="n">
        <v>16.5450121654501</v>
      </c>
      <c r="AO540" s="21" t="n">
        <v>2.48569352068141</v>
      </c>
      <c r="AP540" s="22" t="n">
        <v>6</v>
      </c>
      <c r="AQ540" s="21" t="n">
        <v>10.025</v>
      </c>
      <c r="AR540" s="36" t="n">
        <f aca="false">AQ540*(0.46/7.46)</f>
        <v>0.618163538873995</v>
      </c>
      <c r="AS540" s="23" t="n">
        <v>3</v>
      </c>
      <c r="AT540" s="21" t="n">
        <v>12.309</v>
      </c>
      <c r="AU540" s="36" t="n">
        <f aca="false">AT540*(0.53/10)</f>
        <v>0.652377</v>
      </c>
      <c r="AV540" s="23" t="n">
        <v>3</v>
      </c>
    </row>
    <row r="541" customFormat="false" ht="13.8" hidden="false" customHeight="false" outlineLevel="0" collapsed="false">
      <c r="A541" s="17" t="n">
        <v>82</v>
      </c>
      <c r="B541" s="17" t="n">
        <v>2010</v>
      </c>
      <c r="C541" s="17" t="s">
        <v>279</v>
      </c>
      <c r="D541" s="17" t="s">
        <v>280</v>
      </c>
      <c r="E541" s="18" t="s">
        <v>211</v>
      </c>
      <c r="F541" s="18" t="s">
        <v>67</v>
      </c>
      <c r="G541" s="19" t="n">
        <v>110.149</v>
      </c>
      <c r="H541" s="19" t="n">
        <v>35.24</v>
      </c>
      <c r="I541" s="20" t="n">
        <v>850</v>
      </c>
      <c r="J541" s="17" t="s">
        <v>81</v>
      </c>
      <c r="L541" s="19" t="n">
        <v>1.37</v>
      </c>
      <c r="M541" s="19" t="n">
        <v>8.2</v>
      </c>
      <c r="N541" s="19" t="n">
        <v>8.87</v>
      </c>
      <c r="O541" s="19" t="n">
        <v>0.91</v>
      </c>
      <c r="P541" s="19" t="n">
        <v>0.57</v>
      </c>
      <c r="Q541" s="19" t="n">
        <v>8.62</v>
      </c>
      <c r="R541" s="19" t="n">
        <v>41.22</v>
      </c>
      <c r="S541" s="19" t="n">
        <v>13.36</v>
      </c>
      <c r="T541" s="19" t="n">
        <v>155.08</v>
      </c>
      <c r="W541" s="18" t="n">
        <v>2008</v>
      </c>
      <c r="X541" s="17" t="s">
        <v>77</v>
      </c>
      <c r="Y541" s="17" t="s">
        <v>70</v>
      </c>
      <c r="Z541" s="17" t="s">
        <v>102</v>
      </c>
      <c r="AB541" s="17" t="s">
        <v>86</v>
      </c>
      <c r="AC541" s="17" t="s">
        <v>78</v>
      </c>
      <c r="AE541" s="21" t="n">
        <v>23.708</v>
      </c>
      <c r="AF541" s="36" t="n">
        <f aca="false">AE541*(3.84/22.39)</f>
        <v>4.06604376953997</v>
      </c>
      <c r="AG541" s="22" t="n">
        <v>3</v>
      </c>
      <c r="AH541" s="21" t="n">
        <v>24.931</v>
      </c>
      <c r="AI541" s="36" t="n">
        <f aca="false">AH541*(3.99/24.1)</f>
        <v>4.12758049792531</v>
      </c>
      <c r="AJ541" s="23" t="n">
        <v>3</v>
      </c>
      <c r="AK541" s="21" t="n">
        <v>15.3832116788321</v>
      </c>
      <c r="AL541" s="21" t="n">
        <v>2.66318347468411</v>
      </c>
      <c r="AM541" s="22" t="n">
        <v>6</v>
      </c>
      <c r="AN541" s="21" t="n">
        <v>16.3564476885645</v>
      </c>
      <c r="AO541" s="21" t="n">
        <v>2.49934724282253</v>
      </c>
      <c r="AP541" s="22" t="n">
        <v>6</v>
      </c>
      <c r="AQ541" s="21" t="n">
        <v>10.025</v>
      </c>
      <c r="AR541" s="36" t="n">
        <f aca="false">AQ541*(0.46/7.46)</f>
        <v>0.618163538873995</v>
      </c>
      <c r="AS541" s="23" t="n">
        <v>3</v>
      </c>
      <c r="AT541" s="21" t="n">
        <v>12.293</v>
      </c>
      <c r="AU541" s="36" t="n">
        <f aca="false">AT541*(0.53/10)</f>
        <v>0.651529</v>
      </c>
      <c r="AV541" s="23" t="n">
        <v>3</v>
      </c>
    </row>
    <row r="542" customFormat="false" ht="13.8" hidden="false" customHeight="false" outlineLevel="0" collapsed="false">
      <c r="A542" s="17" t="n">
        <v>82</v>
      </c>
      <c r="B542" s="17" t="n">
        <v>2010</v>
      </c>
      <c r="C542" s="17" t="s">
        <v>279</v>
      </c>
      <c r="D542" s="17" t="s">
        <v>280</v>
      </c>
      <c r="E542" s="18" t="s">
        <v>211</v>
      </c>
      <c r="F542" s="18" t="s">
        <v>67</v>
      </c>
      <c r="G542" s="19" t="n">
        <v>110.149</v>
      </c>
      <c r="H542" s="19" t="n">
        <v>35.24</v>
      </c>
      <c r="I542" s="20" t="n">
        <v>850</v>
      </c>
      <c r="J542" s="17" t="s">
        <v>81</v>
      </c>
      <c r="L542" s="19" t="n">
        <v>1.37</v>
      </c>
      <c r="M542" s="19" t="n">
        <v>8.2</v>
      </c>
      <c r="N542" s="19" t="n">
        <v>8.87</v>
      </c>
      <c r="O542" s="19" t="n">
        <v>0.91</v>
      </c>
      <c r="P542" s="19" t="n">
        <v>0.57</v>
      </c>
      <c r="Q542" s="19" t="n">
        <v>8.62</v>
      </c>
      <c r="R542" s="19" t="n">
        <v>41.22</v>
      </c>
      <c r="S542" s="19" t="n">
        <v>13.36</v>
      </c>
      <c r="T542" s="19" t="n">
        <v>155.08</v>
      </c>
      <c r="W542" s="18" t="n">
        <v>2008</v>
      </c>
      <c r="X542" s="17" t="s">
        <v>77</v>
      </c>
      <c r="Y542" s="17" t="s">
        <v>70</v>
      </c>
      <c r="Z542" s="17" t="s">
        <v>235</v>
      </c>
      <c r="AB542" s="17" t="s">
        <v>86</v>
      </c>
      <c r="AC542" s="17" t="s">
        <v>78</v>
      </c>
      <c r="AE542" s="21" t="n">
        <v>23.708</v>
      </c>
      <c r="AF542" s="36" t="n">
        <f aca="false">AE542*(3.84/22.39)</f>
        <v>4.06604376953997</v>
      </c>
      <c r="AG542" s="22" t="n">
        <v>3</v>
      </c>
      <c r="AH542" s="21" t="n">
        <v>24.3472</v>
      </c>
      <c r="AI542" s="36" t="n">
        <f aca="false">AH542*(3.99/24.1)</f>
        <v>4.03092647302905</v>
      </c>
      <c r="AJ542" s="23" t="n">
        <v>3</v>
      </c>
      <c r="AK542" s="21" t="n">
        <v>15.3832116788321</v>
      </c>
      <c r="AL542" s="21" t="n">
        <v>2.66318347468411</v>
      </c>
      <c r="AM542" s="22" t="n">
        <v>6</v>
      </c>
      <c r="AN542" s="21" t="n">
        <v>15.80900243309</v>
      </c>
      <c r="AO542" s="21" t="n">
        <v>2.66965252323418</v>
      </c>
      <c r="AP542" s="22" t="n">
        <v>6</v>
      </c>
      <c r="AQ542" s="21" t="n">
        <v>10.025</v>
      </c>
      <c r="AR542" s="36" t="n">
        <f aca="false">AQ542*(0.46/7.46)</f>
        <v>0.618163538873995</v>
      </c>
      <c r="AS542" s="23" t="n">
        <v>3</v>
      </c>
      <c r="AT542" s="21" t="n">
        <v>10.511</v>
      </c>
      <c r="AU542" s="36" t="n">
        <f aca="false">AT542*(0.53/10)</f>
        <v>0.557083</v>
      </c>
      <c r="AV542" s="23" t="n">
        <v>3</v>
      </c>
    </row>
    <row r="543" customFormat="false" ht="13.8" hidden="false" customHeight="false" outlineLevel="0" collapsed="false">
      <c r="A543" s="17" t="n">
        <v>82</v>
      </c>
      <c r="B543" s="17" t="n">
        <v>2010</v>
      </c>
      <c r="C543" s="17" t="s">
        <v>279</v>
      </c>
      <c r="D543" s="17" t="s">
        <v>280</v>
      </c>
      <c r="E543" s="18" t="s">
        <v>211</v>
      </c>
      <c r="F543" s="18" t="s">
        <v>67</v>
      </c>
      <c r="G543" s="19" t="n">
        <v>110.149</v>
      </c>
      <c r="H543" s="19" t="n">
        <v>35.24</v>
      </c>
      <c r="I543" s="20" t="n">
        <v>850</v>
      </c>
      <c r="J543" s="17" t="s">
        <v>81</v>
      </c>
      <c r="L543" s="19" t="n">
        <v>1.37</v>
      </c>
      <c r="M543" s="19" t="n">
        <v>8.2</v>
      </c>
      <c r="N543" s="19" t="n">
        <v>8.87</v>
      </c>
      <c r="O543" s="19" t="n">
        <v>0.91</v>
      </c>
      <c r="P543" s="19" t="n">
        <v>0.57</v>
      </c>
      <c r="Q543" s="19" t="n">
        <v>8.62</v>
      </c>
      <c r="R543" s="19" t="n">
        <v>41.22</v>
      </c>
      <c r="S543" s="19" t="n">
        <v>13.36</v>
      </c>
      <c r="T543" s="19" t="n">
        <v>155.08</v>
      </c>
      <c r="W543" s="18" t="n">
        <v>2008</v>
      </c>
      <c r="X543" s="17" t="s">
        <v>77</v>
      </c>
      <c r="Y543" s="17" t="s">
        <v>70</v>
      </c>
      <c r="Z543" s="17" t="s">
        <v>71</v>
      </c>
      <c r="AB543" s="17" t="s">
        <v>84</v>
      </c>
      <c r="AC543" s="17" t="s">
        <v>78</v>
      </c>
      <c r="AE543" s="21" t="n">
        <v>23.7222</v>
      </c>
      <c r="AF543" s="36" t="n">
        <f aca="false">AE543*(3.84/22.39)</f>
        <v>4.06847914247432</v>
      </c>
      <c r="AG543" s="22" t="n">
        <v>3</v>
      </c>
      <c r="AH543" s="21" t="n">
        <v>25.3472</v>
      </c>
      <c r="AI543" s="36" t="n">
        <f aca="false">AH543*(3.99/24.1)</f>
        <v>4.19648663900415</v>
      </c>
      <c r="AJ543" s="23" t="n">
        <v>3</v>
      </c>
      <c r="AK543" s="21" t="n">
        <v>15.5596107055961</v>
      </c>
      <c r="AL543" s="21" t="n">
        <v>2.66960262924889</v>
      </c>
      <c r="AM543" s="22" t="n">
        <v>6</v>
      </c>
      <c r="AN543" s="21" t="n">
        <v>16.9951338199513</v>
      </c>
      <c r="AO543" s="21" t="n">
        <v>2.65496839116397</v>
      </c>
      <c r="AP543" s="22" t="n">
        <v>6</v>
      </c>
      <c r="AQ543" s="21" t="n">
        <v>10.025</v>
      </c>
      <c r="AR543" s="36" t="n">
        <f aca="false">AQ543*(0.46/7.46)</f>
        <v>0.618163538873995</v>
      </c>
      <c r="AS543" s="23" t="n">
        <v>3</v>
      </c>
      <c r="AT543" s="21" t="n">
        <v>12.806</v>
      </c>
      <c r="AU543" s="36" t="n">
        <f aca="false">AT543*(0.53/10)</f>
        <v>0.678718</v>
      </c>
      <c r="AV543" s="23" t="n">
        <v>3</v>
      </c>
    </row>
    <row r="544" customFormat="false" ht="13.8" hidden="false" customHeight="false" outlineLevel="0" collapsed="false">
      <c r="A544" s="17" t="n">
        <v>82</v>
      </c>
      <c r="B544" s="17" t="n">
        <v>2010</v>
      </c>
      <c r="C544" s="17" t="s">
        <v>279</v>
      </c>
      <c r="D544" s="17" t="s">
        <v>280</v>
      </c>
      <c r="E544" s="18" t="s">
        <v>211</v>
      </c>
      <c r="F544" s="18" t="s">
        <v>67</v>
      </c>
      <c r="G544" s="19" t="n">
        <v>110.149</v>
      </c>
      <c r="H544" s="19" t="n">
        <v>35.24</v>
      </c>
      <c r="I544" s="20" t="n">
        <v>850</v>
      </c>
      <c r="J544" s="17" t="s">
        <v>81</v>
      </c>
      <c r="L544" s="19" t="n">
        <v>1.37</v>
      </c>
      <c r="M544" s="19" t="n">
        <v>8.2</v>
      </c>
      <c r="N544" s="19" t="n">
        <v>8.87</v>
      </c>
      <c r="O544" s="19" t="n">
        <v>0.91</v>
      </c>
      <c r="P544" s="19" t="n">
        <v>0.57</v>
      </c>
      <c r="Q544" s="19" t="n">
        <v>8.62</v>
      </c>
      <c r="R544" s="19" t="n">
        <v>41.22</v>
      </c>
      <c r="S544" s="19" t="n">
        <v>13.36</v>
      </c>
      <c r="T544" s="19" t="n">
        <v>155.08</v>
      </c>
      <c r="W544" s="18" t="n">
        <v>2008</v>
      </c>
      <c r="X544" s="17" t="s">
        <v>77</v>
      </c>
      <c r="Y544" s="17" t="s">
        <v>70</v>
      </c>
      <c r="Z544" s="17" t="s">
        <v>102</v>
      </c>
      <c r="AB544" s="17" t="s">
        <v>84</v>
      </c>
      <c r="AC544" s="17" t="s">
        <v>78</v>
      </c>
      <c r="AE544" s="21" t="n">
        <v>23.7222</v>
      </c>
      <c r="AF544" s="36" t="n">
        <f aca="false">AE544*(3.84/22.39)</f>
        <v>4.06847914247432</v>
      </c>
      <c r="AG544" s="22" t="n">
        <v>3</v>
      </c>
      <c r="AH544" s="21" t="n">
        <v>25.1111</v>
      </c>
      <c r="AI544" s="36" t="n">
        <f aca="false">AH544*(3.99/24.1)</f>
        <v>4.15739788381743</v>
      </c>
      <c r="AJ544" s="23" t="n">
        <v>3</v>
      </c>
      <c r="AK544" s="21" t="n">
        <v>15.5596107055961</v>
      </c>
      <c r="AL544" s="21" t="n">
        <v>2.66960262924889</v>
      </c>
      <c r="AM544" s="22" t="n">
        <v>6</v>
      </c>
      <c r="AN544" s="21" t="n">
        <v>16.8248175182482</v>
      </c>
      <c r="AO544" s="21" t="n">
        <v>2.74398193094236</v>
      </c>
      <c r="AP544" s="22" t="n">
        <v>6</v>
      </c>
      <c r="AQ544" s="21" t="n">
        <v>10.025</v>
      </c>
      <c r="AR544" s="36" t="n">
        <f aca="false">AQ544*(0.46/7.46)</f>
        <v>0.618163538873995</v>
      </c>
      <c r="AS544" s="23" t="n">
        <v>3</v>
      </c>
      <c r="AT544" s="21" t="n">
        <v>12.821</v>
      </c>
      <c r="AU544" s="36" t="n">
        <f aca="false">AT544*(0.53/10)</f>
        <v>0.679513</v>
      </c>
      <c r="AV544" s="23" t="n">
        <v>3</v>
      </c>
    </row>
    <row r="545" customFormat="false" ht="13.8" hidden="false" customHeight="false" outlineLevel="0" collapsed="false">
      <c r="A545" s="17" t="n">
        <v>82</v>
      </c>
      <c r="B545" s="17" t="n">
        <v>2010</v>
      </c>
      <c r="C545" s="17" t="s">
        <v>279</v>
      </c>
      <c r="D545" s="17" t="s">
        <v>280</v>
      </c>
      <c r="E545" s="18" t="s">
        <v>211</v>
      </c>
      <c r="F545" s="18" t="s">
        <v>67</v>
      </c>
      <c r="G545" s="19" t="n">
        <v>110.149</v>
      </c>
      <c r="H545" s="19" t="n">
        <v>35.24</v>
      </c>
      <c r="I545" s="20" t="n">
        <v>850</v>
      </c>
      <c r="J545" s="17" t="s">
        <v>81</v>
      </c>
      <c r="L545" s="19" t="n">
        <v>1.37</v>
      </c>
      <c r="M545" s="19" t="n">
        <v>8.2</v>
      </c>
      <c r="N545" s="19" t="n">
        <v>8.87</v>
      </c>
      <c r="O545" s="19" t="n">
        <v>0.91</v>
      </c>
      <c r="P545" s="19" t="n">
        <v>0.57</v>
      </c>
      <c r="Q545" s="19" t="n">
        <v>8.62</v>
      </c>
      <c r="R545" s="19" t="n">
        <v>41.22</v>
      </c>
      <c r="S545" s="19" t="n">
        <v>13.36</v>
      </c>
      <c r="T545" s="19" t="n">
        <v>155.08</v>
      </c>
      <c r="W545" s="18" t="n">
        <v>2008</v>
      </c>
      <c r="X545" s="17" t="s">
        <v>77</v>
      </c>
      <c r="Y545" s="17" t="s">
        <v>70</v>
      </c>
      <c r="Z545" s="17" t="s">
        <v>235</v>
      </c>
      <c r="AB545" s="17" t="s">
        <v>84</v>
      </c>
      <c r="AC545" s="17" t="s">
        <v>78</v>
      </c>
      <c r="AE545" s="21" t="n">
        <v>23.7222</v>
      </c>
      <c r="AF545" s="36" t="n">
        <f aca="false">AE545*(3.84/22.39)</f>
        <v>4.06847914247432</v>
      </c>
      <c r="AG545" s="22" t="n">
        <v>3</v>
      </c>
      <c r="AH545" s="21" t="n">
        <v>24.3333</v>
      </c>
      <c r="AI545" s="36" t="n">
        <f aca="false">AH545*(3.99/24.1)</f>
        <v>4.02862518672199</v>
      </c>
      <c r="AJ545" s="23" t="n">
        <v>3</v>
      </c>
      <c r="AK545" s="21" t="n">
        <v>15.5596107055961</v>
      </c>
      <c r="AL545" s="21" t="n">
        <v>2.66960262924889</v>
      </c>
      <c r="AM545" s="22" t="n">
        <v>6</v>
      </c>
      <c r="AN545" s="21" t="n">
        <v>16.1496350364963</v>
      </c>
      <c r="AO545" s="21" t="n">
        <v>2.8292793747871</v>
      </c>
      <c r="AP545" s="22" t="n">
        <v>6</v>
      </c>
      <c r="AQ545" s="21" t="n">
        <v>10.025</v>
      </c>
      <c r="AR545" s="36" t="n">
        <f aca="false">AQ545*(0.46/7.46)</f>
        <v>0.618163538873995</v>
      </c>
      <c r="AS545" s="23" t="n">
        <v>3</v>
      </c>
      <c r="AT545" s="21" t="n">
        <v>10.549</v>
      </c>
      <c r="AU545" s="36" t="n">
        <f aca="false">AT545*(0.53/10)</f>
        <v>0.559097</v>
      </c>
      <c r="AV545" s="23" t="n">
        <v>3</v>
      </c>
    </row>
    <row r="546" customFormat="false" ht="13.8" hidden="false" customHeight="false" outlineLevel="0" collapsed="false">
      <c r="A546" s="17" t="n">
        <v>82</v>
      </c>
      <c r="B546" s="17" t="n">
        <v>2010</v>
      </c>
      <c r="C546" s="17" t="s">
        <v>279</v>
      </c>
      <c r="D546" s="17" t="s">
        <v>280</v>
      </c>
      <c r="E546" s="18" t="s">
        <v>211</v>
      </c>
      <c r="F546" s="18" t="s">
        <v>67</v>
      </c>
      <c r="G546" s="19" t="n">
        <v>110.149</v>
      </c>
      <c r="H546" s="19" t="n">
        <v>35.24</v>
      </c>
      <c r="I546" s="20" t="n">
        <v>850</v>
      </c>
      <c r="J546" s="17" t="s">
        <v>81</v>
      </c>
      <c r="L546" s="19" t="n">
        <v>1.37</v>
      </c>
      <c r="M546" s="19" t="n">
        <v>8.2</v>
      </c>
      <c r="N546" s="19" t="n">
        <v>8.87</v>
      </c>
      <c r="O546" s="19" t="n">
        <v>0.91</v>
      </c>
      <c r="P546" s="19" t="n">
        <v>0.57</v>
      </c>
      <c r="Q546" s="19" t="n">
        <v>8.62</v>
      </c>
      <c r="R546" s="19" t="n">
        <v>41.22</v>
      </c>
      <c r="S546" s="19" t="n">
        <v>13.36</v>
      </c>
      <c r="T546" s="19" t="n">
        <v>155.08</v>
      </c>
      <c r="W546" s="18" t="n">
        <v>2009</v>
      </c>
      <c r="X546" s="17" t="s">
        <v>77</v>
      </c>
      <c r="Y546" s="17" t="s">
        <v>70</v>
      </c>
      <c r="Z546" s="17" t="s">
        <v>71</v>
      </c>
      <c r="AB546" s="17" t="s">
        <v>86</v>
      </c>
      <c r="AC546" s="17" t="s">
        <v>78</v>
      </c>
      <c r="AE546" s="21" t="n">
        <v>23.6389</v>
      </c>
      <c r="AF546" s="36" t="n">
        <f aca="false">AE546*(3.84/22.39)</f>
        <v>4.05419276462707</v>
      </c>
      <c r="AG546" s="22" t="n">
        <v>3</v>
      </c>
      <c r="AH546" s="21" t="n">
        <v>25.2361</v>
      </c>
      <c r="AI546" s="36" t="n">
        <f aca="false">AH546*(3.99/24.1)</f>
        <v>4.17809290456432</v>
      </c>
      <c r="AJ546" s="23" t="n">
        <v>3</v>
      </c>
      <c r="AK546" s="21" t="n">
        <v>13.4190849207762</v>
      </c>
      <c r="AL546" s="21" t="n">
        <v>2.34716644199562</v>
      </c>
      <c r="AM546" s="22" t="n">
        <v>6</v>
      </c>
      <c r="AN546" s="21" t="n">
        <v>14.9768559729393</v>
      </c>
      <c r="AO546" s="21" t="n">
        <v>2.11226646068616</v>
      </c>
      <c r="AP546" s="22" t="n">
        <v>6</v>
      </c>
      <c r="AQ546" s="21" t="n">
        <v>9.788</v>
      </c>
      <c r="AR546" s="36" t="n">
        <f aca="false">AQ546*(0.46/7.46)</f>
        <v>0.603549597855228</v>
      </c>
      <c r="AS546" s="23" t="n">
        <v>3</v>
      </c>
      <c r="AT546" s="21" t="n">
        <v>11.465</v>
      </c>
      <c r="AU546" s="36" t="n">
        <f aca="false">AT546*(0.53/10)</f>
        <v>0.607645</v>
      </c>
      <c r="AV546" s="23" t="n">
        <v>3</v>
      </c>
    </row>
    <row r="547" customFormat="false" ht="13.8" hidden="false" customHeight="false" outlineLevel="0" collapsed="false">
      <c r="A547" s="17" t="n">
        <v>82</v>
      </c>
      <c r="B547" s="17" t="n">
        <v>2010</v>
      </c>
      <c r="C547" s="17" t="s">
        <v>279</v>
      </c>
      <c r="D547" s="17" t="s">
        <v>280</v>
      </c>
      <c r="E547" s="18" t="s">
        <v>211</v>
      </c>
      <c r="F547" s="18" t="s">
        <v>67</v>
      </c>
      <c r="G547" s="19" t="n">
        <v>110.149</v>
      </c>
      <c r="H547" s="19" t="n">
        <v>35.24</v>
      </c>
      <c r="I547" s="20" t="n">
        <v>850</v>
      </c>
      <c r="J547" s="17" t="s">
        <v>81</v>
      </c>
      <c r="L547" s="19" t="n">
        <v>1.37</v>
      </c>
      <c r="M547" s="19" t="n">
        <v>8.2</v>
      </c>
      <c r="N547" s="19" t="n">
        <v>8.87</v>
      </c>
      <c r="O547" s="19" t="n">
        <v>0.91</v>
      </c>
      <c r="P547" s="19" t="n">
        <v>0.57</v>
      </c>
      <c r="Q547" s="19" t="n">
        <v>8.62</v>
      </c>
      <c r="R547" s="19" t="n">
        <v>41.22</v>
      </c>
      <c r="S547" s="19" t="n">
        <v>13.36</v>
      </c>
      <c r="T547" s="19" t="n">
        <v>155.08</v>
      </c>
      <c r="W547" s="18" t="n">
        <v>2009</v>
      </c>
      <c r="X547" s="17" t="s">
        <v>77</v>
      </c>
      <c r="Y547" s="17" t="s">
        <v>70</v>
      </c>
      <c r="Z547" s="17" t="s">
        <v>102</v>
      </c>
      <c r="AB547" s="17" t="s">
        <v>86</v>
      </c>
      <c r="AC547" s="17" t="s">
        <v>78</v>
      </c>
      <c r="AE547" s="21" t="n">
        <v>23.6389</v>
      </c>
      <c r="AF547" s="36" t="n">
        <f aca="false">AE547*(3.84/22.39)</f>
        <v>4.05419276462707</v>
      </c>
      <c r="AG547" s="22" t="n">
        <v>3</v>
      </c>
      <c r="AH547" s="21" t="n">
        <v>24.7222</v>
      </c>
      <c r="AI547" s="36" t="n">
        <f aca="false">AH547*(3.99/24.1)</f>
        <v>4.09301153526971</v>
      </c>
      <c r="AJ547" s="23" t="n">
        <v>3</v>
      </c>
      <c r="AK547" s="21" t="n">
        <v>13.4190849207762</v>
      </c>
      <c r="AL547" s="21" t="n">
        <v>2.34716644199562</v>
      </c>
      <c r="AM547" s="22" t="n">
        <v>6</v>
      </c>
      <c r="AN547" s="21" t="n">
        <v>14.7691531659842</v>
      </c>
      <c r="AO547" s="21" t="n">
        <v>2.15068064814615</v>
      </c>
      <c r="AP547" s="22" t="n">
        <v>6</v>
      </c>
      <c r="AQ547" s="21" t="n">
        <v>9.788</v>
      </c>
      <c r="AR547" s="36" t="n">
        <f aca="false">AQ547*(0.46/7.46)</f>
        <v>0.603549597855228</v>
      </c>
      <c r="AS547" s="23" t="n">
        <v>3</v>
      </c>
      <c r="AT547" s="21" t="n">
        <v>11.424</v>
      </c>
      <c r="AU547" s="36" t="n">
        <f aca="false">AT547*(0.53/10)</f>
        <v>0.605472</v>
      </c>
      <c r="AV547" s="23" t="n">
        <v>3</v>
      </c>
    </row>
    <row r="548" customFormat="false" ht="13.8" hidden="false" customHeight="false" outlineLevel="0" collapsed="false">
      <c r="A548" s="17" t="n">
        <v>82</v>
      </c>
      <c r="B548" s="17" t="n">
        <v>2010</v>
      </c>
      <c r="C548" s="17" t="s">
        <v>279</v>
      </c>
      <c r="D548" s="17" t="s">
        <v>280</v>
      </c>
      <c r="E548" s="18" t="s">
        <v>211</v>
      </c>
      <c r="F548" s="18" t="s">
        <v>67</v>
      </c>
      <c r="G548" s="19" t="n">
        <v>110.149</v>
      </c>
      <c r="H548" s="19" t="n">
        <v>35.24</v>
      </c>
      <c r="I548" s="20" t="n">
        <v>850</v>
      </c>
      <c r="J548" s="17" t="s">
        <v>81</v>
      </c>
      <c r="L548" s="19" t="n">
        <v>1.37</v>
      </c>
      <c r="M548" s="19" t="n">
        <v>8.2</v>
      </c>
      <c r="N548" s="19" t="n">
        <v>8.87</v>
      </c>
      <c r="O548" s="19" t="n">
        <v>0.91</v>
      </c>
      <c r="P548" s="19" t="n">
        <v>0.57</v>
      </c>
      <c r="Q548" s="19" t="n">
        <v>8.62</v>
      </c>
      <c r="R548" s="19" t="n">
        <v>41.22</v>
      </c>
      <c r="S548" s="19" t="n">
        <v>13.36</v>
      </c>
      <c r="T548" s="19" t="n">
        <v>155.08</v>
      </c>
      <c r="W548" s="18" t="n">
        <v>2009</v>
      </c>
      <c r="X548" s="17" t="s">
        <v>77</v>
      </c>
      <c r="Y548" s="17" t="s">
        <v>70</v>
      </c>
      <c r="Z548" s="17" t="s">
        <v>235</v>
      </c>
      <c r="AB548" s="17" t="s">
        <v>86</v>
      </c>
      <c r="AC548" s="17" t="s">
        <v>78</v>
      </c>
      <c r="AE548" s="21" t="n">
        <v>23.6389</v>
      </c>
      <c r="AF548" s="36" t="n">
        <f aca="false">AE548*(3.84/22.39)</f>
        <v>4.05419276462707</v>
      </c>
      <c r="AG548" s="22" t="n">
        <v>3</v>
      </c>
      <c r="AH548" s="21" t="n">
        <v>24.111</v>
      </c>
      <c r="AI548" s="36" t="n">
        <f aca="false">AH548*(3.99/24.1)</f>
        <v>3.99182116182573</v>
      </c>
      <c r="AJ548" s="23" t="n">
        <v>3</v>
      </c>
      <c r="AK548" s="21" t="n">
        <v>13.4190849207762</v>
      </c>
      <c r="AL548" s="21" t="n">
        <v>2.34716644199562</v>
      </c>
      <c r="AM548" s="22" t="n">
        <v>6</v>
      </c>
      <c r="AN548" s="21" t="n">
        <v>14.0199394694677</v>
      </c>
      <c r="AO548" s="21" t="n">
        <v>2.27033127022554</v>
      </c>
      <c r="AP548" s="22" t="n">
        <v>6</v>
      </c>
      <c r="AQ548" s="21" t="n">
        <v>9.788</v>
      </c>
      <c r="AR548" s="36" t="n">
        <f aca="false">AQ548*(0.46/7.46)</f>
        <v>0.603549597855228</v>
      </c>
      <c r="AS548" s="23" t="n">
        <v>3</v>
      </c>
      <c r="AT548" s="21" t="n">
        <v>10.249</v>
      </c>
      <c r="AU548" s="36" t="n">
        <f aca="false">AT548*(0.53/10)</f>
        <v>0.543197</v>
      </c>
      <c r="AV548" s="23" t="n">
        <v>3</v>
      </c>
    </row>
    <row r="549" customFormat="false" ht="13.8" hidden="false" customHeight="false" outlineLevel="0" collapsed="false">
      <c r="A549" s="17" t="n">
        <v>82</v>
      </c>
      <c r="B549" s="17" t="n">
        <v>2010</v>
      </c>
      <c r="C549" s="17" t="s">
        <v>279</v>
      </c>
      <c r="D549" s="17" t="s">
        <v>280</v>
      </c>
      <c r="E549" s="18" t="s">
        <v>211</v>
      </c>
      <c r="F549" s="18" t="s">
        <v>67</v>
      </c>
      <c r="G549" s="19" t="n">
        <v>110.149</v>
      </c>
      <c r="H549" s="19" t="n">
        <v>35.24</v>
      </c>
      <c r="I549" s="20" t="n">
        <v>850</v>
      </c>
      <c r="J549" s="17" t="s">
        <v>81</v>
      </c>
      <c r="L549" s="19" t="n">
        <v>1.37</v>
      </c>
      <c r="M549" s="19" t="n">
        <v>8.2</v>
      </c>
      <c r="N549" s="19" t="n">
        <v>8.87</v>
      </c>
      <c r="O549" s="19" t="n">
        <v>0.91</v>
      </c>
      <c r="P549" s="19" t="n">
        <v>0.57</v>
      </c>
      <c r="Q549" s="19" t="n">
        <v>8.62</v>
      </c>
      <c r="R549" s="19" t="n">
        <v>41.22</v>
      </c>
      <c r="S549" s="19" t="n">
        <v>13.36</v>
      </c>
      <c r="T549" s="19" t="n">
        <v>155.08</v>
      </c>
      <c r="W549" s="18" t="n">
        <v>2009</v>
      </c>
      <c r="X549" s="17" t="s">
        <v>77</v>
      </c>
      <c r="Y549" s="17" t="s">
        <v>70</v>
      </c>
      <c r="Z549" s="17" t="s">
        <v>71</v>
      </c>
      <c r="AB549" s="17" t="s">
        <v>84</v>
      </c>
      <c r="AC549" s="17" t="s">
        <v>78</v>
      </c>
      <c r="AE549" s="21" t="n">
        <v>23.6389</v>
      </c>
      <c r="AF549" s="36" t="n">
        <f aca="false">AE549*(3.84/22.39)</f>
        <v>4.05419276462707</v>
      </c>
      <c r="AG549" s="22" t="n">
        <v>3</v>
      </c>
      <c r="AH549" s="21" t="n">
        <v>25.3194</v>
      </c>
      <c r="AI549" s="36" t="n">
        <f aca="false">AH549*(3.99/24.1)</f>
        <v>4.19188406639004</v>
      </c>
      <c r="AJ549" s="23" t="n">
        <v>3</v>
      </c>
      <c r="AK549" s="21" t="n">
        <v>13.4339208355587</v>
      </c>
      <c r="AL549" s="21" t="n">
        <v>2.38312546073075</v>
      </c>
      <c r="AM549" s="22" t="n">
        <v>6</v>
      </c>
      <c r="AN549" s="21" t="n">
        <v>15.0732894190256</v>
      </c>
      <c r="AO549" s="21" t="n">
        <v>2.12999513222254</v>
      </c>
      <c r="AP549" s="22" t="n">
        <v>6</v>
      </c>
      <c r="AQ549" s="21" t="n">
        <v>9.788</v>
      </c>
      <c r="AR549" s="36" t="n">
        <f aca="false">AQ549*(0.46/7.46)</f>
        <v>0.603549597855228</v>
      </c>
      <c r="AS549" s="23" t="n">
        <v>3</v>
      </c>
      <c r="AT549" s="21" t="n">
        <v>11.723</v>
      </c>
      <c r="AU549" s="36" t="n">
        <f aca="false">AT549*(0.53/10)</f>
        <v>0.621319</v>
      </c>
      <c r="AV549" s="23" t="n">
        <v>3</v>
      </c>
    </row>
    <row r="550" customFormat="false" ht="13.8" hidden="false" customHeight="false" outlineLevel="0" collapsed="false">
      <c r="A550" s="17" t="n">
        <v>82</v>
      </c>
      <c r="B550" s="17" t="n">
        <v>2010</v>
      </c>
      <c r="C550" s="17" t="s">
        <v>279</v>
      </c>
      <c r="D550" s="17" t="s">
        <v>280</v>
      </c>
      <c r="E550" s="18" t="s">
        <v>211</v>
      </c>
      <c r="F550" s="18" t="s">
        <v>67</v>
      </c>
      <c r="G550" s="19" t="n">
        <v>110.149</v>
      </c>
      <c r="H550" s="19" t="n">
        <v>35.24</v>
      </c>
      <c r="I550" s="20" t="n">
        <v>850</v>
      </c>
      <c r="J550" s="17" t="s">
        <v>81</v>
      </c>
      <c r="L550" s="19" t="n">
        <v>1.37</v>
      </c>
      <c r="M550" s="19" t="n">
        <v>8.2</v>
      </c>
      <c r="N550" s="19" t="n">
        <v>8.87</v>
      </c>
      <c r="O550" s="19" t="n">
        <v>0.91</v>
      </c>
      <c r="P550" s="19" t="n">
        <v>0.57</v>
      </c>
      <c r="Q550" s="19" t="n">
        <v>8.62</v>
      </c>
      <c r="R550" s="19" t="n">
        <v>41.22</v>
      </c>
      <c r="S550" s="19" t="n">
        <v>13.36</v>
      </c>
      <c r="T550" s="19" t="n">
        <v>155.08</v>
      </c>
      <c r="W550" s="18" t="n">
        <v>2009</v>
      </c>
      <c r="X550" s="17" t="s">
        <v>77</v>
      </c>
      <c r="Y550" s="17" t="s">
        <v>70</v>
      </c>
      <c r="Z550" s="17" t="s">
        <v>102</v>
      </c>
      <c r="AB550" s="17" t="s">
        <v>84</v>
      </c>
      <c r="AC550" s="17" t="s">
        <v>78</v>
      </c>
      <c r="AE550" s="21" t="n">
        <v>23.6389</v>
      </c>
      <c r="AF550" s="36" t="n">
        <f aca="false">AE550*(3.84/22.39)</f>
        <v>4.05419276462707</v>
      </c>
      <c r="AG550" s="22" t="n">
        <v>3</v>
      </c>
      <c r="AH550" s="21" t="n">
        <v>25.0556</v>
      </c>
      <c r="AI550" s="36" t="n">
        <f aca="false">AH550*(3.99/24.1)</f>
        <v>4.14820929460581</v>
      </c>
      <c r="AJ550" s="23" t="n">
        <v>3</v>
      </c>
      <c r="AK550" s="21" t="n">
        <v>13.4339208355587</v>
      </c>
      <c r="AL550" s="21" t="n">
        <v>2.38312546073075</v>
      </c>
      <c r="AM550" s="22" t="n">
        <v>6</v>
      </c>
      <c r="AN550" s="21" t="n">
        <v>14.9323482285918</v>
      </c>
      <c r="AO550" s="21" t="n">
        <v>2.18346665418219</v>
      </c>
      <c r="AP550" s="22" t="n">
        <v>6</v>
      </c>
      <c r="AQ550" s="21" t="n">
        <v>9.788</v>
      </c>
      <c r="AR550" s="36" t="n">
        <f aca="false">AQ550*(0.46/7.46)</f>
        <v>0.603549597855228</v>
      </c>
      <c r="AS550" s="23" t="n">
        <v>3</v>
      </c>
      <c r="AT550" s="21" t="n">
        <v>11.738</v>
      </c>
      <c r="AU550" s="36" t="n">
        <f aca="false">AT550*(0.53/10)</f>
        <v>0.622114</v>
      </c>
      <c r="AV550" s="23" t="n">
        <v>3</v>
      </c>
    </row>
    <row r="551" customFormat="false" ht="13.8" hidden="false" customHeight="false" outlineLevel="0" collapsed="false">
      <c r="A551" s="17" t="n">
        <v>82</v>
      </c>
      <c r="B551" s="17" t="n">
        <v>2010</v>
      </c>
      <c r="C551" s="17" t="s">
        <v>279</v>
      </c>
      <c r="D551" s="17" t="s">
        <v>280</v>
      </c>
      <c r="E551" s="18" t="s">
        <v>211</v>
      </c>
      <c r="F551" s="18" t="s">
        <v>67</v>
      </c>
      <c r="G551" s="19" t="n">
        <v>110.149</v>
      </c>
      <c r="H551" s="19" t="n">
        <v>35.24</v>
      </c>
      <c r="I551" s="20" t="n">
        <v>850</v>
      </c>
      <c r="J551" s="17" t="s">
        <v>81</v>
      </c>
      <c r="L551" s="19" t="n">
        <v>1.37</v>
      </c>
      <c r="M551" s="19" t="n">
        <v>8.2</v>
      </c>
      <c r="N551" s="19" t="n">
        <v>8.87</v>
      </c>
      <c r="O551" s="19" t="n">
        <v>0.91</v>
      </c>
      <c r="P551" s="19" t="n">
        <v>0.57</v>
      </c>
      <c r="Q551" s="19" t="n">
        <v>8.62</v>
      </c>
      <c r="R551" s="19" t="n">
        <v>41.22</v>
      </c>
      <c r="S551" s="19" t="n">
        <v>13.36</v>
      </c>
      <c r="T551" s="19" t="n">
        <v>155.08</v>
      </c>
      <c r="W551" s="18" t="n">
        <v>2009</v>
      </c>
      <c r="X551" s="17" t="s">
        <v>77</v>
      </c>
      <c r="Y551" s="17" t="s">
        <v>70</v>
      </c>
      <c r="Z551" s="17" t="s">
        <v>235</v>
      </c>
      <c r="AB551" s="17" t="s">
        <v>84</v>
      </c>
      <c r="AC551" s="17" t="s">
        <v>78</v>
      </c>
      <c r="AE551" s="21" t="n">
        <v>23.6389</v>
      </c>
      <c r="AF551" s="36" t="n">
        <f aca="false">AE551*(3.84/22.39)</f>
        <v>4.05419276462707</v>
      </c>
      <c r="AG551" s="22" t="n">
        <v>3</v>
      </c>
      <c r="AH551" s="21" t="n">
        <v>24.1111</v>
      </c>
      <c r="AI551" s="36" t="n">
        <f aca="false">AH551*(3.99/24.1)</f>
        <v>3.99183771784232</v>
      </c>
      <c r="AJ551" s="23" t="n">
        <v>3</v>
      </c>
      <c r="AK551" s="21" t="n">
        <v>13.4339208355587</v>
      </c>
      <c r="AL551" s="21" t="n">
        <v>2.38312546073075</v>
      </c>
      <c r="AM551" s="22" t="n">
        <v>6</v>
      </c>
      <c r="AN551" s="21" t="n">
        <v>14.1237908729452</v>
      </c>
      <c r="AO551" s="21" t="n">
        <v>2.29146455122043</v>
      </c>
      <c r="AP551" s="22" t="n">
        <v>6</v>
      </c>
      <c r="AQ551" s="21" t="n">
        <v>9.788</v>
      </c>
      <c r="AR551" s="36" t="n">
        <f aca="false">AQ551*(0.46/7.46)</f>
        <v>0.603549597855228</v>
      </c>
      <c r="AS551" s="23" t="n">
        <v>3</v>
      </c>
      <c r="AT551" s="21" t="n">
        <v>10.317</v>
      </c>
      <c r="AU551" s="36" t="n">
        <f aca="false">AT551*(0.53/10)</f>
        <v>0.546801</v>
      </c>
      <c r="AV551" s="23" t="n">
        <v>3</v>
      </c>
    </row>
    <row r="552" customFormat="false" ht="13.8" hidden="false" customHeight="false" outlineLevel="0" collapsed="false">
      <c r="A552" s="17" t="n">
        <v>83</v>
      </c>
      <c r="B552" s="17" t="n">
        <v>2009</v>
      </c>
      <c r="C552" s="17" t="s">
        <v>281</v>
      </c>
      <c r="D552" s="17" t="s">
        <v>282</v>
      </c>
      <c r="E552" s="18" t="s">
        <v>211</v>
      </c>
      <c r="F552" s="18" t="s">
        <v>67</v>
      </c>
      <c r="G552" s="19" t="n">
        <v>113.04</v>
      </c>
      <c r="H552" s="19" t="n">
        <v>28.2</v>
      </c>
      <c r="W552" s="18" t="n">
        <v>2007</v>
      </c>
      <c r="X552" s="17" t="s">
        <v>188</v>
      </c>
      <c r="Y552" s="17" t="s">
        <v>70</v>
      </c>
      <c r="Z552" s="17" t="s">
        <v>71</v>
      </c>
      <c r="AQ552" s="21" t="n">
        <v>9.14</v>
      </c>
      <c r="AR552" s="36" t="n">
        <f aca="false">AQ552*(0.46/7.46)</f>
        <v>0.563592493297587</v>
      </c>
      <c r="AS552" s="23" t="n">
        <v>3</v>
      </c>
      <c r="AT552" s="21" t="n">
        <v>10.51</v>
      </c>
      <c r="AU552" s="36" t="n">
        <f aca="false">AT552*(0.53/10)</f>
        <v>0.55703</v>
      </c>
      <c r="AV552" s="23" t="n">
        <v>3</v>
      </c>
    </row>
    <row r="553" customFormat="false" ht="13.8" hidden="false" customHeight="false" outlineLevel="0" collapsed="false">
      <c r="A553" s="17" t="n">
        <v>83</v>
      </c>
      <c r="B553" s="17" t="n">
        <v>2009</v>
      </c>
      <c r="C553" s="17" t="s">
        <v>281</v>
      </c>
      <c r="D553" s="17" t="s">
        <v>282</v>
      </c>
      <c r="E553" s="18" t="s">
        <v>211</v>
      </c>
      <c r="F553" s="18" t="s">
        <v>67</v>
      </c>
      <c r="G553" s="19" t="n">
        <v>113.04</v>
      </c>
      <c r="H553" s="19" t="n">
        <v>28.2</v>
      </c>
      <c r="W553" s="18" t="n">
        <v>2007</v>
      </c>
      <c r="X553" s="17" t="s">
        <v>188</v>
      </c>
      <c r="Y553" s="17" t="s">
        <v>70</v>
      </c>
      <c r="Z553" s="17" t="s">
        <v>71</v>
      </c>
      <c r="AQ553" s="21" t="n">
        <v>8.98</v>
      </c>
      <c r="AR553" s="36" t="n">
        <f aca="false">AQ553*(0.46/7.46)</f>
        <v>0.55372654155496</v>
      </c>
      <c r="AS553" s="23" t="n">
        <v>3</v>
      </c>
      <c r="AT553" s="21" t="n">
        <v>9.7</v>
      </c>
      <c r="AU553" s="36" t="n">
        <f aca="false">AT553*(0.53/10)</f>
        <v>0.5141</v>
      </c>
      <c r="AV553" s="23" t="n">
        <v>3</v>
      </c>
    </row>
    <row r="554" customFormat="false" ht="13.8" hidden="false" customHeight="false" outlineLevel="0" collapsed="false">
      <c r="A554" s="17" t="n">
        <v>83</v>
      </c>
      <c r="B554" s="17" t="n">
        <v>2009</v>
      </c>
      <c r="C554" s="17" t="s">
        <v>281</v>
      </c>
      <c r="D554" s="17" t="s">
        <v>282</v>
      </c>
      <c r="E554" s="18" t="s">
        <v>211</v>
      </c>
      <c r="F554" s="18" t="s">
        <v>67</v>
      </c>
      <c r="G554" s="19" t="n">
        <v>113.04</v>
      </c>
      <c r="H554" s="19" t="n">
        <v>28.2</v>
      </c>
      <c r="W554" s="18" t="n">
        <v>2007</v>
      </c>
      <c r="X554" s="17" t="s">
        <v>188</v>
      </c>
      <c r="Y554" s="17" t="s">
        <v>70</v>
      </c>
      <c r="Z554" s="17" t="s">
        <v>71</v>
      </c>
      <c r="AQ554" s="21" t="n">
        <v>7.72</v>
      </c>
      <c r="AR554" s="36" t="n">
        <f aca="false">AQ554*(0.46/7.46)</f>
        <v>0.476032171581769</v>
      </c>
      <c r="AS554" s="23" t="n">
        <v>3</v>
      </c>
      <c r="AT554" s="21" t="n">
        <v>9.47</v>
      </c>
      <c r="AU554" s="36" t="n">
        <f aca="false">AT554*(0.53/10)</f>
        <v>0.50191</v>
      </c>
      <c r="AV554" s="23" t="n">
        <v>3</v>
      </c>
    </row>
    <row r="555" customFormat="false" ht="13.8" hidden="false" customHeight="false" outlineLevel="0" collapsed="false">
      <c r="A555" s="17" t="n">
        <v>84</v>
      </c>
      <c r="B555" s="17" t="n">
        <v>2008</v>
      </c>
      <c r="C555" s="47" t="s">
        <v>283</v>
      </c>
      <c r="D555" s="17" t="s">
        <v>284</v>
      </c>
      <c r="E555" s="18" t="s">
        <v>211</v>
      </c>
      <c r="F555" s="18" t="s">
        <v>67</v>
      </c>
      <c r="G555" s="19" t="n">
        <v>113.66</v>
      </c>
      <c r="H555" s="19" t="n">
        <v>34.79</v>
      </c>
      <c r="N555" s="19" t="n">
        <v>12.1</v>
      </c>
      <c r="O555" s="19" t="n">
        <v>0.96</v>
      </c>
      <c r="S555" s="19" t="n">
        <v>24.2</v>
      </c>
      <c r="T555" s="19" t="n">
        <v>115.3</v>
      </c>
      <c r="W555" s="18" t="n">
        <v>2001</v>
      </c>
      <c r="X555" s="17" t="s">
        <v>238</v>
      </c>
      <c r="Y555" s="17" t="s">
        <v>101</v>
      </c>
      <c r="Z555" s="17" t="s">
        <v>71</v>
      </c>
      <c r="AD555" s="18" t="n">
        <v>60</v>
      </c>
      <c r="AE555" s="21" t="n">
        <v>24.4833333333333</v>
      </c>
      <c r="AF555" s="21" t="n">
        <v>2.67986318058715</v>
      </c>
      <c r="AG555" s="22" t="n">
        <v>6</v>
      </c>
      <c r="AH555" s="21" t="n">
        <v>28.1666666666667</v>
      </c>
      <c r="AI555" s="21" t="n">
        <v>3.05199388378592</v>
      </c>
      <c r="AJ555" s="23" t="n">
        <v>6</v>
      </c>
      <c r="AQ555" s="21" t="n">
        <v>1.3173</v>
      </c>
      <c r="AR555" s="36" t="n">
        <f aca="false">AQ555*(0.46/7.46)</f>
        <v>0.0812276139410188</v>
      </c>
      <c r="AS555" s="23" t="n">
        <v>3</v>
      </c>
      <c r="AT555" s="21" t="n">
        <v>1.7649</v>
      </c>
      <c r="AU555" s="36" t="n">
        <f aca="false">AT555*(0.53/10)</f>
        <v>0.0935397</v>
      </c>
      <c r="AV555" s="23" t="n">
        <v>3</v>
      </c>
    </row>
    <row r="556" customFormat="false" ht="13.8" hidden="false" customHeight="false" outlineLevel="0" collapsed="false">
      <c r="A556" s="17" t="n">
        <v>84</v>
      </c>
      <c r="B556" s="17" t="n">
        <v>2008</v>
      </c>
      <c r="C556" s="47" t="s">
        <v>283</v>
      </c>
      <c r="D556" s="17" t="s">
        <v>284</v>
      </c>
      <c r="E556" s="18" t="s">
        <v>211</v>
      </c>
      <c r="F556" s="18" t="s">
        <v>67</v>
      </c>
      <c r="G556" s="19" t="n">
        <v>113.66</v>
      </c>
      <c r="H556" s="19" t="n">
        <v>34.79</v>
      </c>
      <c r="N556" s="19" t="n">
        <v>12.1</v>
      </c>
      <c r="O556" s="19" t="n">
        <v>0.96</v>
      </c>
      <c r="S556" s="19" t="n">
        <v>24.2</v>
      </c>
      <c r="T556" s="19" t="n">
        <v>115.3</v>
      </c>
      <c r="W556" s="18" t="n">
        <v>2001</v>
      </c>
      <c r="X556" s="17" t="s">
        <v>238</v>
      </c>
      <c r="Y556" s="17" t="s">
        <v>101</v>
      </c>
      <c r="Z556" s="17" t="s">
        <v>102</v>
      </c>
      <c r="AD556" s="18" t="n">
        <v>60</v>
      </c>
      <c r="AE556" s="21" t="n">
        <v>24.4833333333333</v>
      </c>
      <c r="AF556" s="21" t="n">
        <v>2.67986318058715</v>
      </c>
      <c r="AG556" s="22" t="n">
        <v>6</v>
      </c>
      <c r="AH556" s="21" t="n">
        <v>24.9666666666667</v>
      </c>
      <c r="AI556" s="21" t="n">
        <v>2.48730108082368</v>
      </c>
      <c r="AJ556" s="23" t="n">
        <v>6</v>
      </c>
      <c r="AQ556" s="21" t="n">
        <v>1.3173</v>
      </c>
      <c r="AR556" s="36" t="n">
        <f aca="false">AQ556*(0.46/7.46)</f>
        <v>0.0812276139410188</v>
      </c>
      <c r="AS556" s="23" t="n">
        <v>3</v>
      </c>
      <c r="AT556" s="21" t="n">
        <v>1.3606</v>
      </c>
      <c r="AU556" s="36" t="n">
        <f aca="false">AT556*(0.53/10)</f>
        <v>0.0721118</v>
      </c>
      <c r="AV556" s="23" t="n">
        <v>3</v>
      </c>
    </row>
    <row r="557" customFormat="false" ht="13.8" hidden="false" customHeight="false" outlineLevel="0" collapsed="false">
      <c r="A557" s="17" t="n">
        <v>84</v>
      </c>
      <c r="B557" s="17" t="n">
        <v>2008</v>
      </c>
      <c r="C557" s="47" t="s">
        <v>283</v>
      </c>
      <c r="D557" s="17" t="s">
        <v>284</v>
      </c>
      <c r="E557" s="18" t="s">
        <v>211</v>
      </c>
      <c r="F557" s="18" t="s">
        <v>67</v>
      </c>
      <c r="G557" s="19" t="n">
        <v>113.66</v>
      </c>
      <c r="H557" s="19" t="n">
        <v>34.79</v>
      </c>
      <c r="N557" s="19" t="n">
        <v>12.1</v>
      </c>
      <c r="O557" s="19" t="n">
        <v>0.96</v>
      </c>
      <c r="S557" s="19" t="n">
        <v>24.2</v>
      </c>
      <c r="T557" s="19" t="n">
        <v>115.3</v>
      </c>
      <c r="W557" s="18" t="n">
        <v>2001</v>
      </c>
      <c r="X557" s="17" t="s">
        <v>238</v>
      </c>
      <c r="Y557" s="17" t="s">
        <v>101</v>
      </c>
      <c r="Z557" s="17" t="s">
        <v>102</v>
      </c>
      <c r="AD557" s="18" t="n">
        <v>60</v>
      </c>
      <c r="AE557" s="21" t="n">
        <v>24.4833333333333</v>
      </c>
      <c r="AF557" s="21" t="n">
        <v>2.67986318058715</v>
      </c>
      <c r="AG557" s="22" t="n">
        <v>6</v>
      </c>
      <c r="AH557" s="21" t="n">
        <v>25.4166666666667</v>
      </c>
      <c r="AI557" s="21" t="n">
        <v>2.55297212414602</v>
      </c>
      <c r="AJ557" s="23" t="n">
        <v>6</v>
      </c>
      <c r="AQ557" s="21" t="n">
        <v>1.3173</v>
      </c>
      <c r="AR557" s="36" t="n">
        <f aca="false">AQ557*(0.46/7.46)</f>
        <v>0.0812276139410188</v>
      </c>
      <c r="AS557" s="23" t="n">
        <v>3</v>
      </c>
      <c r="AT557" s="21" t="n">
        <v>1.6038</v>
      </c>
      <c r="AU557" s="36" t="n">
        <f aca="false">AT557*(0.53/10)</f>
        <v>0.0850014</v>
      </c>
      <c r="AV557" s="23" t="n">
        <v>3</v>
      </c>
    </row>
    <row r="558" customFormat="false" ht="13.8" hidden="false" customHeight="false" outlineLevel="0" collapsed="false">
      <c r="A558" s="17" t="n">
        <v>84</v>
      </c>
      <c r="B558" s="17" t="n">
        <v>2008</v>
      </c>
      <c r="C558" s="47" t="s">
        <v>283</v>
      </c>
      <c r="D558" s="17" t="s">
        <v>284</v>
      </c>
      <c r="E558" s="18" t="s">
        <v>211</v>
      </c>
      <c r="F558" s="18" t="s">
        <v>67</v>
      </c>
      <c r="G558" s="19" t="n">
        <v>113.66</v>
      </c>
      <c r="H558" s="19" t="n">
        <v>34.79</v>
      </c>
      <c r="N558" s="19" t="n">
        <v>12.1</v>
      </c>
      <c r="O558" s="19" t="n">
        <v>0.96</v>
      </c>
      <c r="S558" s="19" t="n">
        <v>24.2</v>
      </c>
      <c r="T558" s="19" t="n">
        <v>115.3</v>
      </c>
      <c r="W558" s="18" t="n">
        <v>2001</v>
      </c>
      <c r="X558" s="17" t="s">
        <v>238</v>
      </c>
      <c r="Y558" s="17" t="s">
        <v>101</v>
      </c>
      <c r="Z558" s="17" t="s">
        <v>102</v>
      </c>
      <c r="AD558" s="18" t="n">
        <v>60</v>
      </c>
      <c r="AE558" s="21" t="n">
        <v>24.4833333333333</v>
      </c>
      <c r="AF558" s="21" t="n">
        <v>2.67986318058715</v>
      </c>
      <c r="AG558" s="22" t="n">
        <v>6</v>
      </c>
      <c r="AH558" s="21" t="n">
        <v>25.4</v>
      </c>
      <c r="AI558" s="21" t="n">
        <v>2.50918313400995</v>
      </c>
      <c r="AJ558" s="23" t="n">
        <v>6</v>
      </c>
      <c r="AQ558" s="21" t="n">
        <v>1.3173</v>
      </c>
      <c r="AR558" s="36" t="n">
        <f aca="false">AQ558*(0.46/7.46)</f>
        <v>0.0812276139410188</v>
      </c>
      <c r="AS558" s="23" t="n">
        <v>3</v>
      </c>
      <c r="AT558" s="21" t="n">
        <v>1.5275</v>
      </c>
      <c r="AU558" s="36" t="n">
        <f aca="false">AT558*(0.53/10)</f>
        <v>0.0809575</v>
      </c>
      <c r="AV558" s="23" t="n">
        <v>3</v>
      </c>
    </row>
    <row r="559" customFormat="false" ht="13.8" hidden="false" customHeight="false" outlineLevel="0" collapsed="false">
      <c r="A559" s="17" t="n">
        <v>84</v>
      </c>
      <c r="B559" s="17" t="n">
        <v>2008</v>
      </c>
      <c r="C559" s="47" t="s">
        <v>283</v>
      </c>
      <c r="D559" s="17" t="s">
        <v>284</v>
      </c>
      <c r="E559" s="18" t="s">
        <v>211</v>
      </c>
      <c r="F559" s="18" t="s">
        <v>67</v>
      </c>
      <c r="G559" s="19" t="n">
        <v>113.66</v>
      </c>
      <c r="H559" s="19" t="n">
        <v>34.79</v>
      </c>
      <c r="N559" s="19" t="n">
        <v>12.1</v>
      </c>
      <c r="O559" s="19" t="n">
        <v>0.96</v>
      </c>
      <c r="S559" s="19" t="n">
        <v>24.2</v>
      </c>
      <c r="T559" s="19" t="n">
        <v>115.3</v>
      </c>
      <c r="W559" s="18" t="n">
        <v>2001</v>
      </c>
      <c r="X559" s="17" t="s">
        <v>238</v>
      </c>
      <c r="Y559" s="17" t="s">
        <v>101</v>
      </c>
      <c r="Z559" s="17" t="s">
        <v>102</v>
      </c>
      <c r="AD559" s="18" t="n">
        <v>60</v>
      </c>
      <c r="AE559" s="21" t="n">
        <v>24.4833333333333</v>
      </c>
      <c r="AF559" s="21" t="n">
        <v>2.67986318058715</v>
      </c>
      <c r="AG559" s="22" t="n">
        <v>6</v>
      </c>
      <c r="AH559" s="21" t="n">
        <v>25.1833333333333</v>
      </c>
      <c r="AI559" s="21" t="n">
        <v>2.59801206053141</v>
      </c>
      <c r="AJ559" s="23" t="n">
        <v>6</v>
      </c>
      <c r="AQ559" s="21" t="n">
        <v>1.3173</v>
      </c>
      <c r="AR559" s="36" t="n">
        <f aca="false">AQ559*(0.46/7.46)</f>
        <v>0.0812276139410188</v>
      </c>
      <c r="AS559" s="23" t="n">
        <v>3</v>
      </c>
      <c r="AT559" s="21" t="n">
        <v>1.394</v>
      </c>
      <c r="AU559" s="36" t="n">
        <f aca="false">AT559*(0.53/10)</f>
        <v>0.073882</v>
      </c>
      <c r="AV559" s="23" t="n">
        <v>3</v>
      </c>
    </row>
    <row r="560" customFormat="false" ht="13.8" hidden="false" customHeight="false" outlineLevel="0" collapsed="false">
      <c r="A560" s="17" t="n">
        <v>85</v>
      </c>
      <c r="B560" s="17" t="n">
        <v>2006</v>
      </c>
      <c r="C560" s="17" t="s">
        <v>252</v>
      </c>
      <c r="D560" s="17" t="s">
        <v>285</v>
      </c>
      <c r="E560" s="18" t="s">
        <v>211</v>
      </c>
      <c r="F560" s="18" t="s">
        <v>67</v>
      </c>
      <c r="G560" s="19" t="n">
        <v>104.625</v>
      </c>
      <c r="H560" s="19" t="n">
        <v>35.58</v>
      </c>
      <c r="I560" s="20" t="n">
        <v>1970</v>
      </c>
      <c r="J560" s="17" t="s">
        <v>231</v>
      </c>
      <c r="K560" s="17" t="s">
        <v>76</v>
      </c>
      <c r="L560" s="19" t="n">
        <v>1.15</v>
      </c>
      <c r="N560" s="19" t="n">
        <v>17.5</v>
      </c>
      <c r="O560" s="19" t="n">
        <v>0.955</v>
      </c>
      <c r="P560" s="19" t="n">
        <v>1.266</v>
      </c>
      <c r="S560" s="19" t="n">
        <v>11</v>
      </c>
      <c r="W560" s="18" t="n">
        <v>1999</v>
      </c>
      <c r="X560" s="17" t="s">
        <v>128</v>
      </c>
      <c r="Y560" s="17" t="s">
        <v>70</v>
      </c>
      <c r="Z560" s="17" t="s">
        <v>71</v>
      </c>
      <c r="AB560" s="17" t="s">
        <v>72</v>
      </c>
      <c r="AE560" s="21" t="n">
        <v>17.1633333333333</v>
      </c>
      <c r="AF560" s="21" t="n">
        <v>3.68580651919897</v>
      </c>
      <c r="AG560" s="22" t="n">
        <v>12</v>
      </c>
      <c r="AH560" s="21" t="n">
        <v>18.875</v>
      </c>
      <c r="AI560" s="21" t="n">
        <v>3.57419921101217</v>
      </c>
      <c r="AJ560" s="23" t="n">
        <v>12</v>
      </c>
      <c r="AK560" s="21" t="n">
        <v>16.2633333333333</v>
      </c>
      <c r="AL560" s="21" t="n">
        <v>4.600402880908</v>
      </c>
      <c r="AM560" s="22" t="n">
        <v>6</v>
      </c>
      <c r="AN560" s="21" t="n">
        <v>16.74</v>
      </c>
      <c r="AO560" s="21" t="n">
        <v>4.83778048282476</v>
      </c>
      <c r="AP560" s="22" t="n">
        <v>6</v>
      </c>
      <c r="AQ560" s="21" t="n">
        <v>2.424</v>
      </c>
      <c r="AR560" s="36" t="n">
        <f aca="false">AQ560*(0.46/7.46)</f>
        <v>0.149469168900804</v>
      </c>
      <c r="AS560" s="23" t="n">
        <v>3</v>
      </c>
      <c r="AT560" s="21" t="n">
        <v>3.138</v>
      </c>
      <c r="AU560" s="36" t="n">
        <f aca="false">AT560*(0.53/10)</f>
        <v>0.166314</v>
      </c>
      <c r="AV560" s="23" t="n">
        <v>3</v>
      </c>
    </row>
    <row r="561" customFormat="false" ht="13.8" hidden="false" customHeight="false" outlineLevel="0" collapsed="false">
      <c r="A561" s="17" t="n">
        <v>85</v>
      </c>
      <c r="B561" s="17" t="n">
        <v>2006</v>
      </c>
      <c r="C561" s="17" t="s">
        <v>252</v>
      </c>
      <c r="D561" s="17" t="s">
        <v>285</v>
      </c>
      <c r="E561" s="18" t="s">
        <v>211</v>
      </c>
      <c r="F561" s="18" t="s">
        <v>67</v>
      </c>
      <c r="G561" s="19" t="n">
        <v>104.625</v>
      </c>
      <c r="H561" s="19" t="n">
        <v>35.58</v>
      </c>
      <c r="I561" s="20" t="n">
        <v>1970</v>
      </c>
      <c r="J561" s="17" t="s">
        <v>231</v>
      </c>
      <c r="K561" s="17" t="s">
        <v>76</v>
      </c>
      <c r="L561" s="19" t="n">
        <v>1.15</v>
      </c>
      <c r="N561" s="19" t="n">
        <v>17.5</v>
      </c>
      <c r="O561" s="19" t="n">
        <v>0.955</v>
      </c>
      <c r="P561" s="19" t="n">
        <v>1.266</v>
      </c>
      <c r="S561" s="19" t="n">
        <v>11</v>
      </c>
      <c r="W561" s="18" t="n">
        <v>1999</v>
      </c>
      <c r="X561" s="17" t="s">
        <v>128</v>
      </c>
      <c r="Y561" s="17" t="s">
        <v>70</v>
      </c>
      <c r="Z561" s="17" t="s">
        <v>71</v>
      </c>
      <c r="AB561" s="17" t="s">
        <v>166</v>
      </c>
      <c r="AK561" s="21" t="n">
        <v>16.2633333333333</v>
      </c>
      <c r="AL561" s="21" t="n">
        <v>4.600402880908</v>
      </c>
      <c r="AM561" s="22" t="n">
        <v>6</v>
      </c>
      <c r="AN561" s="21" t="n">
        <v>17.0366666666667</v>
      </c>
      <c r="AO561" s="21" t="n">
        <v>4.45396302933317</v>
      </c>
      <c r="AP561" s="22" t="n">
        <v>6</v>
      </c>
      <c r="AQ561" s="21" t="n">
        <v>2.424</v>
      </c>
      <c r="AR561" s="36" t="n">
        <f aca="false">AQ561*(0.46/7.46)</f>
        <v>0.149469168900804</v>
      </c>
      <c r="AS561" s="23" t="n">
        <v>3</v>
      </c>
      <c r="AT561" s="21" t="n">
        <v>3.305</v>
      </c>
      <c r="AU561" s="36" t="n">
        <f aca="false">AT561*(0.53/10)</f>
        <v>0.175165</v>
      </c>
      <c r="AV561" s="23" t="n">
        <v>3</v>
      </c>
    </row>
    <row r="562" customFormat="false" ht="13.8" hidden="false" customHeight="false" outlineLevel="0" collapsed="false">
      <c r="A562" s="17" t="n">
        <v>85</v>
      </c>
      <c r="B562" s="17" t="n">
        <v>2006</v>
      </c>
      <c r="C562" s="17" t="s">
        <v>252</v>
      </c>
      <c r="D562" s="17" t="s">
        <v>285</v>
      </c>
      <c r="E562" s="18" t="s">
        <v>211</v>
      </c>
      <c r="F562" s="18" t="s">
        <v>67</v>
      </c>
      <c r="G562" s="19" t="n">
        <v>104.625</v>
      </c>
      <c r="H562" s="19" t="n">
        <v>35.58</v>
      </c>
      <c r="I562" s="20" t="n">
        <v>1970</v>
      </c>
      <c r="J562" s="17" t="s">
        <v>231</v>
      </c>
      <c r="K562" s="17" t="s">
        <v>76</v>
      </c>
      <c r="L562" s="19" t="n">
        <v>1.15</v>
      </c>
      <c r="N562" s="19" t="n">
        <v>17.5</v>
      </c>
      <c r="O562" s="19" t="n">
        <v>0.955</v>
      </c>
      <c r="P562" s="19" t="n">
        <v>1.266</v>
      </c>
      <c r="S562" s="19" t="n">
        <v>11</v>
      </c>
      <c r="W562" s="18" t="n">
        <v>1999</v>
      </c>
      <c r="X562" s="17" t="s">
        <v>128</v>
      </c>
      <c r="Y562" s="17" t="s">
        <v>70</v>
      </c>
      <c r="Z562" s="17" t="s">
        <v>71</v>
      </c>
      <c r="AB562" s="17" t="s">
        <v>86</v>
      </c>
      <c r="AK562" s="21" t="n">
        <v>16.2633333333333</v>
      </c>
      <c r="AL562" s="21" t="n">
        <v>4.600402880908</v>
      </c>
      <c r="AM562" s="22" t="n">
        <v>6</v>
      </c>
      <c r="AN562" s="21" t="n">
        <v>17.3616666666667</v>
      </c>
      <c r="AO562" s="21" t="n">
        <v>4.28508304081342</v>
      </c>
      <c r="AP562" s="22" t="n">
        <v>6</v>
      </c>
      <c r="AQ562" s="21" t="n">
        <v>2.424</v>
      </c>
      <c r="AR562" s="36" t="n">
        <f aca="false">AQ562*(0.46/7.46)</f>
        <v>0.149469168900804</v>
      </c>
      <c r="AS562" s="23" t="n">
        <v>3</v>
      </c>
      <c r="AT562" s="21" t="n">
        <v>3.123</v>
      </c>
      <c r="AU562" s="36" t="n">
        <f aca="false">AT562*(0.53/10)</f>
        <v>0.165519</v>
      </c>
      <c r="AV562" s="23" t="n">
        <v>3</v>
      </c>
    </row>
    <row r="563" customFormat="false" ht="13.8" hidden="false" customHeight="false" outlineLevel="0" collapsed="false">
      <c r="A563" s="17" t="n">
        <v>85</v>
      </c>
      <c r="B563" s="17" t="n">
        <v>2006</v>
      </c>
      <c r="C563" s="17" t="s">
        <v>252</v>
      </c>
      <c r="D563" s="17" t="s">
        <v>285</v>
      </c>
      <c r="E563" s="18" t="s">
        <v>211</v>
      </c>
      <c r="F563" s="18" t="s">
        <v>67</v>
      </c>
      <c r="G563" s="19" t="n">
        <v>104.625</v>
      </c>
      <c r="H563" s="19" t="n">
        <v>35.58</v>
      </c>
      <c r="I563" s="20" t="n">
        <v>1970</v>
      </c>
      <c r="J563" s="17" t="s">
        <v>231</v>
      </c>
      <c r="K563" s="17" t="s">
        <v>76</v>
      </c>
      <c r="L563" s="19" t="n">
        <v>1.15</v>
      </c>
      <c r="N563" s="19" t="n">
        <v>17.5</v>
      </c>
      <c r="O563" s="19" t="n">
        <v>0.955</v>
      </c>
      <c r="P563" s="19" t="n">
        <v>1.266</v>
      </c>
      <c r="S563" s="19" t="n">
        <v>11</v>
      </c>
      <c r="W563" s="18" t="n">
        <v>2000</v>
      </c>
      <c r="X563" s="17" t="s">
        <v>128</v>
      </c>
      <c r="Y563" s="17" t="s">
        <v>70</v>
      </c>
      <c r="Z563" s="17" t="s">
        <v>71</v>
      </c>
      <c r="AB563" s="17" t="s">
        <v>72</v>
      </c>
      <c r="AE563" s="21" t="n">
        <v>19.6527272727273</v>
      </c>
      <c r="AF563" s="21" t="n">
        <v>4.84530719543991</v>
      </c>
      <c r="AG563" s="22" t="n">
        <v>11</v>
      </c>
      <c r="AH563" s="21" t="n">
        <v>20.4572727272727</v>
      </c>
      <c r="AI563" s="21" t="n">
        <v>4.1611202599999</v>
      </c>
      <c r="AJ563" s="23" t="n">
        <v>11</v>
      </c>
      <c r="AK563" s="21" t="n">
        <v>10.492</v>
      </c>
      <c r="AL563" s="21" t="n">
        <v>4.62702236865136</v>
      </c>
      <c r="AM563" s="22" t="n">
        <v>5</v>
      </c>
      <c r="AN563" s="21" t="n">
        <v>9.982</v>
      </c>
      <c r="AO563" s="21" t="n">
        <v>4.85976707260749</v>
      </c>
      <c r="AP563" s="22" t="n">
        <v>5</v>
      </c>
      <c r="AQ563" s="21" t="n">
        <v>1.366</v>
      </c>
      <c r="AR563" s="36" t="n">
        <f aca="false">AQ563*(0.46/7.46)</f>
        <v>0.084230563002681</v>
      </c>
      <c r="AS563" s="23" t="n">
        <v>3</v>
      </c>
      <c r="AT563" s="21" t="n">
        <v>1.763</v>
      </c>
      <c r="AU563" s="36" t="n">
        <f aca="false">AT563*(0.53/10)</f>
        <v>0.093439</v>
      </c>
      <c r="AV563" s="23" t="n">
        <v>3</v>
      </c>
    </row>
    <row r="564" customFormat="false" ht="13.8" hidden="false" customHeight="false" outlineLevel="0" collapsed="false">
      <c r="A564" s="17" t="n">
        <v>85</v>
      </c>
      <c r="B564" s="17" t="n">
        <v>2006</v>
      </c>
      <c r="C564" s="17" t="s">
        <v>252</v>
      </c>
      <c r="D564" s="17" t="s">
        <v>285</v>
      </c>
      <c r="E564" s="18" t="s">
        <v>211</v>
      </c>
      <c r="F564" s="18" t="s">
        <v>67</v>
      </c>
      <c r="G564" s="19" t="n">
        <v>104.625</v>
      </c>
      <c r="H564" s="19" t="n">
        <v>35.58</v>
      </c>
      <c r="I564" s="20" t="n">
        <v>1970</v>
      </c>
      <c r="J564" s="17" t="s">
        <v>231</v>
      </c>
      <c r="K564" s="17" t="s">
        <v>76</v>
      </c>
      <c r="L564" s="19" t="n">
        <v>1.15</v>
      </c>
      <c r="N564" s="19" t="n">
        <v>17.5</v>
      </c>
      <c r="O564" s="19" t="n">
        <v>0.955</v>
      </c>
      <c r="P564" s="19" t="n">
        <v>1.266</v>
      </c>
      <c r="S564" s="19" t="n">
        <v>11</v>
      </c>
      <c r="W564" s="18" t="n">
        <v>2000</v>
      </c>
      <c r="X564" s="17" t="s">
        <v>128</v>
      </c>
      <c r="Y564" s="17" t="s">
        <v>70</v>
      </c>
      <c r="Z564" s="17" t="s">
        <v>71</v>
      </c>
      <c r="AB564" s="17" t="s">
        <v>166</v>
      </c>
      <c r="AK564" s="21" t="n">
        <v>10.492</v>
      </c>
      <c r="AL564" s="21" t="n">
        <v>4.62702236865136</v>
      </c>
      <c r="AM564" s="22" t="n">
        <v>5</v>
      </c>
      <c r="AN564" s="21" t="n">
        <v>10.396</v>
      </c>
      <c r="AO564" s="21" t="n">
        <v>4.78738174788683</v>
      </c>
      <c r="AP564" s="22" t="n">
        <v>5</v>
      </c>
      <c r="AQ564" s="21" t="n">
        <v>1.366</v>
      </c>
      <c r="AR564" s="36" t="n">
        <f aca="false">AQ564*(0.46/7.46)</f>
        <v>0.084230563002681</v>
      </c>
      <c r="AS564" s="23" t="n">
        <v>3</v>
      </c>
      <c r="AT564" s="21" t="n">
        <v>1.771</v>
      </c>
      <c r="AU564" s="36" t="n">
        <f aca="false">AT564*(0.53/10)</f>
        <v>0.093863</v>
      </c>
      <c r="AV564" s="23" t="n">
        <v>3</v>
      </c>
    </row>
    <row r="565" customFormat="false" ht="13.8" hidden="false" customHeight="false" outlineLevel="0" collapsed="false">
      <c r="A565" s="17" t="n">
        <v>85</v>
      </c>
      <c r="B565" s="17" t="n">
        <v>2006</v>
      </c>
      <c r="C565" s="17" t="s">
        <v>252</v>
      </c>
      <c r="D565" s="17" t="s">
        <v>285</v>
      </c>
      <c r="E565" s="18" t="s">
        <v>211</v>
      </c>
      <c r="F565" s="18" t="s">
        <v>67</v>
      </c>
      <c r="G565" s="19" t="n">
        <v>104.625</v>
      </c>
      <c r="H565" s="19" t="n">
        <v>35.58</v>
      </c>
      <c r="I565" s="20" t="n">
        <v>1970</v>
      </c>
      <c r="J565" s="17" t="s">
        <v>231</v>
      </c>
      <c r="K565" s="17" t="s">
        <v>76</v>
      </c>
      <c r="L565" s="19" t="n">
        <v>1.15</v>
      </c>
      <c r="N565" s="19" t="n">
        <v>17.5</v>
      </c>
      <c r="O565" s="19" t="n">
        <v>0.955</v>
      </c>
      <c r="P565" s="19" t="n">
        <v>1.266</v>
      </c>
      <c r="S565" s="19" t="n">
        <v>11</v>
      </c>
      <c r="W565" s="18" t="n">
        <v>2000</v>
      </c>
      <c r="X565" s="17" t="s">
        <v>128</v>
      </c>
      <c r="Y565" s="17" t="s">
        <v>70</v>
      </c>
      <c r="Z565" s="17" t="s">
        <v>71</v>
      </c>
      <c r="AB565" s="17" t="s">
        <v>86</v>
      </c>
      <c r="AK565" s="21" t="n">
        <v>10.492</v>
      </c>
      <c r="AL565" s="21" t="n">
        <v>4.62702236865136</v>
      </c>
      <c r="AM565" s="22" t="n">
        <v>5</v>
      </c>
      <c r="AN565" s="21" t="n">
        <v>10.644</v>
      </c>
      <c r="AO565" s="21" t="n">
        <v>4.64914873928551</v>
      </c>
      <c r="AP565" s="22" t="n">
        <v>5</v>
      </c>
      <c r="AQ565" s="21" t="n">
        <v>1.366</v>
      </c>
      <c r="AR565" s="36" t="n">
        <f aca="false">AQ565*(0.46/7.46)</f>
        <v>0.084230563002681</v>
      </c>
      <c r="AS565" s="23" t="n">
        <v>3</v>
      </c>
      <c r="AT565" s="21" t="n">
        <v>2.145</v>
      </c>
      <c r="AU565" s="36" t="n">
        <f aca="false">AT565*(0.53/10)</f>
        <v>0.113685</v>
      </c>
      <c r="AV565" s="23" t="n">
        <v>3</v>
      </c>
    </row>
    <row r="566" customFormat="false" ht="13.8" hidden="false" customHeight="false" outlineLevel="0" collapsed="false">
      <c r="A566" s="17" t="n">
        <v>86</v>
      </c>
      <c r="B566" s="17" t="n">
        <v>2006</v>
      </c>
      <c r="C566" s="17" t="s">
        <v>286</v>
      </c>
      <c r="D566" s="17" t="s">
        <v>287</v>
      </c>
      <c r="E566" s="18" t="s">
        <v>211</v>
      </c>
      <c r="F566" s="18" t="s">
        <v>67</v>
      </c>
      <c r="G566" s="19" t="n">
        <v>112.55</v>
      </c>
      <c r="H566" s="19" t="n">
        <v>37.42</v>
      </c>
      <c r="K566" s="17" t="s">
        <v>82</v>
      </c>
      <c r="N566" s="19" t="n">
        <v>30.1</v>
      </c>
      <c r="O566" s="19" t="n">
        <v>1.24</v>
      </c>
      <c r="S566" s="19" t="n">
        <v>76.1</v>
      </c>
      <c r="T566" s="19" t="n">
        <v>321.4</v>
      </c>
      <c r="W566" s="18" t="n">
        <v>2003</v>
      </c>
      <c r="X566" s="17" t="s">
        <v>128</v>
      </c>
      <c r="Y566" s="17" t="s">
        <v>70</v>
      </c>
      <c r="AE566" s="21" t="n">
        <v>7.47307692307692</v>
      </c>
      <c r="AF566" s="21" t="n">
        <v>8.17711722759593</v>
      </c>
      <c r="AG566" s="22" t="n">
        <v>26</v>
      </c>
      <c r="AH566" s="21" t="n">
        <v>8.52692307692308</v>
      </c>
      <c r="AI566" s="21" t="n">
        <v>8.22535386192267</v>
      </c>
      <c r="AJ566" s="23" t="n">
        <v>26</v>
      </c>
      <c r="AQ566" s="21" t="n">
        <v>3.379</v>
      </c>
      <c r="AR566" s="36" t="n">
        <f aca="false">AQ566*(0.46/7.46)</f>
        <v>0.208356568364611</v>
      </c>
      <c r="AS566" s="23" t="n">
        <v>3</v>
      </c>
      <c r="AT566" s="21" t="n">
        <v>4.331</v>
      </c>
      <c r="AU566" s="36" t="n">
        <f aca="false">AT566*(0.53/10)</f>
        <v>0.229543</v>
      </c>
      <c r="AV566" s="23" t="n">
        <v>3</v>
      </c>
    </row>
    <row r="567" customFormat="false" ht="13.8" hidden="false" customHeight="false" outlineLevel="0" collapsed="false">
      <c r="A567" s="17" t="n">
        <v>86</v>
      </c>
      <c r="B567" s="17" t="n">
        <v>2006</v>
      </c>
      <c r="C567" s="17" t="s">
        <v>286</v>
      </c>
      <c r="D567" s="17" t="s">
        <v>287</v>
      </c>
      <c r="E567" s="18" t="s">
        <v>211</v>
      </c>
      <c r="F567" s="18" t="s">
        <v>67</v>
      </c>
      <c r="G567" s="19" t="n">
        <v>112.55</v>
      </c>
      <c r="H567" s="19" t="n">
        <v>37.42</v>
      </c>
      <c r="K567" s="17" t="s">
        <v>82</v>
      </c>
      <c r="N567" s="19" t="n">
        <v>30.1</v>
      </c>
      <c r="O567" s="19" t="n">
        <v>1.24</v>
      </c>
      <c r="S567" s="19" t="n">
        <v>76.1</v>
      </c>
      <c r="T567" s="19" t="n">
        <v>321.4</v>
      </c>
      <c r="W567" s="18" t="n">
        <v>2003</v>
      </c>
      <c r="X567" s="17" t="s">
        <v>128</v>
      </c>
      <c r="Y567" s="17" t="s">
        <v>70</v>
      </c>
      <c r="Z567" s="17" t="s">
        <v>71</v>
      </c>
      <c r="AE567" s="21" t="n">
        <v>7.47307692307692</v>
      </c>
      <c r="AF567" s="21" t="n">
        <v>8.17711722759593</v>
      </c>
      <c r="AG567" s="22" t="n">
        <v>26</v>
      </c>
      <c r="AH567" s="21" t="n">
        <v>8.30384615384616</v>
      </c>
      <c r="AI567" s="21" t="n">
        <v>8.43566148060628</v>
      </c>
      <c r="AJ567" s="23" t="n">
        <v>26</v>
      </c>
      <c r="AQ567" s="21" t="n">
        <v>3.379</v>
      </c>
      <c r="AR567" s="36" t="n">
        <f aca="false">AQ567*(0.46/7.46)</f>
        <v>0.208356568364611</v>
      </c>
      <c r="AS567" s="23" t="n">
        <v>3</v>
      </c>
      <c r="AT567" s="21" t="n">
        <v>3.825</v>
      </c>
      <c r="AU567" s="36" t="n">
        <f aca="false">AT567*(0.53/10)</f>
        <v>0.202725</v>
      </c>
      <c r="AV567" s="23" t="n">
        <v>3</v>
      </c>
    </row>
    <row r="568" customFormat="false" ht="13.8" hidden="false" customHeight="false" outlineLevel="0" collapsed="false">
      <c r="A568" s="17" t="n">
        <v>87</v>
      </c>
      <c r="B568" s="17" t="n">
        <v>2006</v>
      </c>
      <c r="C568" s="17" t="s">
        <v>212</v>
      </c>
      <c r="D568" s="17" t="s">
        <v>288</v>
      </c>
      <c r="E568" s="18" t="s">
        <v>211</v>
      </c>
      <c r="F568" s="18" t="s">
        <v>67</v>
      </c>
      <c r="G568" s="19" t="n">
        <v>112.58</v>
      </c>
      <c r="H568" s="19" t="n">
        <v>37.42</v>
      </c>
      <c r="N568" s="19" t="n">
        <v>27.3</v>
      </c>
      <c r="O568" s="19" t="n">
        <v>1.86</v>
      </c>
      <c r="P568" s="19" t="n">
        <v>0.275</v>
      </c>
      <c r="R568" s="19" t="n">
        <v>32.42</v>
      </c>
      <c r="S568" s="19" t="n">
        <v>26.7</v>
      </c>
      <c r="T568" s="19" t="n">
        <v>297.3</v>
      </c>
      <c r="W568" s="18" t="n">
        <v>2002</v>
      </c>
      <c r="X568" s="17" t="s">
        <v>238</v>
      </c>
      <c r="Y568" s="17" t="s">
        <v>101</v>
      </c>
      <c r="AE568" s="21" t="n">
        <v>22.6733333333333</v>
      </c>
      <c r="AF568" s="21" t="n">
        <v>3.89406385840465</v>
      </c>
      <c r="AG568" s="22" t="n">
        <v>3</v>
      </c>
      <c r="AH568" s="21" t="n">
        <v>25.12</v>
      </c>
      <c r="AI568" s="21" t="n">
        <v>4.75637466985097</v>
      </c>
      <c r="AJ568" s="23" t="n">
        <v>3</v>
      </c>
      <c r="AK568" s="21" t="n">
        <v>12.3604114736746</v>
      </c>
      <c r="AL568" s="21" t="n">
        <v>1.84592643128294</v>
      </c>
      <c r="AM568" s="22" t="n">
        <v>13</v>
      </c>
      <c r="AN568" s="21" t="n">
        <v>14.1106410585886</v>
      </c>
      <c r="AO568" s="21" t="n">
        <v>2.28927368882439</v>
      </c>
      <c r="AP568" s="22" t="n">
        <v>13</v>
      </c>
      <c r="AQ568" s="21" t="n">
        <v>0.750566666666667</v>
      </c>
      <c r="AR568" s="21" t="n">
        <v>0.0304082773818797</v>
      </c>
      <c r="AS568" s="23" t="n">
        <v>3</v>
      </c>
      <c r="AT568" s="21" t="n">
        <v>0.9171</v>
      </c>
      <c r="AU568" s="21" t="n">
        <v>0.0316539097111241</v>
      </c>
      <c r="AV568" s="23" t="n">
        <v>3</v>
      </c>
    </row>
    <row r="569" customFormat="false" ht="13.8" hidden="false" customHeight="false" outlineLevel="0" collapsed="false">
      <c r="A569" s="17" t="n">
        <v>87</v>
      </c>
      <c r="B569" s="17" t="n">
        <v>2006</v>
      </c>
      <c r="C569" s="17" t="s">
        <v>212</v>
      </c>
      <c r="D569" s="17" t="s">
        <v>288</v>
      </c>
      <c r="E569" s="18" t="s">
        <v>211</v>
      </c>
      <c r="F569" s="18" t="s">
        <v>67</v>
      </c>
      <c r="G569" s="19" t="n">
        <v>112.58</v>
      </c>
      <c r="H569" s="19" t="n">
        <v>37.42</v>
      </c>
      <c r="N569" s="19" t="n">
        <v>27.3</v>
      </c>
      <c r="O569" s="19" t="n">
        <v>1.86</v>
      </c>
      <c r="P569" s="19" t="n">
        <v>0.275</v>
      </c>
      <c r="R569" s="19" t="n">
        <v>32.42</v>
      </c>
      <c r="S569" s="19" t="n">
        <v>26.7</v>
      </c>
      <c r="T569" s="19" t="n">
        <v>297.3</v>
      </c>
      <c r="W569" s="18" t="n">
        <v>2002</v>
      </c>
      <c r="X569" s="17" t="s">
        <v>238</v>
      </c>
      <c r="Y569" s="17" t="s">
        <v>101</v>
      </c>
      <c r="Z569" s="17" t="s">
        <v>71</v>
      </c>
      <c r="AE569" s="21" t="n">
        <v>22.6733333333333</v>
      </c>
      <c r="AF569" s="21" t="n">
        <v>3.89406385840465</v>
      </c>
      <c r="AG569" s="22" t="n">
        <v>3</v>
      </c>
      <c r="AH569" s="21" t="n">
        <v>23.7666666666667</v>
      </c>
      <c r="AI569" s="21" t="n">
        <v>3.79666081357463</v>
      </c>
      <c r="AJ569" s="23" t="n">
        <v>3</v>
      </c>
      <c r="AK569" s="21" t="n">
        <v>12.3604114736746</v>
      </c>
      <c r="AL569" s="21" t="n">
        <v>1.84592643128294</v>
      </c>
      <c r="AM569" s="22" t="n">
        <v>13</v>
      </c>
      <c r="AN569" s="21" t="n">
        <v>13.1747001917551</v>
      </c>
      <c r="AO569" s="21" t="n">
        <v>2.35342770119421</v>
      </c>
      <c r="AP569" s="22" t="n">
        <v>13</v>
      </c>
      <c r="AQ569" s="21" t="n">
        <v>0.750566666666667</v>
      </c>
      <c r="AR569" s="21" t="n">
        <v>0.0304082773818797</v>
      </c>
      <c r="AS569" s="23" t="n">
        <v>3</v>
      </c>
      <c r="AT569" s="21" t="n">
        <v>0.8181</v>
      </c>
      <c r="AU569" s="21" t="n">
        <v>0.0298631880414667</v>
      </c>
      <c r="AV569" s="23" t="n">
        <v>3</v>
      </c>
    </row>
    <row r="570" customFormat="false" ht="13.8" hidden="false" customHeight="false" outlineLevel="0" collapsed="false">
      <c r="A570" s="17" t="n">
        <v>88</v>
      </c>
      <c r="B570" s="17" t="n">
        <v>2006</v>
      </c>
      <c r="C570" s="17" t="s">
        <v>289</v>
      </c>
      <c r="D570" s="17" t="s">
        <v>290</v>
      </c>
      <c r="E570" s="18" t="s">
        <v>211</v>
      </c>
      <c r="F570" s="18" t="s">
        <v>67</v>
      </c>
      <c r="G570" s="19" t="n">
        <v>114.72</v>
      </c>
      <c r="H570" s="19" t="n">
        <v>41.16</v>
      </c>
      <c r="W570" s="18" t="n">
        <v>2004</v>
      </c>
      <c r="X570" s="17" t="s">
        <v>291</v>
      </c>
      <c r="Y570" s="17" t="s">
        <v>101</v>
      </c>
      <c r="Z570" s="17" t="s">
        <v>71</v>
      </c>
      <c r="AE570" s="21" t="n">
        <v>16.075</v>
      </c>
      <c r="AF570" s="21" t="n">
        <v>3.30492057393214</v>
      </c>
      <c r="AG570" s="22" t="n">
        <v>4</v>
      </c>
      <c r="AH570" s="21" t="n">
        <v>16.875</v>
      </c>
      <c r="AI570" s="21" t="n">
        <v>1.70171482138851</v>
      </c>
      <c r="AJ570" s="23" t="n">
        <v>4</v>
      </c>
      <c r="AQ570" s="21" t="n">
        <v>12.75</v>
      </c>
      <c r="AR570" s="36" t="n">
        <f aca="false">AQ570*(0.46/7.46)</f>
        <v>0.786193029490617</v>
      </c>
      <c r="AS570" s="23" t="n">
        <v>3</v>
      </c>
      <c r="AT570" s="21" t="n">
        <v>16.5</v>
      </c>
      <c r="AU570" s="36" t="n">
        <f aca="false">AT570*(0.53/10)</f>
        <v>0.8745</v>
      </c>
      <c r="AV570" s="23" t="n">
        <v>4</v>
      </c>
    </row>
    <row r="571" customFormat="false" ht="13.8" hidden="false" customHeight="false" outlineLevel="0" collapsed="false">
      <c r="A571" s="17" t="n">
        <v>89</v>
      </c>
      <c r="B571" s="17" t="n">
        <v>2005</v>
      </c>
      <c r="C571" s="17" t="s">
        <v>292</v>
      </c>
      <c r="D571" s="17" t="s">
        <v>293</v>
      </c>
      <c r="E571" s="18" t="s">
        <v>211</v>
      </c>
      <c r="F571" s="18" t="s">
        <v>67</v>
      </c>
      <c r="G571" s="19" t="n">
        <v>114.72</v>
      </c>
      <c r="H571" s="19" t="n">
        <v>41.16</v>
      </c>
      <c r="J571" s="17" t="s">
        <v>294</v>
      </c>
      <c r="L571" s="19" t="n">
        <v>1.33</v>
      </c>
      <c r="M571" s="19" t="n">
        <v>7.7</v>
      </c>
      <c r="N571" s="19" t="n">
        <v>26.4</v>
      </c>
      <c r="O571" s="19" t="n">
        <v>0.99</v>
      </c>
      <c r="P571" s="19" t="n">
        <v>0.48</v>
      </c>
      <c r="R571" s="19" t="n">
        <v>112</v>
      </c>
      <c r="S571" s="19" t="n">
        <v>11</v>
      </c>
      <c r="W571" s="18" t="n">
        <v>2004</v>
      </c>
      <c r="X571" s="17" t="s">
        <v>77</v>
      </c>
      <c r="Y571" s="17" t="s">
        <v>70</v>
      </c>
      <c r="Z571" s="17" t="s">
        <v>71</v>
      </c>
      <c r="AE571" s="21" t="n">
        <v>18.3086909468384</v>
      </c>
      <c r="AF571" s="21" t="n">
        <v>2.80411473955867</v>
      </c>
      <c r="AG571" s="22" t="n">
        <v>10</v>
      </c>
      <c r="AH571" s="21" t="n">
        <v>19.7797778121342</v>
      </c>
      <c r="AI571" s="21" t="n">
        <v>3.19019548122644</v>
      </c>
      <c r="AJ571" s="23" t="n">
        <v>10</v>
      </c>
    </row>
    <row r="572" customFormat="false" ht="13.8" hidden="false" customHeight="false" outlineLevel="0" collapsed="false">
      <c r="A572" s="17" t="n">
        <v>90</v>
      </c>
      <c r="B572" s="17" t="n">
        <v>2004</v>
      </c>
      <c r="C572" s="17" t="s">
        <v>295</v>
      </c>
      <c r="D572" s="17" t="s">
        <v>296</v>
      </c>
      <c r="E572" s="18" t="s">
        <v>211</v>
      </c>
      <c r="F572" s="18" t="s">
        <v>67</v>
      </c>
      <c r="G572" s="19" t="n">
        <v>113.66</v>
      </c>
      <c r="H572" s="19" t="n">
        <v>34.79</v>
      </c>
      <c r="K572" s="17" t="s">
        <v>94</v>
      </c>
      <c r="N572" s="19" t="n">
        <v>13.12</v>
      </c>
      <c r="O572" s="19" t="n">
        <v>1.08</v>
      </c>
      <c r="S572" s="19" t="n">
        <v>26</v>
      </c>
      <c r="T572" s="19" t="n">
        <v>97</v>
      </c>
      <c r="W572" s="18" t="n">
        <v>2002</v>
      </c>
      <c r="X572" s="17" t="s">
        <v>214</v>
      </c>
      <c r="Y572" s="17" t="s">
        <v>101</v>
      </c>
      <c r="Z572" s="17" t="s">
        <v>73</v>
      </c>
      <c r="AA572" s="17" t="n">
        <v>0.008</v>
      </c>
      <c r="AB572" s="17" t="s">
        <v>86</v>
      </c>
      <c r="AC572" s="17" t="s">
        <v>78</v>
      </c>
      <c r="AE572" s="21" t="n">
        <v>27.08</v>
      </c>
      <c r="AF572" s="21" t="n">
        <v>0.581320336246147</v>
      </c>
      <c r="AG572" s="22" t="n">
        <v>4</v>
      </c>
      <c r="AH572" s="21" t="n">
        <v>30.09</v>
      </c>
      <c r="AI572" s="21" t="n">
        <v>1.9095723779597</v>
      </c>
      <c r="AJ572" s="23" t="n">
        <v>4</v>
      </c>
      <c r="AK572" s="21" t="n">
        <v>18.471019079138</v>
      </c>
      <c r="AL572" s="21" t="n">
        <v>7.12950947770162</v>
      </c>
      <c r="AM572" s="22" t="n">
        <v>8</v>
      </c>
      <c r="AN572" s="21" t="n">
        <v>20.4024958440727</v>
      </c>
      <c r="AO572" s="21" t="n">
        <v>3.31807637179116</v>
      </c>
      <c r="AP572" s="22" t="n">
        <v>8</v>
      </c>
      <c r="AQ572" s="21" t="n">
        <v>3.072815</v>
      </c>
      <c r="AR572" s="21" t="n">
        <v>0.124712422997871</v>
      </c>
      <c r="AS572" s="23" t="n">
        <v>2</v>
      </c>
      <c r="AT572" s="21" t="n">
        <v>3.955605</v>
      </c>
      <c r="AU572" s="21" t="n">
        <v>0.0296348451995283</v>
      </c>
      <c r="AV572" s="23" t="n">
        <v>2</v>
      </c>
    </row>
    <row r="573" customFormat="false" ht="13.8" hidden="false" customHeight="false" outlineLevel="0" collapsed="false">
      <c r="A573" s="17" t="n">
        <v>90</v>
      </c>
      <c r="B573" s="17" t="n">
        <v>2004</v>
      </c>
      <c r="C573" s="17" t="s">
        <v>295</v>
      </c>
      <c r="D573" s="17" t="s">
        <v>296</v>
      </c>
      <c r="E573" s="18" t="s">
        <v>211</v>
      </c>
      <c r="F573" s="18" t="s">
        <v>67</v>
      </c>
      <c r="G573" s="19" t="n">
        <v>113.66</v>
      </c>
      <c r="H573" s="19" t="n">
        <v>34.79</v>
      </c>
      <c r="K573" s="17" t="s">
        <v>94</v>
      </c>
      <c r="N573" s="19" t="n">
        <v>13.12</v>
      </c>
      <c r="O573" s="19" t="n">
        <v>1.08</v>
      </c>
      <c r="S573" s="19" t="n">
        <v>26</v>
      </c>
      <c r="T573" s="19" t="n">
        <v>97</v>
      </c>
      <c r="W573" s="18" t="n">
        <v>2002</v>
      </c>
      <c r="X573" s="17" t="s">
        <v>214</v>
      </c>
      <c r="Y573" s="17" t="s">
        <v>101</v>
      </c>
      <c r="Z573" s="17" t="s">
        <v>73</v>
      </c>
      <c r="AA573" s="17" t="n">
        <v>0.008</v>
      </c>
      <c r="AB573" s="17" t="s">
        <v>86</v>
      </c>
      <c r="AC573" s="17" t="s">
        <v>78</v>
      </c>
      <c r="AE573" s="21" t="n">
        <v>27.08</v>
      </c>
      <c r="AF573" s="21" t="n">
        <v>0.581320336246147</v>
      </c>
      <c r="AG573" s="22" t="n">
        <v>4</v>
      </c>
      <c r="AH573" s="21" t="n">
        <v>29.4075</v>
      </c>
      <c r="AI573" s="21" t="n">
        <v>1.51750617791164</v>
      </c>
      <c r="AJ573" s="23" t="n">
        <v>4</v>
      </c>
      <c r="AK573" s="21" t="n">
        <v>18.471019079138</v>
      </c>
      <c r="AL573" s="21" t="n">
        <v>7.12950947770162</v>
      </c>
      <c r="AM573" s="22" t="n">
        <v>8</v>
      </c>
      <c r="AN573" s="21" t="n">
        <v>20.289513718373</v>
      </c>
      <c r="AO573" s="21" t="n">
        <v>3.3109450874828</v>
      </c>
      <c r="AP573" s="22" t="n">
        <v>8</v>
      </c>
      <c r="AQ573" s="21" t="n">
        <v>3.072815</v>
      </c>
      <c r="AR573" s="21" t="n">
        <v>0.124712422997871</v>
      </c>
      <c r="AS573" s="23" t="n">
        <v>2</v>
      </c>
      <c r="AT573" s="21" t="n">
        <v>3.7205</v>
      </c>
      <c r="AU573" s="21" t="n">
        <v>0.0459619407771256</v>
      </c>
      <c r="AV573" s="23" t="n">
        <v>2</v>
      </c>
    </row>
    <row r="574" customFormat="false" ht="13.8" hidden="false" customHeight="false" outlineLevel="0" collapsed="false">
      <c r="A574" s="17" t="n">
        <v>90</v>
      </c>
      <c r="B574" s="17" t="n">
        <v>2004</v>
      </c>
      <c r="C574" s="17" t="s">
        <v>295</v>
      </c>
      <c r="D574" s="17" t="s">
        <v>296</v>
      </c>
      <c r="E574" s="18" t="s">
        <v>211</v>
      </c>
      <c r="F574" s="18" t="s">
        <v>67</v>
      </c>
      <c r="G574" s="19" t="n">
        <v>113.66</v>
      </c>
      <c r="H574" s="19" t="n">
        <v>34.79</v>
      </c>
      <c r="K574" s="17" t="s">
        <v>94</v>
      </c>
      <c r="N574" s="19" t="n">
        <v>13.12</v>
      </c>
      <c r="O574" s="19" t="n">
        <v>1.08</v>
      </c>
      <c r="S574" s="19" t="n">
        <v>26</v>
      </c>
      <c r="T574" s="19" t="n">
        <v>97</v>
      </c>
      <c r="W574" s="18" t="n">
        <v>2002</v>
      </c>
      <c r="X574" s="17" t="s">
        <v>214</v>
      </c>
      <c r="Y574" s="17" t="s">
        <v>101</v>
      </c>
      <c r="Z574" s="17" t="s">
        <v>71</v>
      </c>
      <c r="AA574" s="17" t="n">
        <v>0.008</v>
      </c>
      <c r="AB574" s="17" t="s">
        <v>86</v>
      </c>
      <c r="AC574" s="17" t="s">
        <v>78</v>
      </c>
      <c r="AE574" s="21" t="n">
        <v>27.08</v>
      </c>
      <c r="AF574" s="21" t="n">
        <v>0.581320336246147</v>
      </c>
      <c r="AG574" s="22" t="n">
        <v>4</v>
      </c>
      <c r="AH574" s="21" t="n">
        <v>30.515</v>
      </c>
      <c r="AI574" s="21" t="n">
        <v>2.28114737212073</v>
      </c>
      <c r="AJ574" s="23" t="n">
        <v>4</v>
      </c>
      <c r="AK574" s="21" t="n">
        <v>18.471019079138</v>
      </c>
      <c r="AL574" s="21" t="n">
        <v>7.12950947770162</v>
      </c>
      <c r="AM574" s="22" t="n">
        <v>8</v>
      </c>
      <c r="AN574" s="21" t="n">
        <v>20.4024386524119</v>
      </c>
      <c r="AO574" s="21" t="n">
        <v>4.26388904699073</v>
      </c>
      <c r="AP574" s="22" t="n">
        <v>8</v>
      </c>
      <c r="AQ574" s="21" t="n">
        <v>3.072815</v>
      </c>
      <c r="AR574" s="21" t="n">
        <v>0.124712422997871</v>
      </c>
      <c r="AS574" s="23" t="n">
        <v>2</v>
      </c>
      <c r="AT574" s="21" t="n">
        <v>3.6105</v>
      </c>
      <c r="AU574" s="21" t="n">
        <v>0.0176776695296639</v>
      </c>
      <c r="AV574" s="23" t="n">
        <v>2</v>
      </c>
    </row>
    <row r="575" customFormat="false" ht="13.8" hidden="false" customHeight="false" outlineLevel="0" collapsed="false">
      <c r="A575" s="17" t="n">
        <v>90</v>
      </c>
      <c r="B575" s="17" t="n">
        <v>2004</v>
      </c>
      <c r="C575" s="17" t="s">
        <v>295</v>
      </c>
      <c r="D575" s="17" t="s">
        <v>296</v>
      </c>
      <c r="E575" s="18" t="s">
        <v>211</v>
      </c>
      <c r="F575" s="18" t="s">
        <v>67</v>
      </c>
      <c r="G575" s="19" t="n">
        <v>113.66</v>
      </c>
      <c r="H575" s="19" t="n">
        <v>34.79</v>
      </c>
      <c r="K575" s="17" t="s">
        <v>94</v>
      </c>
      <c r="N575" s="19" t="n">
        <v>13.12</v>
      </c>
      <c r="O575" s="19" t="n">
        <v>1.08</v>
      </c>
      <c r="S575" s="19" t="n">
        <v>26</v>
      </c>
      <c r="T575" s="19" t="n">
        <v>97</v>
      </c>
      <c r="W575" s="18" t="n">
        <v>2002</v>
      </c>
      <c r="X575" s="17" t="s">
        <v>214</v>
      </c>
      <c r="Y575" s="17" t="s">
        <v>101</v>
      </c>
      <c r="Z575" s="17" t="s">
        <v>73</v>
      </c>
      <c r="AA575" s="17" t="n">
        <v>0.008</v>
      </c>
      <c r="AB575" s="17" t="s">
        <v>72</v>
      </c>
      <c r="AC575" s="17" t="s">
        <v>78</v>
      </c>
      <c r="AE575" s="21" t="n">
        <v>27.08</v>
      </c>
      <c r="AF575" s="21" t="n">
        <v>0.581320336246147</v>
      </c>
      <c r="AG575" s="22" t="n">
        <v>4</v>
      </c>
      <c r="AH575" s="21" t="n">
        <v>27.9875</v>
      </c>
      <c r="AI575" s="21" t="n">
        <v>2.32474192116028</v>
      </c>
      <c r="AJ575" s="23" t="n">
        <v>4</v>
      </c>
      <c r="AK575" s="21" t="n">
        <v>18.471019079138</v>
      </c>
      <c r="AL575" s="21" t="n">
        <v>7.12950947770162</v>
      </c>
      <c r="AM575" s="22" t="n">
        <v>8</v>
      </c>
      <c r="AN575" s="21" t="n">
        <v>18.3159724869984</v>
      </c>
      <c r="AO575" s="21" t="n">
        <v>6.19515913860283</v>
      </c>
      <c r="AP575" s="22" t="n">
        <v>8</v>
      </c>
      <c r="AQ575" s="21" t="n">
        <v>3.072815</v>
      </c>
      <c r="AR575" s="21" t="n">
        <v>0.124712422997871</v>
      </c>
      <c r="AS575" s="23" t="n">
        <v>2</v>
      </c>
      <c r="AT575" s="21" t="n">
        <v>3.2625</v>
      </c>
      <c r="AU575" s="21" t="n">
        <v>0.0657609306503489</v>
      </c>
      <c r="AV575" s="23" t="n">
        <v>2</v>
      </c>
    </row>
    <row r="576" customFormat="false" ht="13.8" hidden="false" customHeight="false" outlineLevel="0" collapsed="false">
      <c r="A576" s="17" t="n">
        <v>91</v>
      </c>
      <c r="B576" s="17" t="n">
        <v>2004</v>
      </c>
      <c r="C576" s="17" t="s">
        <v>297</v>
      </c>
      <c r="D576" s="17" t="s">
        <v>298</v>
      </c>
      <c r="E576" s="18" t="s">
        <v>211</v>
      </c>
      <c r="F576" s="18" t="s">
        <v>67</v>
      </c>
      <c r="G576" s="19" t="n">
        <v>104.625</v>
      </c>
      <c r="H576" s="19" t="n">
        <v>35.58</v>
      </c>
      <c r="I576" s="20" t="n">
        <v>1970</v>
      </c>
      <c r="W576" s="18" t="n">
        <v>1999</v>
      </c>
      <c r="X576" s="17" t="s">
        <v>169</v>
      </c>
      <c r="Y576" s="17" t="s">
        <v>70</v>
      </c>
      <c r="Z576" s="17" t="s">
        <v>71</v>
      </c>
      <c r="AB576" s="17" t="s">
        <v>166</v>
      </c>
      <c r="AQ576" s="21" t="n">
        <v>2.554</v>
      </c>
      <c r="AR576" s="36" t="n">
        <f aca="false">AQ576*(0.46/7.46)</f>
        <v>0.157485254691689</v>
      </c>
      <c r="AS576" s="23" t="n">
        <v>3</v>
      </c>
      <c r="AT576" s="21" t="n">
        <v>2.436</v>
      </c>
      <c r="AU576" s="36" t="n">
        <f aca="false">AT576*(0.53/10)</f>
        <v>0.129108</v>
      </c>
      <c r="AV576" s="23" t="n">
        <v>3</v>
      </c>
    </row>
    <row r="577" customFormat="false" ht="13.8" hidden="false" customHeight="false" outlineLevel="0" collapsed="false">
      <c r="A577" s="17" t="n">
        <v>91</v>
      </c>
      <c r="B577" s="17" t="n">
        <v>2004</v>
      </c>
      <c r="C577" s="17" t="s">
        <v>297</v>
      </c>
      <c r="D577" s="17" t="s">
        <v>298</v>
      </c>
      <c r="E577" s="18" t="s">
        <v>211</v>
      </c>
      <c r="F577" s="18" t="s">
        <v>67</v>
      </c>
      <c r="G577" s="19" t="n">
        <v>104.625</v>
      </c>
      <c r="H577" s="19" t="n">
        <v>35.58</v>
      </c>
      <c r="I577" s="20" t="n">
        <v>1970</v>
      </c>
      <c r="W577" s="18" t="n">
        <v>1999</v>
      </c>
      <c r="X577" s="17" t="s">
        <v>169</v>
      </c>
      <c r="Y577" s="17" t="s">
        <v>70</v>
      </c>
      <c r="Z577" s="17" t="s">
        <v>71</v>
      </c>
      <c r="AB577" s="17" t="s">
        <v>166</v>
      </c>
      <c r="AQ577" s="21" t="n">
        <v>2.424</v>
      </c>
      <c r="AR577" s="36" t="n">
        <f aca="false">AQ577*(0.46/7.46)</f>
        <v>0.149469168900804</v>
      </c>
      <c r="AS577" s="23" t="n">
        <v>3</v>
      </c>
      <c r="AT577" s="21" t="n">
        <v>3.305</v>
      </c>
      <c r="AU577" s="36" t="n">
        <f aca="false">AT577*(0.53/10)</f>
        <v>0.175165</v>
      </c>
      <c r="AV577" s="23" t="n">
        <v>3</v>
      </c>
    </row>
    <row r="578" customFormat="false" ht="13.8" hidden="false" customHeight="false" outlineLevel="0" collapsed="false">
      <c r="A578" s="17" t="n">
        <v>91</v>
      </c>
      <c r="B578" s="17" t="n">
        <v>2004</v>
      </c>
      <c r="C578" s="17" t="s">
        <v>297</v>
      </c>
      <c r="D578" s="17" t="s">
        <v>298</v>
      </c>
      <c r="E578" s="18" t="s">
        <v>211</v>
      </c>
      <c r="F578" s="18" t="s">
        <v>67</v>
      </c>
      <c r="G578" s="19" t="n">
        <v>104.625</v>
      </c>
      <c r="H578" s="19" t="n">
        <v>35.58</v>
      </c>
      <c r="I578" s="20" t="n">
        <v>1970</v>
      </c>
      <c r="W578" s="18" t="n">
        <v>2000</v>
      </c>
      <c r="X578" s="17" t="s">
        <v>169</v>
      </c>
      <c r="Y578" s="17" t="s">
        <v>70</v>
      </c>
      <c r="Z578" s="17" t="s">
        <v>71</v>
      </c>
      <c r="AB578" s="17" t="s">
        <v>166</v>
      </c>
      <c r="AQ578" s="21" t="n">
        <v>0.834</v>
      </c>
      <c r="AR578" s="36" t="n">
        <f aca="false">AQ578*(0.46/7.46)</f>
        <v>0.051426273458445</v>
      </c>
      <c r="AS578" s="23" t="n">
        <v>3</v>
      </c>
      <c r="AT578" s="21" t="n">
        <v>1.203</v>
      </c>
      <c r="AU578" s="36" t="n">
        <f aca="false">AT578*(0.53/10)</f>
        <v>0.063759</v>
      </c>
      <c r="AV578" s="23" t="n">
        <v>3</v>
      </c>
    </row>
    <row r="579" customFormat="false" ht="13.8" hidden="false" customHeight="false" outlineLevel="0" collapsed="false">
      <c r="A579" s="17" t="n">
        <v>91</v>
      </c>
      <c r="B579" s="17" t="n">
        <v>2004</v>
      </c>
      <c r="C579" s="17" t="s">
        <v>297</v>
      </c>
      <c r="D579" s="17" t="s">
        <v>298</v>
      </c>
      <c r="E579" s="18" t="s">
        <v>211</v>
      </c>
      <c r="F579" s="18" t="s">
        <v>67</v>
      </c>
      <c r="G579" s="19" t="n">
        <v>104.625</v>
      </c>
      <c r="H579" s="19" t="n">
        <v>35.58</v>
      </c>
      <c r="I579" s="20" t="n">
        <v>1970</v>
      </c>
      <c r="W579" s="18" t="n">
        <v>2000</v>
      </c>
      <c r="X579" s="17" t="s">
        <v>169</v>
      </c>
      <c r="Y579" s="17" t="s">
        <v>70</v>
      </c>
      <c r="Z579" s="17" t="s">
        <v>71</v>
      </c>
      <c r="AB579" s="17" t="s">
        <v>166</v>
      </c>
      <c r="AQ579" s="21" t="n">
        <v>1.376</v>
      </c>
      <c r="AR579" s="36" t="n">
        <f aca="false">AQ579*(0.46/7.46)</f>
        <v>0.0848471849865952</v>
      </c>
      <c r="AS579" s="23" t="n">
        <v>3</v>
      </c>
      <c r="AT579" s="21" t="n">
        <v>1.771</v>
      </c>
      <c r="AU579" s="36" t="n">
        <f aca="false">AT579*(0.53/10)</f>
        <v>0.093863</v>
      </c>
      <c r="AV579" s="23" t="n">
        <v>3</v>
      </c>
    </row>
    <row r="580" customFormat="false" ht="13.8" hidden="false" customHeight="false" outlineLevel="0" collapsed="false">
      <c r="A580" s="17" t="n">
        <v>92</v>
      </c>
      <c r="B580" s="17" t="n">
        <v>2003</v>
      </c>
      <c r="C580" s="17" t="s">
        <v>212</v>
      </c>
      <c r="D580" s="17" t="s">
        <v>299</v>
      </c>
      <c r="E580" s="18" t="s">
        <v>211</v>
      </c>
      <c r="F580" s="18" t="s">
        <v>67</v>
      </c>
      <c r="G580" s="19" t="n">
        <v>105.31</v>
      </c>
      <c r="H580" s="19" t="n">
        <v>27.3</v>
      </c>
      <c r="J580" s="17" t="s">
        <v>300</v>
      </c>
      <c r="W580" s="18" t="n">
        <v>2002</v>
      </c>
      <c r="X580" s="17" t="s">
        <v>251</v>
      </c>
      <c r="Y580" s="17" t="s">
        <v>101</v>
      </c>
      <c r="Z580" s="17" t="s">
        <v>71</v>
      </c>
      <c r="AE580" s="21" t="n">
        <v>14.4333333333333</v>
      </c>
      <c r="AF580" s="21" t="n">
        <v>5.72916515151496</v>
      </c>
      <c r="AG580" s="22" t="n">
        <v>3</v>
      </c>
      <c r="AH580" s="21" t="n">
        <v>16</v>
      </c>
      <c r="AI580" s="21" t="n">
        <v>4.75078940808789</v>
      </c>
      <c r="AJ580" s="23" t="n">
        <v>2</v>
      </c>
      <c r="AQ580" s="21" t="n">
        <v>5.817</v>
      </c>
      <c r="AR580" s="36" t="n">
        <f aca="false">AQ580*(0.46/7.46)</f>
        <v>0.358689008042895</v>
      </c>
      <c r="AS580" s="23" t="n">
        <v>3</v>
      </c>
      <c r="AT580" s="21" t="n">
        <v>8.1075</v>
      </c>
      <c r="AU580" s="36" t="n">
        <f aca="false">AT580*(0.53/10)</f>
        <v>0.4296975</v>
      </c>
      <c r="AV580" s="23" t="n">
        <v>3</v>
      </c>
    </row>
    <row r="581" customFormat="false" ht="13.8" hidden="false" customHeight="false" outlineLevel="0" collapsed="false">
      <c r="A581" s="17" t="n">
        <v>92</v>
      </c>
      <c r="B581" s="17" t="n">
        <v>2003</v>
      </c>
      <c r="C581" s="17" t="s">
        <v>212</v>
      </c>
      <c r="D581" s="17" t="s">
        <v>299</v>
      </c>
      <c r="E581" s="18" t="s">
        <v>211</v>
      </c>
      <c r="F581" s="18" t="s">
        <v>67</v>
      </c>
      <c r="G581" s="19" t="n">
        <v>105.31</v>
      </c>
      <c r="H581" s="19" t="n">
        <v>27.3</v>
      </c>
      <c r="J581" s="17" t="s">
        <v>300</v>
      </c>
      <c r="W581" s="18" t="n">
        <v>2002</v>
      </c>
      <c r="X581" s="17" t="s">
        <v>251</v>
      </c>
      <c r="Y581" s="17" t="s">
        <v>101</v>
      </c>
      <c r="Z581" s="17" t="s">
        <v>71</v>
      </c>
      <c r="AQ581" s="21" t="n">
        <v>4.6605</v>
      </c>
      <c r="AR581" s="36" t="n">
        <f aca="false">AQ581*(0.46/7.46)</f>
        <v>0.287376675603217</v>
      </c>
      <c r="AS581" s="23" t="n">
        <v>3</v>
      </c>
      <c r="AT581" s="21" t="n">
        <v>6.1215</v>
      </c>
      <c r="AU581" s="36" t="n">
        <f aca="false">AT581*(0.53/10)</f>
        <v>0.3244395</v>
      </c>
      <c r="AV581" s="23" t="n">
        <v>3</v>
      </c>
    </row>
    <row r="582" customFormat="false" ht="13.8" hidden="false" customHeight="false" outlineLevel="0" collapsed="false">
      <c r="A582" s="17" t="n">
        <v>92</v>
      </c>
      <c r="B582" s="17" t="n">
        <v>2003</v>
      </c>
      <c r="C582" s="17" t="s">
        <v>212</v>
      </c>
      <c r="D582" s="17" t="s">
        <v>299</v>
      </c>
      <c r="E582" s="18" t="s">
        <v>211</v>
      </c>
      <c r="F582" s="18" t="s">
        <v>67</v>
      </c>
      <c r="G582" s="19" t="n">
        <v>105.31</v>
      </c>
      <c r="H582" s="19" t="n">
        <v>27.3</v>
      </c>
      <c r="J582" s="17" t="s">
        <v>300</v>
      </c>
      <c r="W582" s="18" t="n">
        <v>2002</v>
      </c>
      <c r="X582" s="17" t="s">
        <v>251</v>
      </c>
      <c r="Y582" s="17" t="s">
        <v>101</v>
      </c>
      <c r="Z582" s="17" t="s">
        <v>71</v>
      </c>
      <c r="AQ582" s="21" t="n">
        <v>4.7445</v>
      </c>
      <c r="AR582" s="36" t="n">
        <f aca="false">AQ582*(0.46/7.46)</f>
        <v>0.292556300268097</v>
      </c>
      <c r="AS582" s="23" t="n">
        <v>3</v>
      </c>
      <c r="AT582" s="21" t="n">
        <v>6.345</v>
      </c>
      <c r="AU582" s="36" t="n">
        <f aca="false">AT582*(0.53/10)</f>
        <v>0.336285</v>
      </c>
      <c r="AV582" s="23" t="n">
        <v>3</v>
      </c>
    </row>
    <row r="583" customFormat="false" ht="13.8" hidden="false" customHeight="false" outlineLevel="0" collapsed="false">
      <c r="A583" s="17" t="n">
        <v>93</v>
      </c>
      <c r="B583" s="17" t="n">
        <v>2001</v>
      </c>
      <c r="C583" s="17" t="s">
        <v>247</v>
      </c>
      <c r="D583" s="17" t="s">
        <v>301</v>
      </c>
      <c r="E583" s="18" t="s">
        <v>211</v>
      </c>
      <c r="F583" s="18" t="s">
        <v>67</v>
      </c>
      <c r="G583" s="19" t="n">
        <v>104.625</v>
      </c>
      <c r="H583" s="19" t="n">
        <v>35.58</v>
      </c>
      <c r="I583" s="20" t="n">
        <v>1970</v>
      </c>
      <c r="J583" s="17" t="s">
        <v>231</v>
      </c>
      <c r="K583" s="17" t="s">
        <v>76</v>
      </c>
      <c r="L583" s="19" t="n">
        <v>1.25</v>
      </c>
      <c r="N583" s="19" t="n">
        <v>14.71</v>
      </c>
      <c r="O583" s="19" t="n">
        <v>0.955</v>
      </c>
      <c r="P583" s="19" t="n">
        <v>0.952</v>
      </c>
      <c r="S583" s="19" t="n">
        <v>11</v>
      </c>
      <c r="W583" s="18" t="n">
        <v>1999</v>
      </c>
      <c r="X583" s="17" t="s">
        <v>169</v>
      </c>
      <c r="Y583" s="17" t="s">
        <v>70</v>
      </c>
      <c r="Z583" s="17" t="s">
        <v>71</v>
      </c>
      <c r="AB583" s="17" t="s">
        <v>72</v>
      </c>
      <c r="AQ583" s="21" t="n">
        <v>2.424</v>
      </c>
      <c r="AR583" s="36" t="n">
        <f aca="false">AQ583*(0.46/7.46)</f>
        <v>0.149469168900804</v>
      </c>
      <c r="AS583" s="23" t="n">
        <v>3</v>
      </c>
      <c r="AT583" s="21" t="n">
        <v>3.139</v>
      </c>
      <c r="AU583" s="36" t="n">
        <f aca="false">AT583*(0.53/10)</f>
        <v>0.166367</v>
      </c>
      <c r="AV583" s="23" t="n">
        <v>3</v>
      </c>
    </row>
    <row r="584" customFormat="false" ht="13.8" hidden="false" customHeight="false" outlineLevel="0" collapsed="false">
      <c r="A584" s="17" t="n">
        <v>93</v>
      </c>
      <c r="B584" s="17" t="n">
        <v>2001</v>
      </c>
      <c r="C584" s="17" t="s">
        <v>247</v>
      </c>
      <c r="D584" s="17" t="s">
        <v>301</v>
      </c>
      <c r="E584" s="18" t="s">
        <v>211</v>
      </c>
      <c r="F584" s="18" t="s">
        <v>67</v>
      </c>
      <c r="G584" s="19" t="n">
        <v>104.625</v>
      </c>
      <c r="H584" s="19" t="n">
        <v>35.58</v>
      </c>
      <c r="I584" s="20" t="n">
        <v>1970</v>
      </c>
      <c r="J584" s="17" t="s">
        <v>231</v>
      </c>
      <c r="K584" s="17" t="s">
        <v>76</v>
      </c>
      <c r="L584" s="19" t="n">
        <v>1.25</v>
      </c>
      <c r="N584" s="19" t="n">
        <v>14.71</v>
      </c>
      <c r="O584" s="19" t="n">
        <v>0.955</v>
      </c>
      <c r="P584" s="19" t="n">
        <v>0.952</v>
      </c>
      <c r="S584" s="19" t="n">
        <v>11</v>
      </c>
      <c r="W584" s="18" t="n">
        <v>1999</v>
      </c>
      <c r="X584" s="17" t="s">
        <v>169</v>
      </c>
      <c r="Y584" s="17" t="s">
        <v>70</v>
      </c>
      <c r="Z584" s="17" t="s">
        <v>71</v>
      </c>
      <c r="AB584" s="17" t="s">
        <v>166</v>
      </c>
      <c r="AQ584" s="21" t="n">
        <v>2.424</v>
      </c>
      <c r="AR584" s="36" t="n">
        <f aca="false">AQ584*(0.46/7.46)</f>
        <v>0.149469168900804</v>
      </c>
      <c r="AS584" s="23" t="n">
        <v>3</v>
      </c>
      <c r="AT584" s="21" t="n">
        <v>3.305</v>
      </c>
      <c r="AU584" s="36" t="n">
        <f aca="false">AT584*(0.53/10)</f>
        <v>0.175165</v>
      </c>
      <c r="AV584" s="23" t="n">
        <v>3</v>
      </c>
    </row>
    <row r="585" customFormat="false" ht="13.8" hidden="false" customHeight="false" outlineLevel="0" collapsed="false">
      <c r="A585" s="17" t="n">
        <v>93</v>
      </c>
      <c r="B585" s="17" t="n">
        <v>2001</v>
      </c>
      <c r="C585" s="17" t="s">
        <v>247</v>
      </c>
      <c r="D585" s="17" t="s">
        <v>301</v>
      </c>
      <c r="E585" s="18" t="s">
        <v>211</v>
      </c>
      <c r="F585" s="18" t="s">
        <v>67</v>
      </c>
      <c r="G585" s="19" t="n">
        <v>104.625</v>
      </c>
      <c r="H585" s="19" t="n">
        <v>35.58</v>
      </c>
      <c r="I585" s="20" t="n">
        <v>1970</v>
      </c>
      <c r="J585" s="17" t="s">
        <v>231</v>
      </c>
      <c r="K585" s="17" t="s">
        <v>76</v>
      </c>
      <c r="L585" s="19" t="n">
        <v>1.25</v>
      </c>
      <c r="N585" s="19" t="n">
        <v>14.71</v>
      </c>
      <c r="O585" s="19" t="n">
        <v>0.955</v>
      </c>
      <c r="P585" s="19" t="n">
        <v>0.952</v>
      </c>
      <c r="S585" s="19" t="n">
        <v>11</v>
      </c>
      <c r="W585" s="18" t="n">
        <v>1999</v>
      </c>
      <c r="X585" s="17" t="s">
        <v>169</v>
      </c>
      <c r="Y585" s="17" t="s">
        <v>70</v>
      </c>
      <c r="Z585" s="17" t="s">
        <v>71</v>
      </c>
      <c r="AB585" s="17" t="s">
        <v>86</v>
      </c>
      <c r="AQ585" s="21" t="n">
        <v>2.424</v>
      </c>
      <c r="AR585" s="36" t="n">
        <f aca="false">AQ585*(0.46/7.46)</f>
        <v>0.149469168900804</v>
      </c>
      <c r="AS585" s="23" t="n">
        <v>3</v>
      </c>
      <c r="AT585" s="21" t="n">
        <v>3.123</v>
      </c>
      <c r="AU585" s="36" t="n">
        <f aca="false">AT585*(0.53/10)</f>
        <v>0.165519</v>
      </c>
      <c r="AV585" s="23" t="n">
        <v>3</v>
      </c>
    </row>
    <row r="586" customFormat="false" ht="13.8" hidden="false" customHeight="false" outlineLevel="0" collapsed="false">
      <c r="A586" s="17" t="n">
        <v>93</v>
      </c>
      <c r="B586" s="17" t="n">
        <v>2001</v>
      </c>
      <c r="C586" s="17" t="s">
        <v>247</v>
      </c>
      <c r="D586" s="17" t="s">
        <v>301</v>
      </c>
      <c r="E586" s="18" t="s">
        <v>211</v>
      </c>
      <c r="F586" s="18" t="s">
        <v>67</v>
      </c>
      <c r="G586" s="19" t="n">
        <v>104.625</v>
      </c>
      <c r="H586" s="19" t="n">
        <v>35.58</v>
      </c>
      <c r="I586" s="20" t="n">
        <v>1970</v>
      </c>
      <c r="J586" s="17" t="s">
        <v>231</v>
      </c>
      <c r="K586" s="17" t="s">
        <v>76</v>
      </c>
      <c r="L586" s="19" t="n">
        <v>1.25</v>
      </c>
      <c r="N586" s="19" t="n">
        <v>14.71</v>
      </c>
      <c r="O586" s="19" t="n">
        <v>0.955</v>
      </c>
      <c r="P586" s="19" t="n">
        <v>0.952</v>
      </c>
      <c r="S586" s="19" t="n">
        <v>11</v>
      </c>
      <c r="W586" s="18" t="n">
        <v>2000</v>
      </c>
      <c r="X586" s="17" t="s">
        <v>169</v>
      </c>
      <c r="Y586" s="17" t="s">
        <v>70</v>
      </c>
      <c r="Z586" s="17" t="s">
        <v>71</v>
      </c>
      <c r="AB586" s="17" t="s">
        <v>72</v>
      </c>
      <c r="AQ586" s="21" t="n">
        <v>2.825</v>
      </c>
      <c r="AR586" s="36" t="n">
        <f aca="false">AQ586*(0.46/7.46)</f>
        <v>0.174195710455764</v>
      </c>
      <c r="AS586" s="23" t="n">
        <v>3</v>
      </c>
      <c r="AT586" s="21" t="n">
        <v>2.354</v>
      </c>
      <c r="AU586" s="36" t="n">
        <f aca="false">AT586*(0.53/10)</f>
        <v>0.124762</v>
      </c>
      <c r="AV586" s="23" t="n">
        <v>3</v>
      </c>
    </row>
    <row r="587" customFormat="false" ht="13.8" hidden="false" customHeight="false" outlineLevel="0" collapsed="false">
      <c r="A587" s="17" t="n">
        <v>93</v>
      </c>
      <c r="B587" s="17" t="n">
        <v>2001</v>
      </c>
      <c r="C587" s="17" t="s">
        <v>247</v>
      </c>
      <c r="D587" s="17" t="s">
        <v>301</v>
      </c>
      <c r="E587" s="18" t="s">
        <v>211</v>
      </c>
      <c r="F587" s="18" t="s">
        <v>67</v>
      </c>
      <c r="G587" s="19" t="n">
        <v>104.625</v>
      </c>
      <c r="H587" s="19" t="n">
        <v>35.58</v>
      </c>
      <c r="I587" s="20" t="n">
        <v>1970</v>
      </c>
      <c r="J587" s="17" t="s">
        <v>231</v>
      </c>
      <c r="K587" s="17" t="s">
        <v>76</v>
      </c>
      <c r="L587" s="19" t="n">
        <v>1.25</v>
      </c>
      <c r="N587" s="19" t="n">
        <v>14.71</v>
      </c>
      <c r="O587" s="19" t="n">
        <v>0.955</v>
      </c>
      <c r="P587" s="19" t="n">
        <v>0.952</v>
      </c>
      <c r="S587" s="19" t="n">
        <v>11</v>
      </c>
      <c r="W587" s="18" t="n">
        <v>2000</v>
      </c>
      <c r="X587" s="17" t="s">
        <v>169</v>
      </c>
      <c r="Y587" s="17" t="s">
        <v>70</v>
      </c>
      <c r="Z587" s="17" t="s">
        <v>71</v>
      </c>
      <c r="AB587" s="17" t="s">
        <v>166</v>
      </c>
      <c r="AQ587" s="21" t="n">
        <v>2.825</v>
      </c>
      <c r="AR587" s="36" t="n">
        <f aca="false">AQ587*(0.46/7.46)</f>
        <v>0.174195710455764</v>
      </c>
      <c r="AS587" s="23" t="n">
        <v>3</v>
      </c>
      <c r="AT587" s="21" t="n">
        <v>2.458</v>
      </c>
      <c r="AU587" s="36" t="n">
        <f aca="false">AT587*(0.53/10)</f>
        <v>0.130274</v>
      </c>
      <c r="AV587" s="23" t="n">
        <v>3</v>
      </c>
    </row>
    <row r="588" customFormat="false" ht="13.8" hidden="false" customHeight="false" outlineLevel="0" collapsed="false">
      <c r="A588" s="17" t="n">
        <v>93</v>
      </c>
      <c r="B588" s="17" t="n">
        <v>2001</v>
      </c>
      <c r="C588" s="17" t="s">
        <v>247</v>
      </c>
      <c r="D588" s="17" t="s">
        <v>301</v>
      </c>
      <c r="E588" s="18" t="s">
        <v>211</v>
      </c>
      <c r="F588" s="18" t="s">
        <v>67</v>
      </c>
      <c r="G588" s="19" t="n">
        <v>104.625</v>
      </c>
      <c r="H588" s="19" t="n">
        <v>35.58</v>
      </c>
      <c r="I588" s="20" t="n">
        <v>1970</v>
      </c>
      <c r="J588" s="17" t="s">
        <v>231</v>
      </c>
      <c r="K588" s="17" t="s">
        <v>76</v>
      </c>
      <c r="L588" s="19" t="n">
        <v>1.25</v>
      </c>
      <c r="N588" s="19" t="n">
        <v>14.71</v>
      </c>
      <c r="O588" s="19" t="n">
        <v>0.955</v>
      </c>
      <c r="P588" s="19" t="n">
        <v>0.952</v>
      </c>
      <c r="S588" s="19" t="n">
        <v>11</v>
      </c>
      <c r="W588" s="18" t="n">
        <v>2000</v>
      </c>
      <c r="X588" s="17" t="s">
        <v>169</v>
      </c>
      <c r="Y588" s="17" t="s">
        <v>70</v>
      </c>
      <c r="Z588" s="17" t="s">
        <v>71</v>
      </c>
      <c r="AB588" s="17" t="s">
        <v>86</v>
      </c>
      <c r="AQ588" s="21" t="n">
        <v>2.825</v>
      </c>
      <c r="AR588" s="36" t="n">
        <f aca="false">AQ588*(0.46/7.46)</f>
        <v>0.174195710455764</v>
      </c>
      <c r="AS588" s="23" t="n">
        <v>3</v>
      </c>
      <c r="AT588" s="21" t="n">
        <v>2.137</v>
      </c>
      <c r="AU588" s="36" t="n">
        <f aca="false">AT588*(0.53/10)</f>
        <v>0.113261</v>
      </c>
      <c r="AV588" s="23" t="n">
        <v>3</v>
      </c>
    </row>
    <row r="589" customFormat="false" ht="13.8" hidden="false" customHeight="false" outlineLevel="0" collapsed="false">
      <c r="A589" s="17" t="n">
        <v>93</v>
      </c>
      <c r="B589" s="17" t="n">
        <v>2001</v>
      </c>
      <c r="C589" s="17" t="s">
        <v>247</v>
      </c>
      <c r="D589" s="17" t="s">
        <v>301</v>
      </c>
      <c r="E589" s="18" t="s">
        <v>211</v>
      </c>
      <c r="F589" s="18" t="s">
        <v>67</v>
      </c>
      <c r="G589" s="19" t="n">
        <v>104.625</v>
      </c>
      <c r="H589" s="19" t="n">
        <v>35.58</v>
      </c>
      <c r="I589" s="20" t="n">
        <v>1970</v>
      </c>
      <c r="J589" s="17" t="s">
        <v>231</v>
      </c>
      <c r="K589" s="17" t="s">
        <v>76</v>
      </c>
      <c r="L589" s="19" t="n">
        <v>1.25</v>
      </c>
      <c r="N589" s="19" t="n">
        <v>14.71</v>
      </c>
      <c r="O589" s="19" t="n">
        <v>0.955</v>
      </c>
      <c r="P589" s="19" t="n">
        <v>0.952</v>
      </c>
      <c r="S589" s="19" t="n">
        <v>11</v>
      </c>
      <c r="W589" s="18" t="n">
        <v>2000</v>
      </c>
      <c r="X589" s="17" t="s">
        <v>169</v>
      </c>
      <c r="Y589" s="17" t="s">
        <v>70</v>
      </c>
      <c r="Z589" s="17" t="s">
        <v>71</v>
      </c>
      <c r="AE589" s="21" t="n">
        <v>26.2666666666667</v>
      </c>
      <c r="AF589" s="21" t="n">
        <v>5.92818128377782</v>
      </c>
      <c r="AG589" s="22" t="n">
        <v>3</v>
      </c>
      <c r="AH589" s="21" t="n">
        <v>31.9</v>
      </c>
      <c r="AI589" s="21" t="n">
        <v>5.90169467187181</v>
      </c>
      <c r="AJ589" s="23" t="n">
        <v>3</v>
      </c>
    </row>
  </sheetData>
  <autoFilter ref="A1:AV589"/>
  <mergeCells count="14">
    <mergeCell ref="A1:A2"/>
    <mergeCell ref="B1:B2"/>
    <mergeCell ref="C1:C2"/>
    <mergeCell ref="D1:D2"/>
    <mergeCell ref="E1:E2"/>
    <mergeCell ref="F1:F2"/>
    <mergeCell ref="G1:G2"/>
    <mergeCell ref="H1:H2"/>
    <mergeCell ref="I1:I2"/>
    <mergeCell ref="J1:V1"/>
    <mergeCell ref="W1:AD1"/>
    <mergeCell ref="AE1:AJ1"/>
    <mergeCell ref="AK1:AP1"/>
    <mergeCell ref="AQ1:AV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BO11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0" activeCellId="0" sqref="A10"/>
    </sheetView>
  </sheetViews>
  <sheetFormatPr defaultRowHeight="13.8" zeroHeight="false" outlineLevelRow="0" outlineLevelCol="0"/>
  <cols>
    <col collapsed="false" customWidth="true" hidden="false" outlineLevel="0" max="1" min="1" style="49" width="9"/>
    <col collapsed="false" customWidth="true" hidden="false" outlineLevel="0" max="2" min="2" style="49" width="5.83"/>
    <col collapsed="false" customWidth="true" hidden="false" outlineLevel="0" max="3" min="3" style="50" width="7"/>
    <col collapsed="false" customWidth="true" hidden="false" outlineLevel="0" max="4" min="4" style="50" width="25.66"/>
    <col collapsed="false" customWidth="true" hidden="false" outlineLevel="0" max="5" min="5" style="49" width="9"/>
    <col collapsed="false" customWidth="true" hidden="false" outlineLevel="0" max="7" min="6" style="33" width="9"/>
    <col collapsed="false" customWidth="true" hidden="false" outlineLevel="0" max="8" min="8" style="49" width="9"/>
    <col collapsed="false" customWidth="true" hidden="false" outlineLevel="0" max="9" min="9" style="51" width="9"/>
    <col collapsed="false" customWidth="true" hidden="false" outlineLevel="0" max="10" min="10" style="49" width="9"/>
    <col collapsed="false" customWidth="true" hidden="false" outlineLevel="0" max="12" min="11" style="52" width="9"/>
    <col collapsed="false" customWidth="true" hidden="false" outlineLevel="0" max="21" min="13" style="53" width="9"/>
    <col collapsed="false" customWidth="true" hidden="false" outlineLevel="0" max="22" min="22" style="51" width="9"/>
    <col collapsed="false" customWidth="true" hidden="false" outlineLevel="0" max="24" min="23" style="50" width="9"/>
    <col collapsed="false" customWidth="true" hidden="false" outlineLevel="0" max="25" min="25" style="0" width="8.83"/>
    <col collapsed="false" customWidth="true" hidden="false" outlineLevel="0" max="27" min="26" style="54" width="9"/>
    <col collapsed="false" customWidth="true" hidden="false" outlineLevel="0" max="28" min="28" style="55" width="9"/>
    <col collapsed="false" customWidth="true" hidden="false" outlineLevel="0" max="30" min="29" style="54" width="9"/>
    <col collapsed="false" customWidth="true" hidden="false" outlineLevel="0" max="31" min="31" style="55" width="9"/>
    <col collapsed="false" customWidth="true" hidden="false" outlineLevel="0" max="33" min="32" style="54" width="9"/>
    <col collapsed="false" customWidth="true" hidden="false" outlineLevel="0" max="34" min="34" style="55" width="9"/>
    <col collapsed="false" customWidth="true" hidden="false" outlineLevel="0" max="36" min="35" style="54" width="9"/>
    <col collapsed="false" customWidth="true" hidden="false" outlineLevel="0" max="37" min="37" style="55" width="9"/>
    <col collapsed="false" customWidth="true" hidden="false" outlineLevel="0" max="39" min="38" style="54" width="9"/>
    <col collapsed="false" customWidth="true" hidden="false" outlineLevel="0" max="40" min="40" style="55" width="9"/>
    <col collapsed="false" customWidth="true" hidden="false" outlineLevel="0" max="42" min="41" style="54" width="9"/>
    <col collapsed="false" customWidth="true" hidden="false" outlineLevel="0" max="43" min="43" style="55" width="9"/>
    <col collapsed="false" customWidth="true" hidden="false" outlineLevel="0" max="45" min="44" style="54" width="9"/>
    <col collapsed="false" customWidth="true" hidden="false" outlineLevel="0" max="46" min="46" style="55" width="9"/>
    <col collapsed="false" customWidth="true" hidden="false" outlineLevel="0" max="48" min="47" style="54" width="9"/>
    <col collapsed="false" customWidth="true" hidden="false" outlineLevel="0" max="49" min="49" style="55" width="9"/>
    <col collapsed="false" customWidth="true" hidden="false" outlineLevel="0" max="51" min="50" style="54" width="9"/>
    <col collapsed="false" customWidth="true" hidden="false" outlineLevel="0" max="52" min="52" style="55" width="9"/>
    <col collapsed="false" customWidth="true" hidden="false" outlineLevel="0" max="54" min="53" style="54" width="9"/>
    <col collapsed="false" customWidth="true" hidden="false" outlineLevel="0" max="55" min="55" style="55" width="9"/>
    <col collapsed="false" customWidth="true" hidden="false" outlineLevel="0" max="57" min="56" style="54" width="9"/>
    <col collapsed="false" customWidth="true" hidden="false" outlineLevel="0" max="58" min="58" style="55" width="9"/>
    <col collapsed="false" customWidth="true" hidden="false" outlineLevel="0" max="60" min="59" style="54" width="9"/>
    <col collapsed="false" customWidth="true" hidden="false" outlineLevel="0" max="61" min="61" style="55" width="9"/>
    <col collapsed="false" customWidth="true" hidden="false" outlineLevel="0" max="63" min="62" style="54" width="9"/>
    <col collapsed="false" customWidth="true" hidden="false" outlineLevel="0" max="64" min="64" style="55" width="9"/>
    <col collapsed="false" customWidth="true" hidden="false" outlineLevel="0" max="66" min="65" style="54" width="9"/>
    <col collapsed="false" customWidth="true" hidden="false" outlineLevel="0" max="67" min="67" style="55" width="9"/>
    <col collapsed="false" customWidth="true" hidden="false" outlineLevel="0" max="970" min="68" style="0" width="8.83"/>
    <col collapsed="false" customWidth="true" hidden="false" outlineLevel="0" max="1025" min="971" style="0" width="9.14"/>
  </cols>
  <sheetData>
    <row r="1" customFormat="false" ht="13.8" hidden="false" customHeight="false" outlineLevel="0" collapsed="false">
      <c r="A1" s="25" t="s">
        <v>4</v>
      </c>
      <c r="B1" s="25" t="s">
        <v>30</v>
      </c>
      <c r="C1" s="25" t="s">
        <v>31</v>
      </c>
      <c r="D1" s="25" t="s">
        <v>32</v>
      </c>
      <c r="E1" s="25" t="s">
        <v>9</v>
      </c>
      <c r="F1" s="27" t="s">
        <v>302</v>
      </c>
      <c r="G1" s="27" t="s">
        <v>303</v>
      </c>
      <c r="H1" s="28" t="s">
        <v>35</v>
      </c>
      <c r="I1" s="56" t="s">
        <v>36</v>
      </c>
      <c r="J1" s="56"/>
      <c r="K1" s="56"/>
      <c r="L1" s="56"/>
      <c r="M1" s="56"/>
      <c r="N1" s="56"/>
      <c r="O1" s="56"/>
      <c r="P1" s="56"/>
      <c r="Q1" s="56"/>
      <c r="R1" s="56"/>
      <c r="S1" s="56"/>
      <c r="T1" s="56"/>
      <c r="U1" s="56"/>
      <c r="Z1" s="57" t="s">
        <v>304</v>
      </c>
      <c r="AA1" s="57"/>
      <c r="AB1" s="57"/>
      <c r="AC1" s="57"/>
      <c r="AD1" s="57"/>
      <c r="AE1" s="57"/>
      <c r="AF1" s="31" t="s">
        <v>305</v>
      </c>
      <c r="AG1" s="31"/>
      <c r="AH1" s="31"/>
      <c r="AI1" s="31"/>
      <c r="AJ1" s="31"/>
      <c r="AK1" s="31"/>
      <c r="AL1" s="58" t="s">
        <v>45</v>
      </c>
      <c r="AM1" s="58"/>
      <c r="AN1" s="58"/>
      <c r="AO1" s="58"/>
      <c r="AP1" s="58"/>
      <c r="AQ1" s="58"/>
      <c r="AR1" s="59" t="s">
        <v>306</v>
      </c>
      <c r="AS1" s="59"/>
      <c r="AT1" s="59"/>
      <c r="AU1" s="59"/>
      <c r="AV1" s="59"/>
      <c r="AW1" s="59"/>
      <c r="AX1" s="60" t="s">
        <v>307</v>
      </c>
      <c r="AY1" s="60"/>
      <c r="AZ1" s="60"/>
      <c r="BA1" s="60"/>
      <c r="BB1" s="60"/>
      <c r="BC1" s="60"/>
      <c r="BD1" s="61" t="s">
        <v>308</v>
      </c>
      <c r="BE1" s="61"/>
      <c r="BF1" s="61"/>
      <c r="BG1" s="61"/>
      <c r="BH1" s="61"/>
      <c r="BI1" s="61"/>
      <c r="BJ1" s="62" t="s">
        <v>309</v>
      </c>
      <c r="BK1" s="62"/>
      <c r="BL1" s="62"/>
      <c r="BM1" s="62"/>
      <c r="BN1" s="62"/>
      <c r="BO1" s="62"/>
    </row>
    <row r="2" customFormat="false" ht="13.8" hidden="false" customHeight="false" outlineLevel="0" collapsed="false">
      <c r="A2" s="25"/>
      <c r="B2" s="25"/>
      <c r="C2" s="25"/>
      <c r="D2" s="25"/>
      <c r="E2" s="25"/>
      <c r="F2" s="27"/>
      <c r="G2" s="27"/>
      <c r="H2" s="28"/>
      <c r="I2" s="17" t="s">
        <v>41</v>
      </c>
      <c r="J2" s="18" t="s">
        <v>42</v>
      </c>
      <c r="K2" s="33" t="s">
        <v>43</v>
      </c>
      <c r="L2" s="33" t="s">
        <v>44</v>
      </c>
      <c r="M2" s="63" t="s">
        <v>45</v>
      </c>
      <c r="N2" s="63" t="s">
        <v>46</v>
      </c>
      <c r="O2" s="63" t="s">
        <v>47</v>
      </c>
      <c r="P2" s="63" t="s">
        <v>310</v>
      </c>
      <c r="Q2" s="63" t="s">
        <v>49</v>
      </c>
      <c r="R2" s="63" t="s">
        <v>50</v>
      </c>
      <c r="S2" s="63" t="s">
        <v>51</v>
      </c>
      <c r="T2" s="63" t="s">
        <v>52</v>
      </c>
      <c r="U2" s="63" t="s">
        <v>53</v>
      </c>
      <c r="V2" s="17" t="s">
        <v>54</v>
      </c>
      <c r="W2" s="17" t="s">
        <v>18</v>
      </c>
      <c r="X2" s="64" t="s">
        <v>311</v>
      </c>
      <c r="Y2" s="64" t="s">
        <v>312</v>
      </c>
      <c r="Z2" s="33" t="s">
        <v>58</v>
      </c>
      <c r="AA2" s="33" t="s">
        <v>59</v>
      </c>
      <c r="AB2" s="20" t="s">
        <v>60</v>
      </c>
      <c r="AC2" s="33" t="s">
        <v>61</v>
      </c>
      <c r="AD2" s="33" t="s">
        <v>62</v>
      </c>
      <c r="AE2" s="34" t="s">
        <v>63</v>
      </c>
      <c r="AF2" s="33" t="s">
        <v>58</v>
      </c>
      <c r="AG2" s="33" t="s">
        <v>59</v>
      </c>
      <c r="AH2" s="20" t="s">
        <v>60</v>
      </c>
      <c r="AI2" s="33" t="s">
        <v>61</v>
      </c>
      <c r="AJ2" s="33" t="s">
        <v>62</v>
      </c>
      <c r="AK2" s="34" t="s">
        <v>63</v>
      </c>
      <c r="AL2" s="33" t="s">
        <v>58</v>
      </c>
      <c r="AM2" s="33" t="s">
        <v>59</v>
      </c>
      <c r="AN2" s="20" t="s">
        <v>60</v>
      </c>
      <c r="AO2" s="33" t="s">
        <v>61</v>
      </c>
      <c r="AP2" s="33" t="s">
        <v>62</v>
      </c>
      <c r="AQ2" s="34" t="s">
        <v>63</v>
      </c>
      <c r="AR2" s="33" t="s">
        <v>58</v>
      </c>
      <c r="AS2" s="33" t="s">
        <v>59</v>
      </c>
      <c r="AT2" s="20" t="s">
        <v>60</v>
      </c>
      <c r="AU2" s="33" t="s">
        <v>61</v>
      </c>
      <c r="AV2" s="33" t="s">
        <v>62</v>
      </c>
      <c r="AW2" s="34" t="s">
        <v>63</v>
      </c>
      <c r="AX2" s="33" t="s">
        <v>58</v>
      </c>
      <c r="AY2" s="33" t="s">
        <v>59</v>
      </c>
      <c r="AZ2" s="20" t="s">
        <v>60</v>
      </c>
      <c r="BA2" s="33" t="s">
        <v>61</v>
      </c>
      <c r="BB2" s="33" t="s">
        <v>62</v>
      </c>
      <c r="BC2" s="34" t="s">
        <v>63</v>
      </c>
      <c r="BD2" s="33" t="s">
        <v>58</v>
      </c>
      <c r="BE2" s="33" t="s">
        <v>59</v>
      </c>
      <c r="BF2" s="20" t="s">
        <v>60</v>
      </c>
      <c r="BG2" s="33" t="s">
        <v>61</v>
      </c>
      <c r="BH2" s="33" t="s">
        <v>62</v>
      </c>
      <c r="BI2" s="34" t="s">
        <v>63</v>
      </c>
      <c r="BJ2" s="33" t="s">
        <v>58</v>
      </c>
      <c r="BK2" s="33" t="s">
        <v>59</v>
      </c>
      <c r="BL2" s="20" t="s">
        <v>60</v>
      </c>
      <c r="BM2" s="33" t="s">
        <v>61</v>
      </c>
      <c r="BN2" s="33" t="s">
        <v>62</v>
      </c>
      <c r="BO2" s="34" t="s">
        <v>63</v>
      </c>
    </row>
    <row r="3" customFormat="false" ht="13.8" hidden="false" customHeight="false" outlineLevel="0" collapsed="false">
      <c r="A3" s="49" t="s">
        <v>313</v>
      </c>
      <c r="B3" s="18" t="n">
        <v>2017</v>
      </c>
      <c r="C3" s="17" t="s">
        <v>314</v>
      </c>
      <c r="D3" s="17" t="s">
        <v>315</v>
      </c>
      <c r="E3" s="49" t="s">
        <v>67</v>
      </c>
      <c r="F3" s="33" t="n">
        <v>107.01</v>
      </c>
      <c r="G3" s="33" t="n">
        <v>40.33</v>
      </c>
      <c r="H3" s="20"/>
      <c r="I3" s="17"/>
      <c r="J3" s="18" t="s">
        <v>316</v>
      </c>
      <c r="K3" s="33"/>
      <c r="L3" s="33"/>
      <c r="M3" s="63"/>
      <c r="N3" s="63"/>
      <c r="O3" s="63"/>
      <c r="P3" s="63"/>
      <c r="Q3" s="63"/>
      <c r="R3" s="63"/>
      <c r="S3" s="63"/>
      <c r="T3" s="63"/>
      <c r="U3" s="63"/>
      <c r="V3" s="17"/>
      <c r="W3" s="17"/>
      <c r="X3" s="20" t="n">
        <v>50</v>
      </c>
      <c r="Y3" s="20" t="s">
        <v>317</v>
      </c>
      <c r="Z3" s="54" t="n">
        <v>4.98850574712644</v>
      </c>
      <c r="AA3" s="54" t="n">
        <v>0.42138627080053</v>
      </c>
      <c r="AB3" s="22" t="n">
        <v>3</v>
      </c>
      <c r="AC3" s="54" t="n">
        <v>4.59770114942529</v>
      </c>
      <c r="AD3" s="54" t="n">
        <v>0.484397873694373</v>
      </c>
      <c r="AE3" s="22" t="n">
        <v>3</v>
      </c>
      <c r="AF3" s="54" t="n">
        <v>9.68125310775925</v>
      </c>
      <c r="AG3" s="54" t="n">
        <v>0.19000032200571</v>
      </c>
      <c r="AH3" s="22" t="n">
        <v>3</v>
      </c>
      <c r="AI3" s="54" t="n">
        <v>9.10079253598782</v>
      </c>
      <c r="AJ3" s="54" t="n">
        <v>0.19000032200571</v>
      </c>
      <c r="AK3" s="22" t="n">
        <v>3</v>
      </c>
      <c r="AL3" s="21"/>
      <c r="AM3" s="21"/>
      <c r="AN3" s="22"/>
      <c r="AO3" s="21"/>
      <c r="AP3" s="21"/>
      <c r="AQ3" s="23"/>
      <c r="AR3" s="21"/>
      <c r="AS3" s="21"/>
      <c r="AT3" s="22"/>
      <c r="AU3" s="21"/>
      <c r="AV3" s="21"/>
      <c r="AW3" s="23"/>
      <c r="AX3" s="21"/>
      <c r="AY3" s="21"/>
      <c r="AZ3" s="22"/>
      <c r="BA3" s="21"/>
      <c r="BB3" s="21"/>
      <c r="BC3" s="23"/>
      <c r="BD3" s="21"/>
      <c r="BE3" s="21"/>
      <c r="BF3" s="22"/>
      <c r="BG3" s="21"/>
      <c r="BH3" s="21"/>
      <c r="BI3" s="23"/>
      <c r="BJ3" s="21"/>
      <c r="BK3" s="21"/>
      <c r="BL3" s="22"/>
      <c r="BM3" s="21"/>
      <c r="BN3" s="21"/>
      <c r="BO3" s="23"/>
    </row>
    <row r="4" customFormat="false" ht="13.8" hidden="false" customHeight="false" outlineLevel="0" collapsed="false">
      <c r="A4" s="49" t="s">
        <v>313</v>
      </c>
      <c r="B4" s="18" t="n">
        <v>2017</v>
      </c>
      <c r="C4" s="17" t="s">
        <v>314</v>
      </c>
      <c r="D4" s="17" t="s">
        <v>315</v>
      </c>
      <c r="E4" s="49" t="s">
        <v>67</v>
      </c>
      <c r="F4" s="33" t="n">
        <v>107.01</v>
      </c>
      <c r="G4" s="33" t="n">
        <v>40.33</v>
      </c>
      <c r="H4" s="20"/>
      <c r="I4" s="17"/>
      <c r="J4" s="18" t="s">
        <v>316</v>
      </c>
      <c r="K4" s="33"/>
      <c r="L4" s="33"/>
      <c r="M4" s="63"/>
      <c r="N4" s="63"/>
      <c r="O4" s="63"/>
      <c r="P4" s="63"/>
      <c r="Q4" s="63"/>
      <c r="R4" s="63"/>
      <c r="S4" s="63"/>
      <c r="T4" s="63"/>
      <c r="U4" s="63"/>
      <c r="V4" s="17"/>
      <c r="W4" s="17"/>
      <c r="X4" s="20" t="n">
        <v>100</v>
      </c>
      <c r="Y4" s="20" t="s">
        <v>317</v>
      </c>
      <c r="Z4" s="54" t="n">
        <v>4.98850574712644</v>
      </c>
      <c r="AA4" s="54" t="n">
        <v>0.42138627080053</v>
      </c>
      <c r="AB4" s="22" t="n">
        <v>3</v>
      </c>
      <c r="AC4" s="54" t="n">
        <v>4.13793103448276</v>
      </c>
      <c r="AD4" s="54" t="n">
        <v>0.316039703100406</v>
      </c>
      <c r="AE4" s="22" t="n">
        <v>3</v>
      </c>
      <c r="AF4" s="54" t="n">
        <v>9.68125310775925</v>
      </c>
      <c r="AG4" s="54" t="n">
        <v>0.19000032200571</v>
      </c>
      <c r="AH4" s="22" t="n">
        <v>3</v>
      </c>
      <c r="AI4" s="54" t="n">
        <v>8.4374090253919</v>
      </c>
      <c r="AJ4" s="54" t="n">
        <v>0.0950001610028545</v>
      </c>
      <c r="AK4" s="22" t="n">
        <v>3</v>
      </c>
      <c r="AL4" s="21"/>
      <c r="AM4" s="21"/>
      <c r="AN4" s="22"/>
      <c r="AO4" s="21"/>
      <c r="AP4" s="21"/>
      <c r="AQ4" s="23"/>
      <c r="AR4" s="21"/>
      <c r="AS4" s="21"/>
      <c r="AT4" s="22"/>
      <c r="AU4" s="21"/>
      <c r="AV4" s="21"/>
      <c r="AW4" s="23"/>
      <c r="AX4" s="21"/>
      <c r="AY4" s="21"/>
      <c r="AZ4" s="22"/>
      <c r="BA4" s="21"/>
      <c r="BB4" s="21"/>
      <c r="BC4" s="23"/>
      <c r="BD4" s="21"/>
      <c r="BE4" s="21"/>
      <c r="BF4" s="22"/>
      <c r="BG4" s="21"/>
      <c r="BH4" s="21"/>
      <c r="BI4" s="23"/>
      <c r="BJ4" s="21"/>
      <c r="BK4" s="21"/>
      <c r="BL4" s="22"/>
      <c r="BM4" s="21"/>
      <c r="BN4" s="21"/>
      <c r="BO4" s="23"/>
    </row>
    <row r="5" customFormat="false" ht="13.8" hidden="false" customHeight="false" outlineLevel="0" collapsed="false">
      <c r="A5" s="49" t="s">
        <v>313</v>
      </c>
      <c r="B5" s="18" t="n">
        <v>2017</v>
      </c>
      <c r="C5" s="17" t="s">
        <v>314</v>
      </c>
      <c r="D5" s="17" t="s">
        <v>315</v>
      </c>
      <c r="E5" s="49" t="s">
        <v>67</v>
      </c>
      <c r="F5" s="33" t="n">
        <v>107.01</v>
      </c>
      <c r="G5" s="33" t="n">
        <v>40.33</v>
      </c>
      <c r="H5" s="20"/>
      <c r="I5" s="17"/>
      <c r="J5" s="18" t="s">
        <v>316</v>
      </c>
      <c r="K5" s="33"/>
      <c r="L5" s="33"/>
      <c r="M5" s="63"/>
      <c r="N5" s="63"/>
      <c r="O5" s="63"/>
      <c r="P5" s="63"/>
      <c r="Q5" s="63"/>
      <c r="R5" s="63"/>
      <c r="S5" s="63"/>
      <c r="T5" s="63"/>
      <c r="U5" s="63"/>
      <c r="V5" s="17"/>
      <c r="W5" s="17"/>
      <c r="X5" s="20" t="n">
        <v>200</v>
      </c>
      <c r="Y5" s="20" t="s">
        <v>318</v>
      </c>
      <c r="Z5" s="54" t="n">
        <v>4.98850574712644</v>
      </c>
      <c r="AA5" s="54" t="n">
        <v>0.42138627080053</v>
      </c>
      <c r="AB5" s="22" t="n">
        <v>3</v>
      </c>
      <c r="AC5" s="54" t="n">
        <v>3.83908045977011</v>
      </c>
      <c r="AD5" s="54" t="n">
        <v>0.26109923428967</v>
      </c>
      <c r="AE5" s="22" t="n">
        <v>3</v>
      </c>
      <c r="AF5" s="54" t="n">
        <v>9.68125310775925</v>
      </c>
      <c r="AG5" s="54" t="n">
        <v>0.19000032200571</v>
      </c>
      <c r="AH5" s="22" t="n">
        <v>3</v>
      </c>
      <c r="AI5" s="54" t="n">
        <v>8.25083241303679</v>
      </c>
      <c r="AJ5" s="54" t="n">
        <v>0.156513614752746</v>
      </c>
      <c r="AK5" s="22" t="n">
        <v>3</v>
      </c>
      <c r="AL5" s="21"/>
      <c r="AM5" s="21"/>
      <c r="AN5" s="22"/>
      <c r="AO5" s="21"/>
      <c r="AP5" s="21"/>
      <c r="AQ5" s="23"/>
      <c r="AR5" s="21"/>
      <c r="AS5" s="21"/>
      <c r="AT5" s="22"/>
      <c r="AU5" s="21"/>
      <c r="AV5" s="21"/>
      <c r="AW5" s="23"/>
      <c r="AX5" s="21"/>
      <c r="AY5" s="21"/>
      <c r="AZ5" s="22"/>
      <c r="BA5" s="21"/>
      <c r="BB5" s="21"/>
      <c r="BC5" s="23"/>
      <c r="BD5" s="21"/>
      <c r="BE5" s="21"/>
      <c r="BF5" s="22"/>
      <c r="BG5" s="21"/>
      <c r="BH5" s="21"/>
      <c r="BI5" s="23"/>
      <c r="BJ5" s="21"/>
      <c r="BK5" s="21"/>
      <c r="BL5" s="22"/>
      <c r="BM5" s="21"/>
      <c r="BN5" s="21"/>
      <c r="BO5" s="23"/>
    </row>
    <row r="6" customFormat="false" ht="13.8" hidden="false" customHeight="false" outlineLevel="0" collapsed="false">
      <c r="A6" s="49" t="s">
        <v>313</v>
      </c>
      <c r="B6" s="18" t="n">
        <v>2017</v>
      </c>
      <c r="C6" s="17" t="s">
        <v>314</v>
      </c>
      <c r="D6" s="17" t="s">
        <v>315</v>
      </c>
      <c r="E6" s="49" t="s">
        <v>67</v>
      </c>
      <c r="F6" s="33" t="n">
        <v>107.01</v>
      </c>
      <c r="G6" s="33" t="n">
        <v>40.33</v>
      </c>
      <c r="H6" s="20"/>
      <c r="I6" s="17"/>
      <c r="J6" s="18" t="s">
        <v>316</v>
      </c>
      <c r="K6" s="33"/>
      <c r="L6" s="33"/>
      <c r="M6" s="63"/>
      <c r="N6" s="63"/>
      <c r="O6" s="63"/>
      <c r="P6" s="63"/>
      <c r="Q6" s="63"/>
      <c r="R6" s="63"/>
      <c r="S6" s="63"/>
      <c r="T6" s="63"/>
      <c r="U6" s="63"/>
      <c r="V6" s="17"/>
      <c r="W6" s="17"/>
      <c r="X6" s="20" t="n">
        <v>400</v>
      </c>
      <c r="Y6" s="20" t="s">
        <v>319</v>
      </c>
      <c r="Z6" s="54" t="n">
        <v>4.98850574712644</v>
      </c>
      <c r="AA6" s="54" t="n">
        <v>0.42138627080053</v>
      </c>
      <c r="AB6" s="22" t="n">
        <v>3</v>
      </c>
      <c r="AC6" s="54" t="n">
        <v>3.54022988505747</v>
      </c>
      <c r="AD6" s="54" t="n">
        <v>0.15926903977645</v>
      </c>
      <c r="AE6" s="22" t="n">
        <v>3</v>
      </c>
      <c r="AF6" s="54" t="n">
        <v>9.68125310775925</v>
      </c>
      <c r="AG6" s="54" t="n">
        <v>0.19000032200571</v>
      </c>
      <c r="AH6" s="22" t="n">
        <v>3</v>
      </c>
      <c r="AI6" s="54" t="n">
        <v>8.06425580068169</v>
      </c>
      <c r="AJ6" s="54" t="n">
        <v>0.218411842905954</v>
      </c>
      <c r="AK6" s="22" t="n">
        <v>3</v>
      </c>
      <c r="AL6" s="21"/>
      <c r="AM6" s="21"/>
      <c r="AN6" s="22"/>
      <c r="AO6" s="21"/>
      <c r="AP6" s="21"/>
      <c r="AQ6" s="23"/>
      <c r="AR6" s="21"/>
      <c r="AS6" s="21"/>
      <c r="AT6" s="22"/>
      <c r="AU6" s="21"/>
      <c r="AV6" s="21"/>
      <c r="AW6" s="23"/>
      <c r="AX6" s="21"/>
      <c r="AY6" s="21"/>
      <c r="AZ6" s="22"/>
      <c r="BA6" s="21"/>
      <c r="BB6" s="21"/>
      <c r="BC6" s="23"/>
      <c r="BD6" s="21"/>
      <c r="BE6" s="21"/>
      <c r="BF6" s="22"/>
      <c r="BG6" s="21"/>
      <c r="BH6" s="21"/>
      <c r="BI6" s="23"/>
      <c r="BJ6" s="21"/>
      <c r="BK6" s="21"/>
      <c r="BL6" s="22"/>
      <c r="BM6" s="21"/>
      <c r="BN6" s="21"/>
      <c r="BO6" s="23"/>
    </row>
    <row r="7" customFormat="false" ht="13.8" hidden="false" customHeight="false" outlineLevel="0" collapsed="false">
      <c r="A7" s="49" t="s">
        <v>320</v>
      </c>
      <c r="B7" s="18" t="n">
        <v>2017</v>
      </c>
      <c r="C7" s="17" t="s">
        <v>314</v>
      </c>
      <c r="D7" s="17" t="s">
        <v>315</v>
      </c>
      <c r="E7" s="49" t="s">
        <v>67</v>
      </c>
      <c r="F7" s="33" t="n">
        <v>107.15</v>
      </c>
      <c r="G7" s="33" t="n">
        <v>40.89</v>
      </c>
      <c r="H7" s="20"/>
      <c r="I7" s="17"/>
      <c r="J7" s="17" t="s">
        <v>82</v>
      </c>
      <c r="K7" s="33"/>
      <c r="L7" s="33"/>
      <c r="M7" s="63"/>
      <c r="N7" s="63"/>
      <c r="O7" s="63"/>
      <c r="P7" s="63"/>
      <c r="Q7" s="63"/>
      <c r="R7" s="63"/>
      <c r="S7" s="63"/>
      <c r="T7" s="63"/>
      <c r="U7" s="63"/>
      <c r="V7" s="17"/>
      <c r="W7" s="17"/>
      <c r="X7" s="20" t="n">
        <v>50</v>
      </c>
      <c r="Y7" s="20" t="s">
        <v>317</v>
      </c>
      <c r="Z7" s="54" t="n">
        <v>0.913070814200976</v>
      </c>
      <c r="AA7" s="54" t="n">
        <v>0.0160410197062626</v>
      </c>
      <c r="AB7" s="22" t="n">
        <v>3</v>
      </c>
      <c r="AC7" s="54" t="n">
        <v>0.845096190019738</v>
      </c>
      <c r="AD7" s="54" t="n">
        <v>0.0161097892869092</v>
      </c>
      <c r="AE7" s="23" t="n">
        <v>3</v>
      </c>
      <c r="AF7" s="54" t="n">
        <v>4.21877663949343</v>
      </c>
      <c r="AG7" s="54" t="n">
        <v>0.183944128744758</v>
      </c>
      <c r="AH7" s="22" t="n">
        <v>3</v>
      </c>
      <c r="AI7" s="54" t="n">
        <v>3.86222203054796</v>
      </c>
      <c r="AJ7" s="54" t="n">
        <v>0.189883742599185</v>
      </c>
      <c r="AK7" s="22" t="n">
        <v>3</v>
      </c>
      <c r="AL7" s="21"/>
      <c r="AM7" s="21"/>
      <c r="AN7" s="22"/>
      <c r="AO7" s="21"/>
      <c r="AP7" s="21"/>
      <c r="AQ7" s="23"/>
      <c r="AR7" s="21"/>
      <c r="AS7" s="21"/>
      <c r="AT7" s="22"/>
      <c r="AU7" s="21"/>
      <c r="AV7" s="21"/>
      <c r="AW7" s="23"/>
      <c r="AX7" s="21"/>
      <c r="AY7" s="21"/>
      <c r="AZ7" s="22"/>
      <c r="BA7" s="21"/>
      <c r="BB7" s="21"/>
      <c r="BC7" s="23"/>
      <c r="BD7" s="21"/>
      <c r="BE7" s="21"/>
      <c r="BF7" s="22"/>
      <c r="BG7" s="21"/>
      <c r="BH7" s="21"/>
      <c r="BI7" s="23"/>
      <c r="BJ7" s="21"/>
      <c r="BK7" s="21"/>
      <c r="BL7" s="22"/>
      <c r="BM7" s="21"/>
      <c r="BN7" s="21"/>
      <c r="BO7" s="23"/>
    </row>
    <row r="8" customFormat="false" ht="13.8" hidden="false" customHeight="false" outlineLevel="0" collapsed="false">
      <c r="A8" s="49" t="s">
        <v>320</v>
      </c>
      <c r="B8" s="18" t="n">
        <v>2017</v>
      </c>
      <c r="C8" s="17" t="s">
        <v>314</v>
      </c>
      <c r="D8" s="17" t="s">
        <v>315</v>
      </c>
      <c r="E8" s="49" t="s">
        <v>67</v>
      </c>
      <c r="F8" s="33" t="n">
        <v>107.15</v>
      </c>
      <c r="G8" s="33" t="n">
        <v>40.89</v>
      </c>
      <c r="H8" s="20"/>
      <c r="I8" s="17"/>
      <c r="J8" s="17" t="s">
        <v>82</v>
      </c>
      <c r="K8" s="33"/>
      <c r="L8" s="33"/>
      <c r="M8" s="63"/>
      <c r="N8" s="63"/>
      <c r="O8" s="63"/>
      <c r="P8" s="63"/>
      <c r="Q8" s="63"/>
      <c r="R8" s="63"/>
      <c r="S8" s="63"/>
      <c r="T8" s="63"/>
      <c r="U8" s="63"/>
      <c r="V8" s="17"/>
      <c r="W8" s="17"/>
      <c r="X8" s="20" t="n">
        <v>100</v>
      </c>
      <c r="Y8" s="20" t="s">
        <v>317</v>
      </c>
      <c r="Z8" s="54" t="n">
        <v>0.913070814200976</v>
      </c>
      <c r="AA8" s="54" t="n">
        <v>0.0160410197062626</v>
      </c>
      <c r="AB8" s="22" t="n">
        <v>3</v>
      </c>
      <c r="AC8" s="54" t="n">
        <v>0.717521374128415</v>
      </c>
      <c r="AD8" s="54" t="n">
        <v>0.0404861222775576</v>
      </c>
      <c r="AE8" s="23" t="n">
        <v>3</v>
      </c>
      <c r="AF8" s="54" t="n">
        <v>4.21877663949343</v>
      </c>
      <c r="AG8" s="54" t="n">
        <v>0.183944128744758</v>
      </c>
      <c r="AH8" s="22" t="n">
        <v>3</v>
      </c>
      <c r="AI8" s="54" t="n">
        <v>3.55119183325303</v>
      </c>
      <c r="AJ8" s="54" t="n">
        <v>0.217134890937781</v>
      </c>
      <c r="AK8" s="22" t="n">
        <v>3</v>
      </c>
      <c r="AL8" s="21"/>
      <c r="AM8" s="21"/>
      <c r="AN8" s="22"/>
      <c r="AO8" s="21"/>
      <c r="AP8" s="21"/>
      <c r="AQ8" s="23"/>
      <c r="AR8" s="21"/>
      <c r="AS8" s="21"/>
      <c r="AT8" s="22"/>
      <c r="AU8" s="21"/>
      <c r="AV8" s="21"/>
      <c r="AW8" s="23"/>
      <c r="AX8" s="21"/>
      <c r="AY8" s="21"/>
      <c r="AZ8" s="22"/>
      <c r="BA8" s="21"/>
      <c r="BB8" s="21"/>
      <c r="BC8" s="23"/>
      <c r="BD8" s="21"/>
      <c r="BE8" s="21"/>
      <c r="BF8" s="22"/>
      <c r="BG8" s="21"/>
      <c r="BH8" s="21"/>
      <c r="BI8" s="23"/>
      <c r="BJ8" s="21"/>
      <c r="BK8" s="21"/>
      <c r="BL8" s="22"/>
      <c r="BM8" s="21"/>
      <c r="BN8" s="21"/>
      <c r="BO8" s="23"/>
    </row>
    <row r="9" customFormat="false" ht="13.8" hidden="false" customHeight="false" outlineLevel="0" collapsed="false">
      <c r="A9" s="49" t="s">
        <v>320</v>
      </c>
      <c r="B9" s="18" t="n">
        <v>2017</v>
      </c>
      <c r="C9" s="17" t="s">
        <v>314</v>
      </c>
      <c r="D9" s="17" t="s">
        <v>315</v>
      </c>
      <c r="E9" s="49" t="s">
        <v>67</v>
      </c>
      <c r="F9" s="33" t="n">
        <v>107.15</v>
      </c>
      <c r="G9" s="33" t="n">
        <v>40.89</v>
      </c>
      <c r="H9" s="20"/>
      <c r="I9" s="17"/>
      <c r="J9" s="17" t="s">
        <v>82</v>
      </c>
      <c r="K9" s="33"/>
      <c r="L9" s="33"/>
      <c r="M9" s="63"/>
      <c r="N9" s="63"/>
      <c r="O9" s="63"/>
      <c r="P9" s="63"/>
      <c r="Q9" s="63"/>
      <c r="R9" s="63"/>
      <c r="S9" s="63"/>
      <c r="T9" s="63"/>
      <c r="U9" s="63"/>
      <c r="V9" s="17"/>
      <c r="W9" s="17"/>
      <c r="X9" s="20" t="n">
        <v>200</v>
      </c>
      <c r="Y9" s="20" t="s">
        <v>318</v>
      </c>
      <c r="Z9" s="54" t="n">
        <v>0.913070814200976</v>
      </c>
      <c r="AA9" s="54" t="n">
        <v>0.0160410197062626</v>
      </c>
      <c r="AB9" s="22" t="n">
        <v>3</v>
      </c>
      <c r="AC9" s="54" t="n">
        <v>0.674773117298743</v>
      </c>
      <c r="AD9" s="54" t="n">
        <v>0.027055858752957</v>
      </c>
      <c r="AE9" s="23" t="n">
        <v>3</v>
      </c>
      <c r="AF9" s="54" t="n">
        <v>4.21877663949343</v>
      </c>
      <c r="AG9" s="54" t="n">
        <v>0.183944128744758</v>
      </c>
      <c r="AH9" s="22" t="n">
        <v>3</v>
      </c>
      <c r="AI9" s="54" t="n">
        <v>3.34099309266159</v>
      </c>
      <c r="AJ9" s="54" t="n">
        <v>0.217047317047186</v>
      </c>
      <c r="AK9" s="22" t="n">
        <v>3</v>
      </c>
      <c r="AL9" s="21"/>
      <c r="AM9" s="21"/>
      <c r="AN9" s="22"/>
      <c r="AO9" s="21"/>
      <c r="AP9" s="21"/>
      <c r="AQ9" s="23"/>
      <c r="AR9" s="21"/>
      <c r="AS9" s="21"/>
      <c r="AT9" s="22"/>
      <c r="AU9" s="21"/>
      <c r="AV9" s="21"/>
      <c r="AW9" s="23"/>
      <c r="AX9" s="21"/>
      <c r="AY9" s="21"/>
      <c r="AZ9" s="22"/>
      <c r="BA9" s="21"/>
      <c r="BB9" s="21"/>
      <c r="BC9" s="23"/>
      <c r="BD9" s="21"/>
      <c r="BE9" s="21"/>
      <c r="BF9" s="22"/>
      <c r="BG9" s="21"/>
      <c r="BH9" s="21"/>
      <c r="BI9" s="23"/>
      <c r="BJ9" s="21"/>
      <c r="BK9" s="21"/>
      <c r="BL9" s="22"/>
      <c r="BM9" s="21"/>
      <c r="BN9" s="21"/>
      <c r="BO9" s="23"/>
    </row>
    <row r="10" customFormat="false" ht="13.8" hidden="false" customHeight="false" outlineLevel="0" collapsed="false">
      <c r="A10" s="49" t="s">
        <v>320</v>
      </c>
      <c r="B10" s="18" t="n">
        <v>2017</v>
      </c>
      <c r="C10" s="17" t="s">
        <v>314</v>
      </c>
      <c r="D10" s="17" t="s">
        <v>315</v>
      </c>
      <c r="E10" s="49" t="s">
        <v>67</v>
      </c>
      <c r="F10" s="33" t="n">
        <v>107.15</v>
      </c>
      <c r="G10" s="33" t="n">
        <v>40.89</v>
      </c>
      <c r="H10" s="20"/>
      <c r="I10" s="17"/>
      <c r="J10" s="17" t="s">
        <v>82</v>
      </c>
      <c r="K10" s="33"/>
      <c r="L10" s="33"/>
      <c r="M10" s="63"/>
      <c r="N10" s="63"/>
      <c r="O10" s="63"/>
      <c r="P10" s="63"/>
      <c r="Q10" s="63"/>
      <c r="R10" s="63"/>
      <c r="S10" s="63"/>
      <c r="T10" s="63"/>
      <c r="U10" s="63"/>
      <c r="V10" s="17"/>
      <c r="W10" s="17"/>
      <c r="X10" s="20" t="n">
        <v>400</v>
      </c>
      <c r="Y10" s="20" t="s">
        <v>319</v>
      </c>
      <c r="Z10" s="54" t="n">
        <v>0.913070814200976</v>
      </c>
      <c r="AA10" s="54" t="n">
        <v>0.0160410197062626</v>
      </c>
      <c r="AB10" s="22" t="n">
        <v>3</v>
      </c>
      <c r="AC10" s="54" t="n">
        <v>0.598449828130878</v>
      </c>
      <c r="AD10" s="54" t="n">
        <v>0.00150756301194157</v>
      </c>
      <c r="AE10" s="23" t="n">
        <v>3</v>
      </c>
      <c r="AF10" s="54" t="n">
        <v>4.21877663949343</v>
      </c>
      <c r="AG10" s="54" t="n">
        <v>0.183944128744758</v>
      </c>
      <c r="AH10" s="22" t="n">
        <v>3</v>
      </c>
      <c r="AI10" s="54" t="n">
        <v>2.87484741409673</v>
      </c>
      <c r="AJ10" s="54" t="n">
        <v>0.162446104314145</v>
      </c>
      <c r="AK10" s="22" t="n">
        <v>3</v>
      </c>
      <c r="AL10" s="21"/>
      <c r="AM10" s="21"/>
      <c r="AN10" s="22"/>
      <c r="AO10" s="21"/>
      <c r="AP10" s="21"/>
      <c r="AQ10" s="23"/>
      <c r="AR10" s="21"/>
      <c r="AS10" s="21"/>
      <c r="AT10" s="22"/>
      <c r="AU10" s="21"/>
      <c r="AV10" s="21"/>
      <c r="AW10" s="23"/>
      <c r="AX10" s="21"/>
      <c r="AY10" s="21"/>
      <c r="AZ10" s="22"/>
      <c r="BA10" s="21"/>
      <c r="BB10" s="21"/>
      <c r="BC10" s="23"/>
      <c r="BD10" s="21"/>
      <c r="BE10" s="21"/>
      <c r="BF10" s="22"/>
      <c r="BG10" s="21"/>
      <c r="BH10" s="21"/>
      <c r="BI10" s="23"/>
      <c r="BJ10" s="21"/>
      <c r="BK10" s="21"/>
      <c r="BL10" s="22"/>
      <c r="BM10" s="21"/>
      <c r="BN10" s="21"/>
      <c r="BO10" s="23"/>
    </row>
    <row r="11" customFormat="false" ht="13.8" hidden="false" customHeight="false" outlineLevel="0" collapsed="false">
      <c r="A11" s="49" t="n">
        <v>95</v>
      </c>
      <c r="B11" s="49" t="n">
        <v>2017</v>
      </c>
      <c r="C11" s="50" t="s">
        <v>283</v>
      </c>
      <c r="D11" s="50" t="s">
        <v>321</v>
      </c>
      <c r="E11" s="49" t="s">
        <v>67</v>
      </c>
      <c r="F11" s="33" t="n">
        <v>99</v>
      </c>
      <c r="G11" s="33" t="n">
        <v>39.4</v>
      </c>
      <c r="I11" s="51" t="s">
        <v>322</v>
      </c>
      <c r="J11" s="49" t="s">
        <v>94</v>
      </c>
      <c r="M11" s="53" t="n">
        <v>7.9</v>
      </c>
      <c r="R11" s="53" t="n">
        <v>24.7</v>
      </c>
      <c r="S11" s="53" t="n">
        <v>82</v>
      </c>
      <c r="V11" s="51" t="s">
        <v>323</v>
      </c>
      <c r="W11" s="50" t="s">
        <v>324</v>
      </c>
      <c r="X11" s="49" t="n">
        <v>150</v>
      </c>
      <c r="Y11" s="20" t="s">
        <v>317</v>
      </c>
      <c r="AH11" s="22"/>
      <c r="AK11" s="22"/>
      <c r="AL11" s="54" t="n">
        <v>21.15333</v>
      </c>
      <c r="AM11" s="54" t="n">
        <v>0.95364</v>
      </c>
      <c r="AN11" s="55" t="n">
        <v>3</v>
      </c>
      <c r="AO11" s="54" t="n">
        <v>20.47667</v>
      </c>
      <c r="AP11" s="54" t="n">
        <v>0.34173</v>
      </c>
      <c r="AQ11" s="55" t="n">
        <v>3</v>
      </c>
      <c r="AR11" s="54" t="n">
        <v>40.8</v>
      </c>
      <c r="AS11" s="54" t="n">
        <v>1.4</v>
      </c>
      <c r="AT11" s="55" t="n">
        <v>3</v>
      </c>
      <c r="AU11" s="54" t="n">
        <v>44</v>
      </c>
      <c r="AV11" s="54" t="n">
        <v>0.7</v>
      </c>
      <c r="AW11" s="55" t="n">
        <v>3</v>
      </c>
    </row>
    <row r="12" customFormat="false" ht="13.8" hidden="false" customHeight="false" outlineLevel="0" collapsed="false">
      <c r="A12" s="49" t="n">
        <v>95</v>
      </c>
      <c r="B12" s="49" t="n">
        <v>2017</v>
      </c>
      <c r="C12" s="50" t="s">
        <v>283</v>
      </c>
      <c r="D12" s="50" t="s">
        <v>321</v>
      </c>
      <c r="E12" s="49" t="s">
        <v>67</v>
      </c>
      <c r="F12" s="33" t="n">
        <v>99</v>
      </c>
      <c r="G12" s="33" t="n">
        <v>39.4</v>
      </c>
      <c r="I12" s="51" t="s">
        <v>322</v>
      </c>
      <c r="J12" s="49" t="s">
        <v>94</v>
      </c>
      <c r="M12" s="53" t="n">
        <v>7.9</v>
      </c>
      <c r="R12" s="53" t="n">
        <v>24.7</v>
      </c>
      <c r="S12" s="53" t="n">
        <v>82</v>
      </c>
      <c r="V12" s="51" t="s">
        <v>323</v>
      </c>
      <c r="W12" s="50" t="s">
        <v>324</v>
      </c>
      <c r="X12" s="49" t="n">
        <v>300</v>
      </c>
      <c r="Y12" s="20" t="s">
        <v>318</v>
      </c>
      <c r="AL12" s="54" t="n">
        <v>21.15333</v>
      </c>
      <c r="AM12" s="54" t="n">
        <v>0.95364</v>
      </c>
      <c r="AN12" s="55" t="n">
        <v>3</v>
      </c>
      <c r="AO12" s="54" t="n">
        <v>19.39667</v>
      </c>
      <c r="AP12" s="54" t="n">
        <v>0.82503</v>
      </c>
      <c r="AQ12" s="55" t="n">
        <v>3</v>
      </c>
      <c r="AR12" s="54" t="n">
        <v>40.8</v>
      </c>
      <c r="AS12" s="54" t="n">
        <v>1.4</v>
      </c>
      <c r="AT12" s="55" t="n">
        <v>3</v>
      </c>
      <c r="AU12" s="54" t="n">
        <v>37.25</v>
      </c>
      <c r="AV12" s="54" t="n">
        <v>0.35</v>
      </c>
      <c r="AW12" s="55" t="n">
        <v>3</v>
      </c>
    </row>
    <row r="13" customFormat="false" ht="13.8" hidden="false" customHeight="false" outlineLevel="0" collapsed="false">
      <c r="A13" s="49" t="n">
        <v>95</v>
      </c>
      <c r="B13" s="49" t="n">
        <v>2017</v>
      </c>
      <c r="C13" s="50" t="s">
        <v>283</v>
      </c>
      <c r="D13" s="50" t="s">
        <v>321</v>
      </c>
      <c r="E13" s="49" t="s">
        <v>67</v>
      </c>
      <c r="F13" s="33" t="n">
        <v>99</v>
      </c>
      <c r="G13" s="33" t="n">
        <v>39.4</v>
      </c>
      <c r="I13" s="51" t="s">
        <v>322</v>
      </c>
      <c r="J13" s="49" t="s">
        <v>94</v>
      </c>
      <c r="M13" s="53" t="n">
        <v>7.9</v>
      </c>
      <c r="R13" s="53" t="n">
        <v>24.7</v>
      </c>
      <c r="S13" s="53" t="n">
        <v>82</v>
      </c>
      <c r="V13" s="51" t="s">
        <v>323</v>
      </c>
      <c r="W13" s="50" t="s">
        <v>324</v>
      </c>
      <c r="X13" s="49" t="n">
        <v>450</v>
      </c>
      <c r="Y13" s="20" t="s">
        <v>319</v>
      </c>
      <c r="AL13" s="54" t="n">
        <v>21.15333</v>
      </c>
      <c r="AM13" s="54" t="n">
        <v>0.95364</v>
      </c>
      <c r="AN13" s="55" t="n">
        <v>3</v>
      </c>
      <c r="AO13" s="54" t="n">
        <v>18.65833</v>
      </c>
      <c r="AP13" s="54" t="n">
        <v>1.07532</v>
      </c>
      <c r="AQ13" s="55" t="n">
        <v>3</v>
      </c>
      <c r="AR13" s="54" t="n">
        <v>40.8</v>
      </c>
      <c r="AS13" s="54" t="n">
        <v>1.4</v>
      </c>
      <c r="AT13" s="55" t="n">
        <v>3</v>
      </c>
      <c r="AU13" s="54" t="n">
        <v>28.825</v>
      </c>
      <c r="AV13" s="54" t="n">
        <v>1.375</v>
      </c>
      <c r="AW13" s="55" t="n">
        <v>3</v>
      </c>
    </row>
    <row r="14" customFormat="false" ht="13.8" hidden="false" customHeight="false" outlineLevel="0" collapsed="false">
      <c r="A14" s="49" t="n">
        <v>95</v>
      </c>
      <c r="B14" s="49" t="n">
        <v>2017</v>
      </c>
      <c r="C14" s="50" t="s">
        <v>283</v>
      </c>
      <c r="D14" s="50" t="s">
        <v>321</v>
      </c>
      <c r="E14" s="49" t="s">
        <v>67</v>
      </c>
      <c r="F14" s="33" t="n">
        <v>99</v>
      </c>
      <c r="G14" s="33" t="n">
        <v>39.4</v>
      </c>
      <c r="I14" s="51" t="s">
        <v>322</v>
      </c>
      <c r="J14" s="49" t="s">
        <v>94</v>
      </c>
      <c r="M14" s="53" t="n">
        <v>7.9</v>
      </c>
      <c r="R14" s="53" t="n">
        <v>24.7</v>
      </c>
      <c r="S14" s="53" t="n">
        <v>82</v>
      </c>
      <c r="V14" s="51" t="s">
        <v>323</v>
      </c>
      <c r="W14" s="50" t="s">
        <v>324</v>
      </c>
      <c r="X14" s="49" t="n">
        <v>600</v>
      </c>
      <c r="Y14" s="20" t="s">
        <v>325</v>
      </c>
      <c r="AL14" s="54" t="n">
        <v>21.15333</v>
      </c>
      <c r="AM14" s="54" t="n">
        <v>0.95364</v>
      </c>
      <c r="AN14" s="55" t="n">
        <v>3</v>
      </c>
      <c r="AO14" s="54" t="n">
        <v>18.38333</v>
      </c>
      <c r="AP14" s="54" t="n">
        <v>0.33471</v>
      </c>
      <c r="AQ14" s="55" t="n">
        <v>3</v>
      </c>
      <c r="AR14" s="54" t="n">
        <v>40.8</v>
      </c>
      <c r="AS14" s="54" t="n">
        <v>1.4</v>
      </c>
      <c r="AT14" s="55" t="n">
        <v>3</v>
      </c>
      <c r="AU14" s="54" t="n">
        <v>26</v>
      </c>
      <c r="AV14" s="54" t="n">
        <v>1.3</v>
      </c>
      <c r="AW14" s="55" t="n">
        <v>3</v>
      </c>
    </row>
    <row r="15" customFormat="false" ht="13.8" hidden="false" customHeight="false" outlineLevel="0" collapsed="false">
      <c r="A15" s="49" t="s">
        <v>326</v>
      </c>
      <c r="B15" s="49" t="n">
        <v>2017</v>
      </c>
      <c r="C15" s="50" t="s">
        <v>327</v>
      </c>
      <c r="D15" s="50" t="s">
        <v>328</v>
      </c>
      <c r="E15" s="49" t="s">
        <v>67</v>
      </c>
      <c r="F15" s="33" t="n">
        <v>80.44</v>
      </c>
      <c r="G15" s="33" t="n">
        <v>40.06</v>
      </c>
      <c r="H15" s="49" t="n">
        <v>1025</v>
      </c>
      <c r="K15" s="52" t="n">
        <v>1.45</v>
      </c>
      <c r="M15" s="53" t="n">
        <v>8.33</v>
      </c>
      <c r="N15" s="53" t="n">
        <v>0.47</v>
      </c>
      <c r="Q15" s="53" t="n">
        <v>58.37</v>
      </c>
      <c r="R15" s="53" t="n">
        <v>35.37</v>
      </c>
      <c r="S15" s="53" t="n">
        <v>130.67</v>
      </c>
      <c r="V15" s="51" t="n">
        <v>2014</v>
      </c>
      <c r="W15" s="50" t="s">
        <v>238</v>
      </c>
      <c r="X15" s="49" t="n">
        <v>225</v>
      </c>
      <c r="Y15" s="20" t="s">
        <v>318</v>
      </c>
      <c r="AF15" s="54" t="n">
        <v>163.8</v>
      </c>
      <c r="AG15" s="65" t="n">
        <f aca="false">AF15*(4.46/68.998)</f>
        <v>10.5879590712774</v>
      </c>
      <c r="AH15" s="55" t="n">
        <v>3</v>
      </c>
      <c r="AI15" s="54" t="n">
        <v>178.2</v>
      </c>
      <c r="AJ15" s="65" t="n">
        <f aca="false">AI15*(4.74/66.541)</f>
        <v>12.6939480921537</v>
      </c>
      <c r="AK15" s="55" t="n">
        <v>3</v>
      </c>
      <c r="AX15" s="54" t="n">
        <v>6.1488</v>
      </c>
      <c r="AY15" s="65" t="n">
        <f aca="false">AX15*(0.81/16.942)</f>
        <v>0.293975209538425</v>
      </c>
      <c r="AZ15" s="55" t="n">
        <v>3</v>
      </c>
      <c r="BA15" s="54" t="n">
        <v>5.7713</v>
      </c>
      <c r="BB15" s="65" t="n">
        <f aca="false">BA15*(0.79/14.997)</f>
        <v>0.304015936520637</v>
      </c>
      <c r="BC15" s="55" t="n">
        <v>3</v>
      </c>
    </row>
    <row r="16" customFormat="false" ht="13.8" hidden="false" customHeight="false" outlineLevel="0" collapsed="false">
      <c r="A16" s="49" t="s">
        <v>326</v>
      </c>
      <c r="B16" s="49" t="n">
        <v>2017</v>
      </c>
      <c r="C16" s="50" t="s">
        <v>327</v>
      </c>
      <c r="D16" s="50" t="s">
        <v>328</v>
      </c>
      <c r="E16" s="49" t="s">
        <v>67</v>
      </c>
      <c r="F16" s="33" t="n">
        <v>80.44</v>
      </c>
      <c r="G16" s="33" t="n">
        <v>40.06</v>
      </c>
      <c r="H16" s="49" t="n">
        <v>1025</v>
      </c>
      <c r="K16" s="52" t="n">
        <v>1.45</v>
      </c>
      <c r="M16" s="53" t="n">
        <v>8.33</v>
      </c>
      <c r="N16" s="53" t="n">
        <v>0.47</v>
      </c>
      <c r="Q16" s="53" t="n">
        <v>58.37</v>
      </c>
      <c r="R16" s="53" t="n">
        <v>35.37</v>
      </c>
      <c r="S16" s="53" t="n">
        <v>130.67</v>
      </c>
      <c r="V16" s="51" t="n">
        <v>2014</v>
      </c>
      <c r="W16" s="50" t="s">
        <v>238</v>
      </c>
      <c r="X16" s="49" t="n">
        <v>450</v>
      </c>
      <c r="Y16" s="20" t="s">
        <v>319</v>
      </c>
      <c r="AF16" s="54" t="n">
        <v>163.8</v>
      </c>
      <c r="AG16" s="65" t="n">
        <f aca="false">AF16*(4.46/68.998)</f>
        <v>10.5879590712774</v>
      </c>
      <c r="AH16" s="55" t="n">
        <v>3</v>
      </c>
      <c r="AI16" s="54" t="n">
        <v>198</v>
      </c>
      <c r="AJ16" s="65" t="n">
        <f aca="false">AI16*(4.74/66.541)</f>
        <v>14.1043867690597</v>
      </c>
      <c r="AK16" s="55" t="n">
        <v>3</v>
      </c>
      <c r="AX16" s="54" t="n">
        <v>6.1488</v>
      </c>
      <c r="AY16" s="65" t="n">
        <f aca="false">AX16*(0.81/16.942)</f>
        <v>0.293975209538425</v>
      </c>
      <c r="AZ16" s="55" t="n">
        <v>3</v>
      </c>
      <c r="BA16" s="54" t="n">
        <v>5.5489</v>
      </c>
      <c r="BB16" s="65" t="n">
        <f aca="false">BA16*(0.79/14.997)</f>
        <v>0.292300526772021</v>
      </c>
      <c r="BC16" s="55" t="n">
        <v>3</v>
      </c>
    </row>
    <row r="17" customFormat="false" ht="13.8" hidden="false" customHeight="false" outlineLevel="0" collapsed="false">
      <c r="A17" s="49" t="s">
        <v>329</v>
      </c>
      <c r="B17" s="49" t="n">
        <v>2017</v>
      </c>
      <c r="C17" s="50" t="s">
        <v>327</v>
      </c>
      <c r="D17" s="50" t="s">
        <v>328</v>
      </c>
      <c r="E17" s="49" t="s">
        <v>67</v>
      </c>
      <c r="F17" s="33" t="n">
        <v>80.44</v>
      </c>
      <c r="G17" s="33" t="n">
        <v>40.06</v>
      </c>
      <c r="H17" s="49" t="n">
        <v>1025</v>
      </c>
      <c r="K17" s="52" t="n">
        <v>1.45</v>
      </c>
      <c r="M17" s="53" t="n">
        <v>8.33</v>
      </c>
      <c r="N17" s="53" t="n">
        <v>0.47</v>
      </c>
      <c r="Q17" s="53" t="n">
        <v>58.37</v>
      </c>
      <c r="R17" s="53" t="n">
        <v>35.37</v>
      </c>
      <c r="S17" s="53" t="n">
        <v>130.67</v>
      </c>
      <c r="V17" s="51" t="n">
        <v>2015</v>
      </c>
      <c r="W17" s="50" t="s">
        <v>238</v>
      </c>
      <c r="X17" s="49" t="n">
        <v>225</v>
      </c>
      <c r="Y17" s="20" t="s">
        <v>318</v>
      </c>
      <c r="AF17" s="54" t="n">
        <v>176.4</v>
      </c>
      <c r="AG17" s="65" t="n">
        <f aca="false">AF17*(4.46/68.998)</f>
        <v>11.4024174613757</v>
      </c>
      <c r="AH17" s="55" t="n">
        <v>3</v>
      </c>
      <c r="AI17" s="54" t="n">
        <v>187.2</v>
      </c>
      <c r="AJ17" s="65" t="n">
        <f aca="false">AI17*(4.74/66.541)</f>
        <v>13.3350565816564</v>
      </c>
      <c r="AK17" s="55" t="n">
        <v>3</v>
      </c>
      <c r="AX17" s="54" t="n">
        <v>6.0886</v>
      </c>
      <c r="AY17" s="65" t="n">
        <f aca="false">AX17*(0.81/16.942)</f>
        <v>0.291097036949593</v>
      </c>
      <c r="AZ17" s="55" t="n">
        <v>3</v>
      </c>
      <c r="BA17" s="54" t="n">
        <v>5.8668</v>
      </c>
      <c r="BB17" s="65" t="n">
        <f aca="false">BA17*(0.79/14.997)</f>
        <v>0.309046609321864</v>
      </c>
      <c r="BC17" s="55" t="n">
        <v>3</v>
      </c>
    </row>
    <row r="18" customFormat="false" ht="13.8" hidden="false" customHeight="false" outlineLevel="0" collapsed="false">
      <c r="A18" s="49" t="s">
        <v>329</v>
      </c>
      <c r="B18" s="49" t="n">
        <v>2017</v>
      </c>
      <c r="C18" s="50" t="s">
        <v>327</v>
      </c>
      <c r="D18" s="50" t="s">
        <v>328</v>
      </c>
      <c r="E18" s="49" t="s">
        <v>67</v>
      </c>
      <c r="F18" s="33" t="n">
        <v>80.44</v>
      </c>
      <c r="G18" s="33" t="n">
        <v>40.06</v>
      </c>
      <c r="H18" s="49" t="n">
        <v>1025</v>
      </c>
      <c r="K18" s="52" t="n">
        <v>1.45</v>
      </c>
      <c r="M18" s="53" t="n">
        <v>8.33</v>
      </c>
      <c r="N18" s="53" t="n">
        <v>0.47</v>
      </c>
      <c r="Q18" s="53" t="n">
        <v>58.37</v>
      </c>
      <c r="R18" s="53" t="n">
        <v>35.37</v>
      </c>
      <c r="S18" s="53" t="n">
        <v>130.67</v>
      </c>
      <c r="V18" s="51" t="n">
        <v>2015</v>
      </c>
      <c r="W18" s="50" t="s">
        <v>238</v>
      </c>
      <c r="X18" s="49" t="n">
        <v>450</v>
      </c>
      <c r="Y18" s="20" t="s">
        <v>319</v>
      </c>
      <c r="AF18" s="54" t="n">
        <v>176.4</v>
      </c>
      <c r="AG18" s="65" t="n">
        <f aca="false">AF18*(4.46/68.998)</f>
        <v>11.4024174613757</v>
      </c>
      <c r="AH18" s="55" t="n">
        <v>3</v>
      </c>
      <c r="AI18" s="54" t="n">
        <v>198</v>
      </c>
      <c r="AJ18" s="65" t="n">
        <f aca="false">AI18*(4.74/66.541)</f>
        <v>14.1043867690597</v>
      </c>
      <c r="AK18" s="55" t="n">
        <v>3</v>
      </c>
      <c r="AX18" s="54" t="n">
        <v>6.0886</v>
      </c>
      <c r="AY18" s="65" t="n">
        <f aca="false">AX18*(0.81/16.942)</f>
        <v>0.291097036949593</v>
      </c>
      <c r="AZ18" s="55" t="n">
        <v>3</v>
      </c>
      <c r="BA18" s="54" t="n">
        <v>5.6249</v>
      </c>
      <c r="BB18" s="65" t="n">
        <f aca="false">BA18*(0.79/14.997)</f>
        <v>0.29630399413216</v>
      </c>
      <c r="BC18" s="55" t="n">
        <v>3</v>
      </c>
    </row>
    <row r="19" customFormat="false" ht="13.8" hidden="false" customHeight="false" outlineLevel="0" collapsed="false">
      <c r="A19" s="49" t="s">
        <v>330</v>
      </c>
      <c r="B19" s="49" t="n">
        <v>2017</v>
      </c>
      <c r="C19" s="50" t="s">
        <v>331</v>
      </c>
      <c r="D19" s="50" t="s">
        <v>332</v>
      </c>
      <c r="E19" s="49" t="s">
        <v>67</v>
      </c>
      <c r="F19" s="33" t="n">
        <v>113.18</v>
      </c>
      <c r="G19" s="33" t="n">
        <v>37.9</v>
      </c>
      <c r="J19" s="17" t="s">
        <v>82</v>
      </c>
      <c r="K19" s="52" t="n">
        <v>1.3</v>
      </c>
      <c r="L19" s="52" t="n">
        <v>8.5</v>
      </c>
      <c r="M19" s="53" t="n">
        <v>9</v>
      </c>
      <c r="Q19" s="53" t="n">
        <v>85.3</v>
      </c>
      <c r="R19" s="53" t="n">
        <v>5.1</v>
      </c>
      <c r="S19" s="53" t="n">
        <v>42.03</v>
      </c>
      <c r="W19" s="50" t="s">
        <v>238</v>
      </c>
      <c r="X19" s="49" t="n">
        <v>90</v>
      </c>
      <c r="Y19" s="20" t="s">
        <v>317</v>
      </c>
      <c r="BD19" s="54" t="n">
        <v>45.8677685950413</v>
      </c>
      <c r="BE19" s="54" t="n">
        <v>1.4876033057851</v>
      </c>
      <c r="BF19" s="55" t="n">
        <v>4</v>
      </c>
      <c r="BG19" s="54" t="n">
        <v>50.0826446280992</v>
      </c>
      <c r="BH19" s="54" t="n">
        <v>2.7272727272727</v>
      </c>
      <c r="BI19" s="55" t="n">
        <v>4</v>
      </c>
      <c r="BJ19" s="54" t="n">
        <v>1.02</v>
      </c>
      <c r="BK19" s="54" t="n">
        <v>0.22</v>
      </c>
      <c r="BL19" s="55" t="n">
        <v>4</v>
      </c>
      <c r="BM19" s="54" t="n">
        <v>1.02</v>
      </c>
      <c r="BN19" s="54" t="n">
        <v>0.23</v>
      </c>
      <c r="BO19" s="55" t="n">
        <v>4</v>
      </c>
    </row>
    <row r="20" customFormat="false" ht="13.8" hidden="false" customHeight="false" outlineLevel="0" collapsed="false">
      <c r="A20" s="49" t="s">
        <v>330</v>
      </c>
      <c r="B20" s="49" t="n">
        <v>2017</v>
      </c>
      <c r="C20" s="50" t="s">
        <v>331</v>
      </c>
      <c r="D20" s="50" t="s">
        <v>332</v>
      </c>
      <c r="E20" s="49" t="s">
        <v>67</v>
      </c>
      <c r="F20" s="33" t="n">
        <v>113.18</v>
      </c>
      <c r="G20" s="33" t="n">
        <v>37.9</v>
      </c>
      <c r="J20" s="17" t="s">
        <v>82</v>
      </c>
      <c r="K20" s="52" t="n">
        <v>1.3</v>
      </c>
      <c r="L20" s="52" t="n">
        <v>8.5</v>
      </c>
      <c r="M20" s="53" t="n">
        <v>9</v>
      </c>
      <c r="Q20" s="53" t="n">
        <v>85.3</v>
      </c>
      <c r="R20" s="53" t="n">
        <v>5.1</v>
      </c>
      <c r="S20" s="53" t="n">
        <v>42.03</v>
      </c>
      <c r="W20" s="50" t="s">
        <v>238</v>
      </c>
      <c r="X20" s="49" t="n">
        <v>180</v>
      </c>
      <c r="Y20" s="20" t="s">
        <v>318</v>
      </c>
      <c r="BD20" s="54" t="n">
        <v>45.8677685950413</v>
      </c>
      <c r="BE20" s="54" t="n">
        <v>1.4876033057851</v>
      </c>
      <c r="BF20" s="55" t="n">
        <v>4</v>
      </c>
      <c r="BG20" s="54" t="n">
        <v>46.3636363636364</v>
      </c>
      <c r="BH20" s="54" t="n">
        <v>0.743801652892501</v>
      </c>
      <c r="BI20" s="55" t="n">
        <v>4</v>
      </c>
      <c r="BJ20" s="54" t="n">
        <v>1.02</v>
      </c>
      <c r="BK20" s="54" t="n">
        <v>0.22</v>
      </c>
      <c r="BL20" s="55" t="n">
        <v>4</v>
      </c>
      <c r="BM20" s="54" t="n">
        <v>1.12</v>
      </c>
      <c r="BN20" s="54" t="n">
        <v>0.24</v>
      </c>
      <c r="BO20" s="55" t="n">
        <v>4</v>
      </c>
    </row>
    <row r="21" customFormat="false" ht="13.8" hidden="false" customHeight="false" outlineLevel="0" collapsed="false">
      <c r="A21" s="49" t="s">
        <v>330</v>
      </c>
      <c r="B21" s="49" t="n">
        <v>2017</v>
      </c>
      <c r="C21" s="50" t="s">
        <v>331</v>
      </c>
      <c r="D21" s="50" t="s">
        <v>332</v>
      </c>
      <c r="E21" s="49" t="s">
        <v>67</v>
      </c>
      <c r="F21" s="33" t="n">
        <v>113.18</v>
      </c>
      <c r="G21" s="33" t="n">
        <v>37.9</v>
      </c>
      <c r="J21" s="17" t="s">
        <v>82</v>
      </c>
      <c r="K21" s="52" t="n">
        <v>1.3</v>
      </c>
      <c r="L21" s="52" t="n">
        <v>8.5</v>
      </c>
      <c r="M21" s="53" t="n">
        <v>9</v>
      </c>
      <c r="Q21" s="53" t="n">
        <v>85.3</v>
      </c>
      <c r="R21" s="53" t="n">
        <v>5.1</v>
      </c>
      <c r="S21" s="53" t="n">
        <v>42.03</v>
      </c>
      <c r="W21" s="50" t="s">
        <v>238</v>
      </c>
      <c r="X21" s="49" t="n">
        <v>360</v>
      </c>
      <c r="Y21" s="20" t="s">
        <v>319</v>
      </c>
      <c r="BD21" s="54" t="n">
        <v>45.8677685950413</v>
      </c>
      <c r="BE21" s="54" t="n">
        <v>1.4876033057851</v>
      </c>
      <c r="BF21" s="55" t="n">
        <v>4</v>
      </c>
      <c r="BG21" s="54" t="n">
        <v>44.8760330578512</v>
      </c>
      <c r="BH21" s="54" t="n">
        <v>2.4793388429752</v>
      </c>
      <c r="BI21" s="55" t="n">
        <v>4</v>
      </c>
      <c r="BJ21" s="54" t="n">
        <v>1.02</v>
      </c>
      <c r="BK21" s="54" t="n">
        <v>0.22</v>
      </c>
      <c r="BL21" s="55" t="n">
        <v>4</v>
      </c>
      <c r="BM21" s="54" t="n">
        <v>1.04</v>
      </c>
      <c r="BN21" s="54" t="n">
        <v>0.25</v>
      </c>
      <c r="BO21" s="55" t="n">
        <v>4</v>
      </c>
    </row>
    <row r="22" customFormat="false" ht="13.8" hidden="false" customHeight="false" outlineLevel="0" collapsed="false">
      <c r="A22" s="49" t="s">
        <v>330</v>
      </c>
      <c r="B22" s="49" t="n">
        <v>2017</v>
      </c>
      <c r="C22" s="50" t="s">
        <v>331</v>
      </c>
      <c r="D22" s="50" t="s">
        <v>332</v>
      </c>
      <c r="E22" s="49" t="s">
        <v>67</v>
      </c>
      <c r="F22" s="33" t="n">
        <v>113.18</v>
      </c>
      <c r="G22" s="33" t="n">
        <v>37.9</v>
      </c>
      <c r="J22" s="17" t="s">
        <v>82</v>
      </c>
      <c r="K22" s="52" t="n">
        <v>1.3</v>
      </c>
      <c r="L22" s="52" t="n">
        <v>8.5</v>
      </c>
      <c r="M22" s="53" t="n">
        <v>9</v>
      </c>
      <c r="Q22" s="53" t="n">
        <v>85.3</v>
      </c>
      <c r="R22" s="53" t="n">
        <v>5.1</v>
      </c>
      <c r="S22" s="53" t="n">
        <v>42.03</v>
      </c>
      <c r="W22" s="50" t="s">
        <v>238</v>
      </c>
      <c r="X22" s="49" t="n">
        <v>540</v>
      </c>
      <c r="Y22" s="20" t="s">
        <v>325</v>
      </c>
      <c r="BD22" s="54" t="n">
        <v>45.8677685950413</v>
      </c>
      <c r="BE22" s="54" t="n">
        <v>1.4876033057851</v>
      </c>
      <c r="BF22" s="55" t="n">
        <v>4</v>
      </c>
      <c r="BG22" s="54" t="n">
        <v>44.3801652892562</v>
      </c>
      <c r="BH22" s="54" t="n">
        <v>2.4793388429752</v>
      </c>
      <c r="BI22" s="55" t="n">
        <v>4</v>
      </c>
      <c r="BJ22" s="54" t="n">
        <v>1.02</v>
      </c>
      <c r="BK22" s="54" t="n">
        <v>0.22</v>
      </c>
      <c r="BL22" s="55" t="n">
        <v>4</v>
      </c>
      <c r="BM22" s="54" t="n">
        <v>1</v>
      </c>
      <c r="BN22" s="54" t="n">
        <v>0.27</v>
      </c>
      <c r="BO22" s="55" t="n">
        <v>4</v>
      </c>
    </row>
    <row r="23" customFormat="false" ht="13.8" hidden="false" customHeight="false" outlineLevel="0" collapsed="false">
      <c r="A23" s="49" t="s">
        <v>330</v>
      </c>
      <c r="B23" s="49" t="n">
        <v>2017</v>
      </c>
      <c r="C23" s="50" t="s">
        <v>331</v>
      </c>
      <c r="D23" s="50" t="s">
        <v>332</v>
      </c>
      <c r="E23" s="49" t="s">
        <v>67</v>
      </c>
      <c r="F23" s="33" t="n">
        <v>113.18</v>
      </c>
      <c r="G23" s="33" t="n">
        <v>37.9</v>
      </c>
      <c r="J23" s="17" t="s">
        <v>82</v>
      </c>
      <c r="K23" s="52" t="n">
        <v>1.3</v>
      </c>
      <c r="L23" s="52" t="n">
        <v>8.5</v>
      </c>
      <c r="M23" s="53" t="n">
        <v>9</v>
      </c>
      <c r="Q23" s="53" t="n">
        <v>85.3</v>
      </c>
      <c r="R23" s="53" t="n">
        <v>5.1</v>
      </c>
      <c r="S23" s="53" t="n">
        <v>42.03</v>
      </c>
      <c r="W23" s="50" t="s">
        <v>238</v>
      </c>
      <c r="X23" s="49" t="n">
        <v>720</v>
      </c>
      <c r="Y23" s="20" t="s">
        <v>325</v>
      </c>
      <c r="BD23" s="54" t="n">
        <v>45.8677685950413</v>
      </c>
      <c r="BE23" s="54" t="n">
        <v>1.4876033057851</v>
      </c>
      <c r="BF23" s="55" t="n">
        <v>4</v>
      </c>
      <c r="BG23" s="54" t="n">
        <v>41.1570247933884</v>
      </c>
      <c r="BH23" s="54" t="n">
        <v>3.9669421487604</v>
      </c>
      <c r="BI23" s="55" t="n">
        <v>4</v>
      </c>
      <c r="BJ23" s="54" t="n">
        <v>1.02</v>
      </c>
      <c r="BK23" s="54" t="n">
        <v>0.22</v>
      </c>
      <c r="BL23" s="55" t="n">
        <v>4</v>
      </c>
      <c r="BM23" s="54" t="n">
        <v>1</v>
      </c>
      <c r="BN23" s="54" t="n">
        <v>0.28</v>
      </c>
      <c r="BO23" s="55" t="n">
        <v>4</v>
      </c>
    </row>
    <row r="24" customFormat="false" ht="13.8" hidden="false" customHeight="false" outlineLevel="0" collapsed="false">
      <c r="A24" s="49" t="s">
        <v>330</v>
      </c>
      <c r="B24" s="49" t="n">
        <v>2017</v>
      </c>
      <c r="C24" s="50" t="s">
        <v>331</v>
      </c>
      <c r="D24" s="50" t="s">
        <v>332</v>
      </c>
      <c r="E24" s="49" t="s">
        <v>67</v>
      </c>
      <c r="F24" s="33" t="n">
        <v>113.18</v>
      </c>
      <c r="G24" s="33" t="n">
        <v>37.9</v>
      </c>
      <c r="J24" s="17" t="s">
        <v>82</v>
      </c>
      <c r="K24" s="52" t="n">
        <v>1.3</v>
      </c>
      <c r="L24" s="52" t="n">
        <v>8.5</v>
      </c>
      <c r="M24" s="53" t="n">
        <v>9</v>
      </c>
      <c r="Q24" s="53" t="n">
        <v>85.3</v>
      </c>
      <c r="R24" s="53" t="n">
        <v>5.1</v>
      </c>
      <c r="S24" s="53" t="n">
        <v>42.03</v>
      </c>
      <c r="W24" s="50" t="s">
        <v>238</v>
      </c>
      <c r="X24" s="49" t="n">
        <v>900</v>
      </c>
      <c r="Y24" s="20" t="s">
        <v>325</v>
      </c>
      <c r="BD24" s="54" t="n">
        <v>45.8677685950413</v>
      </c>
      <c r="BE24" s="54" t="n">
        <v>1.4876033057851</v>
      </c>
      <c r="BF24" s="55" t="n">
        <v>4</v>
      </c>
      <c r="BG24" s="54" t="n">
        <v>35.2066115702479</v>
      </c>
      <c r="BH24" s="54" t="n">
        <v>0.991735537190102</v>
      </c>
      <c r="BI24" s="55" t="n">
        <v>4</v>
      </c>
      <c r="BJ24" s="54" t="n">
        <v>1.02</v>
      </c>
      <c r="BK24" s="54" t="n">
        <v>0.22</v>
      </c>
      <c r="BL24" s="55" t="n">
        <v>4</v>
      </c>
      <c r="BM24" s="54" t="n">
        <v>0.86</v>
      </c>
      <c r="BN24" s="54" t="n">
        <v>0.07</v>
      </c>
      <c r="BO24" s="55" t="n">
        <v>4</v>
      </c>
    </row>
    <row r="25" customFormat="false" ht="13.8" hidden="false" customHeight="false" outlineLevel="0" collapsed="false">
      <c r="A25" s="49" t="s">
        <v>333</v>
      </c>
      <c r="B25" s="49" t="n">
        <v>2017</v>
      </c>
      <c r="C25" s="50" t="s">
        <v>331</v>
      </c>
      <c r="D25" s="50" t="s">
        <v>332</v>
      </c>
      <c r="E25" s="49" t="s">
        <v>67</v>
      </c>
      <c r="F25" s="33" t="n">
        <v>113.18</v>
      </c>
      <c r="G25" s="33" t="n">
        <v>37.9</v>
      </c>
      <c r="J25" s="17" t="s">
        <v>82</v>
      </c>
      <c r="K25" s="52" t="n">
        <v>1.3</v>
      </c>
      <c r="L25" s="52" t="n">
        <v>8.5</v>
      </c>
      <c r="M25" s="53" t="n">
        <v>9</v>
      </c>
      <c r="Q25" s="53" t="n">
        <v>85.3</v>
      </c>
      <c r="R25" s="53" t="n">
        <v>5.1</v>
      </c>
      <c r="S25" s="53" t="n">
        <v>42.03</v>
      </c>
      <c r="W25" s="50" t="s">
        <v>324</v>
      </c>
      <c r="X25" s="49" t="n">
        <v>90</v>
      </c>
      <c r="Y25" s="20" t="s">
        <v>317</v>
      </c>
      <c r="BD25" s="54" t="n">
        <v>111.074380165289</v>
      </c>
      <c r="BE25" s="54" t="n">
        <v>2.479338842975</v>
      </c>
      <c r="BF25" s="55" t="n">
        <v>4</v>
      </c>
      <c r="BG25" s="54" t="n">
        <v>104.132231404959</v>
      </c>
      <c r="BH25" s="54" t="n">
        <v>3.47107438016499</v>
      </c>
      <c r="BI25" s="55" t="n">
        <v>4</v>
      </c>
      <c r="BJ25" s="54" t="n">
        <v>2.89</v>
      </c>
      <c r="BK25" s="54" t="n">
        <v>0.21</v>
      </c>
      <c r="BL25" s="55" t="n">
        <v>4</v>
      </c>
      <c r="BM25" s="54" t="n">
        <v>2.91</v>
      </c>
      <c r="BN25" s="54" t="n">
        <v>0.12</v>
      </c>
      <c r="BO25" s="55" t="n">
        <v>4</v>
      </c>
    </row>
    <row r="26" customFormat="false" ht="13.8" hidden="false" customHeight="false" outlineLevel="0" collapsed="false">
      <c r="A26" s="49" t="s">
        <v>333</v>
      </c>
      <c r="B26" s="49" t="n">
        <v>2017</v>
      </c>
      <c r="C26" s="50" t="s">
        <v>331</v>
      </c>
      <c r="D26" s="50" t="s">
        <v>332</v>
      </c>
      <c r="E26" s="49" t="s">
        <v>67</v>
      </c>
      <c r="F26" s="33" t="n">
        <v>113.18</v>
      </c>
      <c r="G26" s="33" t="n">
        <v>37.9</v>
      </c>
      <c r="J26" s="17" t="s">
        <v>82</v>
      </c>
      <c r="K26" s="52" t="n">
        <v>1.3</v>
      </c>
      <c r="L26" s="52" t="n">
        <v>8.5</v>
      </c>
      <c r="M26" s="53" t="n">
        <v>9</v>
      </c>
      <c r="Q26" s="53" t="n">
        <v>85.3</v>
      </c>
      <c r="R26" s="53" t="n">
        <v>5.1</v>
      </c>
      <c r="S26" s="53" t="n">
        <v>42.03</v>
      </c>
      <c r="W26" s="50" t="s">
        <v>324</v>
      </c>
      <c r="X26" s="49" t="n">
        <v>180</v>
      </c>
      <c r="Y26" s="20" t="s">
        <v>318</v>
      </c>
      <c r="BD26" s="54" t="n">
        <v>111.074380165289</v>
      </c>
      <c r="BE26" s="54" t="n">
        <v>2.479338842975</v>
      </c>
      <c r="BF26" s="55" t="n">
        <v>4</v>
      </c>
      <c r="BG26" s="54" t="n">
        <v>99.6694214876033</v>
      </c>
      <c r="BH26" s="54" t="n">
        <v>2.47933884297569</v>
      </c>
      <c r="BI26" s="55" t="n">
        <v>4</v>
      </c>
      <c r="BJ26" s="54" t="n">
        <v>2.89</v>
      </c>
      <c r="BK26" s="54" t="n">
        <v>0.21</v>
      </c>
      <c r="BL26" s="55" t="n">
        <v>4</v>
      </c>
      <c r="BM26" s="54" t="n">
        <v>2.94</v>
      </c>
      <c r="BN26" s="54" t="n">
        <v>0.16</v>
      </c>
      <c r="BO26" s="55" t="n">
        <v>4</v>
      </c>
    </row>
    <row r="27" customFormat="false" ht="13.8" hidden="false" customHeight="false" outlineLevel="0" collapsed="false">
      <c r="A27" s="49" t="s">
        <v>333</v>
      </c>
      <c r="B27" s="49" t="n">
        <v>2017</v>
      </c>
      <c r="C27" s="50" t="s">
        <v>331</v>
      </c>
      <c r="D27" s="50" t="s">
        <v>332</v>
      </c>
      <c r="E27" s="49" t="s">
        <v>67</v>
      </c>
      <c r="F27" s="33" t="n">
        <v>113.18</v>
      </c>
      <c r="G27" s="33" t="n">
        <v>37.9</v>
      </c>
      <c r="J27" s="17" t="s">
        <v>82</v>
      </c>
      <c r="K27" s="52" t="n">
        <v>1.3</v>
      </c>
      <c r="L27" s="52" t="n">
        <v>8.5</v>
      </c>
      <c r="M27" s="53" t="n">
        <v>9</v>
      </c>
      <c r="Q27" s="53" t="n">
        <v>85.3</v>
      </c>
      <c r="R27" s="53" t="n">
        <v>5.1</v>
      </c>
      <c r="S27" s="53" t="n">
        <v>42.03</v>
      </c>
      <c r="W27" s="50" t="s">
        <v>324</v>
      </c>
      <c r="X27" s="49" t="n">
        <v>360</v>
      </c>
      <c r="Y27" s="20" t="s">
        <v>319</v>
      </c>
      <c r="BD27" s="54" t="n">
        <v>111.074380165289</v>
      </c>
      <c r="BE27" s="54" t="n">
        <v>2.479338842975</v>
      </c>
      <c r="BF27" s="55" t="n">
        <v>4</v>
      </c>
      <c r="BG27" s="54" t="n">
        <v>96.198347107438</v>
      </c>
      <c r="BH27" s="54" t="n">
        <v>3.96694214876</v>
      </c>
      <c r="BI27" s="55" t="n">
        <v>4</v>
      </c>
      <c r="BJ27" s="54" t="n">
        <v>2.89</v>
      </c>
      <c r="BK27" s="54" t="n">
        <v>0.21</v>
      </c>
      <c r="BL27" s="55" t="n">
        <v>4</v>
      </c>
      <c r="BM27" s="54" t="n">
        <v>2.24</v>
      </c>
      <c r="BN27" s="54" t="n">
        <v>0.36</v>
      </c>
      <c r="BO27" s="55" t="n">
        <v>4</v>
      </c>
    </row>
    <row r="28" customFormat="false" ht="13.8" hidden="false" customHeight="false" outlineLevel="0" collapsed="false">
      <c r="A28" s="49" t="s">
        <v>333</v>
      </c>
      <c r="B28" s="49" t="n">
        <v>2017</v>
      </c>
      <c r="C28" s="50" t="s">
        <v>331</v>
      </c>
      <c r="D28" s="50" t="s">
        <v>332</v>
      </c>
      <c r="E28" s="49" t="s">
        <v>67</v>
      </c>
      <c r="F28" s="33" t="n">
        <v>113.18</v>
      </c>
      <c r="G28" s="33" t="n">
        <v>37.9</v>
      </c>
      <c r="J28" s="17" t="s">
        <v>82</v>
      </c>
      <c r="K28" s="52" t="n">
        <v>1.3</v>
      </c>
      <c r="L28" s="52" t="n">
        <v>8.5</v>
      </c>
      <c r="M28" s="53" t="n">
        <v>9</v>
      </c>
      <c r="Q28" s="53" t="n">
        <v>85.3</v>
      </c>
      <c r="R28" s="53" t="n">
        <v>5.1</v>
      </c>
      <c r="S28" s="53" t="n">
        <v>42.03</v>
      </c>
      <c r="W28" s="50" t="s">
        <v>324</v>
      </c>
      <c r="X28" s="49" t="n">
        <v>540</v>
      </c>
      <c r="Y28" s="20" t="s">
        <v>325</v>
      </c>
      <c r="BD28" s="54" t="n">
        <v>111.074380165289</v>
      </c>
      <c r="BE28" s="54" t="n">
        <v>2.479338842975</v>
      </c>
      <c r="BF28" s="55" t="n">
        <v>4</v>
      </c>
      <c r="BG28" s="54" t="n">
        <v>98.1818181818182</v>
      </c>
      <c r="BH28" s="54" t="n">
        <v>0.991735537190095</v>
      </c>
      <c r="BI28" s="55" t="n">
        <v>4</v>
      </c>
      <c r="BJ28" s="54" t="n">
        <v>2.89</v>
      </c>
      <c r="BK28" s="54" t="n">
        <v>0.21</v>
      </c>
      <c r="BL28" s="55" t="n">
        <v>4</v>
      </c>
      <c r="BM28" s="54" t="n">
        <v>1.95</v>
      </c>
      <c r="BN28" s="54" t="n">
        <v>0.16</v>
      </c>
      <c r="BO28" s="55" t="n">
        <v>4</v>
      </c>
    </row>
    <row r="29" customFormat="false" ht="13.8" hidden="false" customHeight="false" outlineLevel="0" collapsed="false">
      <c r="A29" s="49" t="s">
        <v>333</v>
      </c>
      <c r="B29" s="49" t="n">
        <v>2017</v>
      </c>
      <c r="C29" s="50" t="s">
        <v>331</v>
      </c>
      <c r="D29" s="50" t="s">
        <v>332</v>
      </c>
      <c r="E29" s="49" t="s">
        <v>67</v>
      </c>
      <c r="F29" s="33" t="n">
        <v>113.18</v>
      </c>
      <c r="G29" s="33" t="n">
        <v>37.9</v>
      </c>
      <c r="J29" s="17" t="s">
        <v>82</v>
      </c>
      <c r="K29" s="52" t="n">
        <v>1.3</v>
      </c>
      <c r="L29" s="52" t="n">
        <v>8.5</v>
      </c>
      <c r="M29" s="53" t="n">
        <v>9</v>
      </c>
      <c r="Q29" s="53" t="n">
        <v>85.3</v>
      </c>
      <c r="R29" s="53" t="n">
        <v>5.1</v>
      </c>
      <c r="S29" s="53" t="n">
        <v>42.03</v>
      </c>
      <c r="W29" s="50" t="s">
        <v>324</v>
      </c>
      <c r="X29" s="49" t="n">
        <v>720</v>
      </c>
      <c r="Y29" s="20" t="s">
        <v>325</v>
      </c>
      <c r="BD29" s="54" t="n">
        <v>111.074380165289</v>
      </c>
      <c r="BE29" s="54" t="n">
        <v>2.479338842975</v>
      </c>
      <c r="BF29" s="55" t="n">
        <v>4</v>
      </c>
      <c r="BG29" s="54" t="n">
        <v>98.6776859504132</v>
      </c>
      <c r="BH29" s="54" t="n">
        <v>0.49586776859509</v>
      </c>
      <c r="BI29" s="55" t="n">
        <v>4</v>
      </c>
      <c r="BJ29" s="54" t="n">
        <v>2.89</v>
      </c>
      <c r="BK29" s="54" t="n">
        <v>0.21</v>
      </c>
      <c r="BL29" s="55" t="n">
        <v>4</v>
      </c>
      <c r="BM29" s="54" t="n">
        <v>1.91</v>
      </c>
      <c r="BN29" s="54" t="n">
        <v>0.31</v>
      </c>
      <c r="BO29" s="55" t="n">
        <v>4</v>
      </c>
    </row>
    <row r="30" customFormat="false" ht="13.8" hidden="false" customHeight="false" outlineLevel="0" collapsed="false">
      <c r="A30" s="49" t="s">
        <v>333</v>
      </c>
      <c r="B30" s="49" t="n">
        <v>2017</v>
      </c>
      <c r="C30" s="50" t="s">
        <v>331</v>
      </c>
      <c r="D30" s="50" t="s">
        <v>332</v>
      </c>
      <c r="E30" s="49" t="s">
        <v>67</v>
      </c>
      <c r="F30" s="33" t="n">
        <v>113.18</v>
      </c>
      <c r="G30" s="33" t="n">
        <v>37.9</v>
      </c>
      <c r="J30" s="17" t="s">
        <v>82</v>
      </c>
      <c r="K30" s="52" t="n">
        <v>1.3</v>
      </c>
      <c r="L30" s="52" t="n">
        <v>8.5</v>
      </c>
      <c r="M30" s="53" t="n">
        <v>9</v>
      </c>
      <c r="Q30" s="53" t="n">
        <v>85.3</v>
      </c>
      <c r="R30" s="53" t="n">
        <v>5.1</v>
      </c>
      <c r="S30" s="53" t="n">
        <v>42.03</v>
      </c>
      <c r="W30" s="50" t="s">
        <v>324</v>
      </c>
      <c r="X30" s="49" t="n">
        <v>900</v>
      </c>
      <c r="Y30" s="20" t="s">
        <v>325</v>
      </c>
      <c r="BD30" s="54" t="n">
        <v>111.074380165289</v>
      </c>
      <c r="BE30" s="54" t="n">
        <v>2.479338842975</v>
      </c>
      <c r="BF30" s="55" t="n">
        <v>4</v>
      </c>
      <c r="BG30" s="54" t="n">
        <v>82.3140495867769</v>
      </c>
      <c r="BH30" s="54" t="n">
        <v>2.9752066115702</v>
      </c>
      <c r="BI30" s="55" t="n">
        <v>4</v>
      </c>
      <c r="BJ30" s="54" t="n">
        <v>2.89</v>
      </c>
      <c r="BK30" s="54" t="n">
        <v>0.21</v>
      </c>
      <c r="BL30" s="55" t="n">
        <v>4</v>
      </c>
      <c r="BM30" s="54" t="n">
        <v>1.38</v>
      </c>
      <c r="BN30" s="54" t="n">
        <v>0.17</v>
      </c>
      <c r="BO30" s="55" t="n">
        <v>4</v>
      </c>
    </row>
    <row r="31" customFormat="false" ht="13.8" hidden="false" customHeight="false" outlineLevel="0" collapsed="false">
      <c r="A31" s="49" t="n">
        <v>98</v>
      </c>
      <c r="B31" s="49" t="n">
        <v>2017</v>
      </c>
      <c r="C31" s="66" t="s">
        <v>334</v>
      </c>
      <c r="D31" s="17" t="s">
        <v>335</v>
      </c>
      <c r="E31" s="49" t="s">
        <v>66</v>
      </c>
      <c r="F31" s="33" t="n">
        <v>108.07</v>
      </c>
      <c r="G31" s="33" t="n">
        <v>34.33</v>
      </c>
      <c r="I31" s="51" t="s">
        <v>81</v>
      </c>
      <c r="K31" s="52" t="n">
        <v>1.26</v>
      </c>
      <c r="L31" s="52" t="n">
        <v>7.23</v>
      </c>
      <c r="M31" s="53" t="n">
        <v>12.88</v>
      </c>
      <c r="N31" s="53" t="n">
        <v>0.88</v>
      </c>
      <c r="P31" s="53" t="n">
        <v>22.3</v>
      </c>
      <c r="Q31" s="53" t="n">
        <v>32.51</v>
      </c>
      <c r="R31" s="53" t="n">
        <v>12.87</v>
      </c>
      <c r="V31" s="51" t="s">
        <v>336</v>
      </c>
      <c r="W31" s="50" t="s">
        <v>157</v>
      </c>
      <c r="X31" s="49" t="n">
        <v>80</v>
      </c>
      <c r="Y31" s="20" t="s">
        <v>317</v>
      </c>
      <c r="BD31" s="54" t="n">
        <v>120.3</v>
      </c>
      <c r="BE31" s="54" t="n">
        <v>3.9</v>
      </c>
      <c r="BF31" s="55" t="n">
        <v>3</v>
      </c>
      <c r="BG31" s="54" t="n">
        <v>118.9</v>
      </c>
      <c r="BH31" s="54" t="n">
        <v>2.4</v>
      </c>
      <c r="BI31" s="55" t="n">
        <v>3</v>
      </c>
      <c r="BJ31" s="54" t="n">
        <v>27.3</v>
      </c>
      <c r="BK31" s="54" t="n">
        <v>0.7</v>
      </c>
      <c r="BL31" s="55" t="n">
        <v>3</v>
      </c>
      <c r="BM31" s="54" t="n">
        <v>26.9</v>
      </c>
      <c r="BN31" s="54" t="n">
        <v>0.6</v>
      </c>
      <c r="BO31" s="55" t="n">
        <v>3</v>
      </c>
    </row>
    <row r="32" customFormat="false" ht="13.8" hidden="false" customHeight="false" outlineLevel="0" collapsed="false">
      <c r="A32" s="49" t="n">
        <v>98</v>
      </c>
      <c r="B32" s="49" t="n">
        <v>2017</v>
      </c>
      <c r="C32" s="66" t="s">
        <v>334</v>
      </c>
      <c r="D32" s="17" t="s">
        <v>335</v>
      </c>
      <c r="E32" s="49" t="s">
        <v>66</v>
      </c>
      <c r="F32" s="33" t="n">
        <v>108.07</v>
      </c>
      <c r="G32" s="33" t="n">
        <v>34.33</v>
      </c>
      <c r="I32" s="51" t="s">
        <v>81</v>
      </c>
      <c r="K32" s="52" t="n">
        <v>1.26</v>
      </c>
      <c r="L32" s="52" t="n">
        <v>7.23</v>
      </c>
      <c r="M32" s="53" t="n">
        <v>12.88</v>
      </c>
      <c r="N32" s="53" t="n">
        <v>0.88</v>
      </c>
      <c r="P32" s="53" t="n">
        <v>22.3</v>
      </c>
      <c r="Q32" s="53" t="n">
        <v>32.51</v>
      </c>
      <c r="R32" s="53" t="n">
        <v>12.87</v>
      </c>
      <c r="V32" s="51" t="s">
        <v>336</v>
      </c>
      <c r="W32" s="50" t="s">
        <v>157</v>
      </c>
      <c r="X32" s="49" t="n">
        <v>160</v>
      </c>
      <c r="Y32" s="20" t="s">
        <v>318</v>
      </c>
      <c r="BD32" s="54" t="n">
        <v>120.3</v>
      </c>
      <c r="BE32" s="54" t="n">
        <v>3.9</v>
      </c>
      <c r="BF32" s="55" t="n">
        <v>3</v>
      </c>
      <c r="BG32" s="54" t="n">
        <v>114.2</v>
      </c>
      <c r="BH32" s="54" t="n">
        <v>1.2</v>
      </c>
      <c r="BI32" s="55" t="n">
        <v>3</v>
      </c>
      <c r="BJ32" s="54" t="n">
        <v>27.3</v>
      </c>
      <c r="BK32" s="54" t="n">
        <v>0.7</v>
      </c>
      <c r="BL32" s="55" t="n">
        <v>3</v>
      </c>
      <c r="BM32" s="54" t="n">
        <v>24.1</v>
      </c>
      <c r="BN32" s="54" t="n">
        <v>0.5</v>
      </c>
      <c r="BO32" s="55" t="n">
        <v>3</v>
      </c>
    </row>
    <row r="33" customFormat="false" ht="13.8" hidden="false" customHeight="false" outlineLevel="0" collapsed="false">
      <c r="A33" s="49" t="n">
        <v>98</v>
      </c>
      <c r="B33" s="49" t="n">
        <v>2017</v>
      </c>
      <c r="C33" s="66" t="s">
        <v>334</v>
      </c>
      <c r="D33" s="17" t="s">
        <v>335</v>
      </c>
      <c r="E33" s="49" t="s">
        <v>66</v>
      </c>
      <c r="F33" s="33" t="n">
        <v>108.07</v>
      </c>
      <c r="G33" s="33" t="n">
        <v>34.33</v>
      </c>
      <c r="I33" s="51" t="s">
        <v>81</v>
      </c>
      <c r="K33" s="52" t="n">
        <v>1.26</v>
      </c>
      <c r="L33" s="52" t="n">
        <v>7.23</v>
      </c>
      <c r="M33" s="53" t="n">
        <v>12.88</v>
      </c>
      <c r="N33" s="53" t="n">
        <v>0.88</v>
      </c>
      <c r="P33" s="53" t="n">
        <v>22.3</v>
      </c>
      <c r="Q33" s="53" t="n">
        <v>32.51</v>
      </c>
      <c r="R33" s="53" t="n">
        <v>12.87</v>
      </c>
      <c r="V33" s="51" t="s">
        <v>336</v>
      </c>
      <c r="W33" s="50" t="s">
        <v>157</v>
      </c>
      <c r="X33" s="49" t="n">
        <v>320</v>
      </c>
      <c r="Y33" s="20" t="s">
        <v>318</v>
      </c>
      <c r="BD33" s="54" t="n">
        <v>120.3</v>
      </c>
      <c r="BE33" s="54" t="n">
        <v>3.9</v>
      </c>
      <c r="BF33" s="55" t="n">
        <v>3</v>
      </c>
      <c r="BG33" s="54" t="n">
        <v>109.3</v>
      </c>
      <c r="BH33" s="54" t="n">
        <v>2.4</v>
      </c>
      <c r="BI33" s="55" t="n">
        <v>3</v>
      </c>
      <c r="BJ33" s="54" t="n">
        <v>27.3</v>
      </c>
      <c r="BK33" s="54" t="n">
        <v>0.7</v>
      </c>
      <c r="BL33" s="55" t="n">
        <v>3</v>
      </c>
      <c r="BM33" s="54" t="n">
        <v>20.1</v>
      </c>
      <c r="BN33" s="54" t="n">
        <v>1</v>
      </c>
      <c r="BO33" s="55" t="n">
        <v>3</v>
      </c>
    </row>
    <row r="34" customFormat="false" ht="13.8" hidden="false" customHeight="false" outlineLevel="0" collapsed="false">
      <c r="A34" s="49" t="n">
        <v>98</v>
      </c>
      <c r="B34" s="49" t="n">
        <v>2017</v>
      </c>
      <c r="C34" s="66" t="s">
        <v>334</v>
      </c>
      <c r="D34" s="17" t="s">
        <v>335</v>
      </c>
      <c r="E34" s="49" t="s">
        <v>66</v>
      </c>
      <c r="F34" s="33" t="n">
        <v>108.07</v>
      </c>
      <c r="G34" s="33" t="n">
        <v>34.33</v>
      </c>
      <c r="I34" s="51" t="s">
        <v>81</v>
      </c>
      <c r="K34" s="52" t="n">
        <v>1.26</v>
      </c>
      <c r="L34" s="52" t="n">
        <v>7.23</v>
      </c>
      <c r="M34" s="53" t="n">
        <v>12.88</v>
      </c>
      <c r="N34" s="53" t="n">
        <v>0.88</v>
      </c>
      <c r="P34" s="53" t="n">
        <v>22.3</v>
      </c>
      <c r="Q34" s="53" t="n">
        <v>32.51</v>
      </c>
      <c r="R34" s="53" t="n">
        <v>12.87</v>
      </c>
      <c r="V34" s="51" t="s">
        <v>336</v>
      </c>
      <c r="W34" s="50" t="s">
        <v>157</v>
      </c>
      <c r="X34" s="49" t="n">
        <v>640</v>
      </c>
      <c r="Y34" s="20" t="s">
        <v>325</v>
      </c>
      <c r="BD34" s="54" t="n">
        <v>120.3</v>
      </c>
      <c r="BE34" s="54" t="n">
        <v>3.9</v>
      </c>
      <c r="BF34" s="55" t="n">
        <v>3</v>
      </c>
      <c r="BG34" s="54" t="n">
        <v>102.1</v>
      </c>
      <c r="BH34" s="54" t="n">
        <v>2.1</v>
      </c>
      <c r="BI34" s="55" t="n">
        <v>3</v>
      </c>
      <c r="BJ34" s="54" t="n">
        <v>27.3</v>
      </c>
      <c r="BK34" s="54" t="n">
        <v>0.7</v>
      </c>
      <c r="BL34" s="55" t="n">
        <v>3</v>
      </c>
      <c r="BM34" s="54" t="n">
        <v>18.2</v>
      </c>
      <c r="BN34" s="54" t="n">
        <v>0.6</v>
      </c>
      <c r="BO34" s="55" t="n">
        <v>3</v>
      </c>
    </row>
    <row r="35" customFormat="false" ht="13.8" hidden="false" customHeight="false" outlineLevel="0" collapsed="false">
      <c r="A35" s="49" t="n">
        <v>98</v>
      </c>
      <c r="B35" s="49" t="n">
        <v>2017</v>
      </c>
      <c r="C35" s="66" t="s">
        <v>334</v>
      </c>
      <c r="D35" s="17" t="s">
        <v>335</v>
      </c>
      <c r="E35" s="49" t="s">
        <v>66</v>
      </c>
      <c r="F35" s="33" t="n">
        <v>108.07</v>
      </c>
      <c r="G35" s="33" t="n">
        <v>34.33</v>
      </c>
      <c r="I35" s="51" t="s">
        <v>81</v>
      </c>
      <c r="K35" s="52" t="n">
        <v>1.26</v>
      </c>
      <c r="L35" s="52" t="n">
        <v>7.23</v>
      </c>
      <c r="M35" s="53" t="n">
        <v>12.88</v>
      </c>
      <c r="N35" s="53" t="n">
        <v>0.88</v>
      </c>
      <c r="P35" s="53" t="n">
        <v>22.3</v>
      </c>
      <c r="Q35" s="53" t="n">
        <v>32.51</v>
      </c>
      <c r="R35" s="53" t="n">
        <v>12.87</v>
      </c>
      <c r="V35" s="51" t="s">
        <v>336</v>
      </c>
      <c r="W35" s="50" t="s">
        <v>157</v>
      </c>
      <c r="X35" s="49" t="n">
        <v>1280</v>
      </c>
      <c r="Y35" s="20" t="s">
        <v>337</v>
      </c>
      <c r="BD35" s="54" t="n">
        <v>120.3</v>
      </c>
      <c r="BE35" s="54" t="n">
        <v>3.9</v>
      </c>
      <c r="BF35" s="55" t="n">
        <v>3</v>
      </c>
      <c r="BG35" s="54" t="n">
        <v>91.6</v>
      </c>
      <c r="BH35" s="54" t="n">
        <v>1.7</v>
      </c>
      <c r="BI35" s="55" t="n">
        <v>3</v>
      </c>
      <c r="BJ35" s="54" t="n">
        <v>27.3</v>
      </c>
      <c r="BK35" s="54" t="n">
        <v>0.7</v>
      </c>
      <c r="BL35" s="55" t="n">
        <v>3</v>
      </c>
      <c r="BM35" s="54" t="n">
        <v>16.2</v>
      </c>
      <c r="BN35" s="54" t="n">
        <v>0.8</v>
      </c>
      <c r="BO35" s="55" t="n">
        <v>3</v>
      </c>
    </row>
    <row r="36" customFormat="false" ht="13.8" hidden="false" customHeight="false" outlineLevel="0" collapsed="false">
      <c r="A36" s="49" t="n">
        <v>99</v>
      </c>
      <c r="B36" s="49" t="n">
        <v>2017</v>
      </c>
      <c r="C36" s="50" t="s">
        <v>338</v>
      </c>
      <c r="D36" s="50" t="s">
        <v>339</v>
      </c>
      <c r="E36" s="49" t="s">
        <v>67</v>
      </c>
      <c r="F36" s="33" t="n">
        <v>108.07</v>
      </c>
      <c r="G36" s="33" t="n">
        <v>34.33</v>
      </c>
      <c r="J36" s="17" t="s">
        <v>82</v>
      </c>
      <c r="K36" s="52" t="n">
        <v>1.36</v>
      </c>
      <c r="L36" s="52" t="n">
        <v>7.23</v>
      </c>
      <c r="M36" s="53" t="n">
        <v>32.51</v>
      </c>
      <c r="N36" s="53" t="n">
        <v>0.88</v>
      </c>
      <c r="P36" s="53" t="n">
        <v>22.3</v>
      </c>
      <c r="R36" s="53" t="n">
        <v>12.87</v>
      </c>
      <c r="V36" s="51" t="s">
        <v>336</v>
      </c>
      <c r="W36" s="50" t="s">
        <v>157</v>
      </c>
      <c r="X36" s="49" t="n">
        <v>80</v>
      </c>
      <c r="Y36" s="20" t="s">
        <v>317</v>
      </c>
      <c r="Z36" s="54" t="n">
        <v>1.09826589595376</v>
      </c>
      <c r="AA36" s="54" t="n">
        <v>0.06936416184971</v>
      </c>
      <c r="AB36" s="55" t="n">
        <v>3</v>
      </c>
      <c r="AC36" s="54" t="n">
        <v>1.05202312138729</v>
      </c>
      <c r="AD36" s="54" t="n">
        <v>0.0800948350320885</v>
      </c>
      <c r="AE36" s="55" t="n">
        <v>3</v>
      </c>
      <c r="AF36" s="54" t="n">
        <v>84</v>
      </c>
      <c r="AG36" s="54" t="n">
        <v>7.06837038466353</v>
      </c>
      <c r="AH36" s="55" t="n">
        <v>3</v>
      </c>
      <c r="AI36" s="54" t="n">
        <v>82.8</v>
      </c>
      <c r="AJ36" s="54" t="n">
        <v>6.88895021413562</v>
      </c>
      <c r="AK36" s="55" t="n">
        <v>3</v>
      </c>
    </row>
    <row r="37" customFormat="false" ht="13.8" hidden="false" customHeight="false" outlineLevel="0" collapsed="false">
      <c r="A37" s="49" t="n">
        <v>99</v>
      </c>
      <c r="B37" s="49" t="n">
        <v>2017</v>
      </c>
      <c r="C37" s="50" t="s">
        <v>338</v>
      </c>
      <c r="D37" s="50" t="s">
        <v>339</v>
      </c>
      <c r="E37" s="49" t="s">
        <v>67</v>
      </c>
      <c r="F37" s="33" t="n">
        <v>108.07</v>
      </c>
      <c r="G37" s="33" t="n">
        <v>34.33</v>
      </c>
      <c r="J37" s="17" t="s">
        <v>82</v>
      </c>
      <c r="K37" s="52" t="n">
        <v>1.36</v>
      </c>
      <c r="L37" s="52" t="n">
        <v>7.23</v>
      </c>
      <c r="M37" s="53" t="n">
        <v>32.51</v>
      </c>
      <c r="N37" s="53" t="n">
        <v>0.88</v>
      </c>
      <c r="P37" s="53" t="n">
        <v>22.3</v>
      </c>
      <c r="R37" s="53" t="n">
        <v>12.87</v>
      </c>
      <c r="V37" s="51" t="s">
        <v>336</v>
      </c>
      <c r="W37" s="50" t="s">
        <v>157</v>
      </c>
      <c r="X37" s="49" t="n">
        <v>160</v>
      </c>
      <c r="Y37" s="20" t="s">
        <v>318</v>
      </c>
      <c r="Z37" s="54" t="n">
        <v>1.09826589595376</v>
      </c>
      <c r="AA37" s="54" t="n">
        <v>0.06936416184971</v>
      </c>
      <c r="AB37" s="55" t="n">
        <v>3</v>
      </c>
      <c r="AC37" s="54" t="n">
        <v>0.797687861271676</v>
      </c>
      <c r="AD37" s="54" t="n">
        <v>0.0400474175160435</v>
      </c>
      <c r="AE37" s="55" t="n">
        <v>3</v>
      </c>
      <c r="AF37" s="54" t="n">
        <v>84</v>
      </c>
      <c r="AG37" s="54" t="n">
        <v>7.06837038466353</v>
      </c>
      <c r="AH37" s="55" t="n">
        <v>3</v>
      </c>
      <c r="AI37" s="54" t="n">
        <v>80.9</v>
      </c>
      <c r="AJ37" s="54" t="n">
        <v>7.24611334173494</v>
      </c>
      <c r="AK37" s="55" t="n">
        <v>3</v>
      </c>
    </row>
    <row r="38" customFormat="false" ht="13.8" hidden="false" customHeight="false" outlineLevel="0" collapsed="false">
      <c r="A38" s="49" t="n">
        <v>99</v>
      </c>
      <c r="B38" s="49" t="n">
        <v>2017</v>
      </c>
      <c r="C38" s="50" t="s">
        <v>338</v>
      </c>
      <c r="D38" s="50" t="s">
        <v>339</v>
      </c>
      <c r="E38" s="49" t="s">
        <v>67</v>
      </c>
      <c r="F38" s="33" t="n">
        <v>108.07</v>
      </c>
      <c r="G38" s="33" t="n">
        <v>34.33</v>
      </c>
      <c r="J38" s="17" t="s">
        <v>82</v>
      </c>
      <c r="K38" s="52" t="n">
        <v>1.36</v>
      </c>
      <c r="L38" s="52" t="n">
        <v>7.23</v>
      </c>
      <c r="M38" s="53" t="n">
        <v>32.51</v>
      </c>
      <c r="N38" s="53" t="n">
        <v>0.88</v>
      </c>
      <c r="P38" s="53" t="n">
        <v>22.3</v>
      </c>
      <c r="R38" s="53" t="n">
        <v>12.87</v>
      </c>
      <c r="V38" s="51" t="s">
        <v>336</v>
      </c>
      <c r="W38" s="50" t="s">
        <v>157</v>
      </c>
      <c r="X38" s="49" t="n">
        <v>320</v>
      </c>
      <c r="Y38" s="20" t="s">
        <v>318</v>
      </c>
      <c r="Z38" s="54" t="n">
        <v>1.09826589595376</v>
      </c>
      <c r="AA38" s="54" t="n">
        <v>0.06936416184971</v>
      </c>
      <c r="AB38" s="55" t="n">
        <v>3</v>
      </c>
      <c r="AC38" s="54" t="n">
        <v>0.612716763005781</v>
      </c>
      <c r="AD38" s="54" t="n">
        <v>8.49837472194074E-017</v>
      </c>
      <c r="AE38" s="55" t="n">
        <v>3</v>
      </c>
      <c r="AF38" s="54" t="n">
        <v>84</v>
      </c>
      <c r="AG38" s="54" t="n">
        <v>7.06837038466353</v>
      </c>
      <c r="AH38" s="55" t="n">
        <v>3</v>
      </c>
      <c r="AI38" s="54" t="n">
        <v>74.4</v>
      </c>
      <c r="AJ38" s="54" t="n">
        <v>5.16149664933204</v>
      </c>
      <c r="AK38" s="55" t="n">
        <v>3</v>
      </c>
    </row>
    <row r="39" customFormat="false" ht="13.8" hidden="false" customHeight="false" outlineLevel="0" collapsed="false">
      <c r="A39" s="49" t="n">
        <v>99</v>
      </c>
      <c r="B39" s="49" t="n">
        <v>2017</v>
      </c>
      <c r="C39" s="50" t="s">
        <v>338</v>
      </c>
      <c r="D39" s="50" t="s">
        <v>339</v>
      </c>
      <c r="E39" s="49" t="s">
        <v>67</v>
      </c>
      <c r="F39" s="33" t="n">
        <v>108.07</v>
      </c>
      <c r="G39" s="33" t="n">
        <v>34.33</v>
      </c>
      <c r="J39" s="17" t="s">
        <v>82</v>
      </c>
      <c r="K39" s="52" t="n">
        <v>1.36</v>
      </c>
      <c r="L39" s="52" t="n">
        <v>7.23</v>
      </c>
      <c r="M39" s="53" t="n">
        <v>32.51</v>
      </c>
      <c r="N39" s="53" t="n">
        <v>0.88</v>
      </c>
      <c r="P39" s="53" t="n">
        <v>22.3</v>
      </c>
      <c r="R39" s="53" t="n">
        <v>12.87</v>
      </c>
      <c r="V39" s="51" t="s">
        <v>336</v>
      </c>
      <c r="W39" s="50" t="s">
        <v>157</v>
      </c>
      <c r="X39" s="49" t="n">
        <v>640</v>
      </c>
      <c r="Y39" s="20" t="s">
        <v>325</v>
      </c>
      <c r="Z39" s="54" t="n">
        <v>1.09826589595376</v>
      </c>
      <c r="AA39" s="54" t="n">
        <v>0.06936416184971</v>
      </c>
      <c r="AB39" s="55" t="n">
        <v>3</v>
      </c>
      <c r="AC39" s="54" t="n">
        <v>0.566473988439307</v>
      </c>
      <c r="AD39" s="54" t="n">
        <v>0.0400474175160434</v>
      </c>
      <c r="AE39" s="55" t="n">
        <v>3</v>
      </c>
      <c r="AF39" s="54" t="n">
        <v>84</v>
      </c>
      <c r="AG39" s="54" t="n">
        <v>7.06837038466353</v>
      </c>
      <c r="AH39" s="55" t="n">
        <v>3</v>
      </c>
      <c r="AI39" s="54" t="n">
        <v>63.7</v>
      </c>
      <c r="AJ39" s="54" t="n">
        <v>7.95056299668235</v>
      </c>
      <c r="AK39" s="55" t="n">
        <v>3</v>
      </c>
    </row>
    <row r="40" customFormat="false" ht="13.8" hidden="false" customHeight="false" outlineLevel="0" collapsed="false">
      <c r="A40" s="49" t="n">
        <v>99</v>
      </c>
      <c r="B40" s="49" t="n">
        <v>2017</v>
      </c>
      <c r="C40" s="50" t="s">
        <v>338</v>
      </c>
      <c r="D40" s="50" t="s">
        <v>339</v>
      </c>
      <c r="E40" s="49" t="s">
        <v>67</v>
      </c>
      <c r="F40" s="33" t="n">
        <v>108.07</v>
      </c>
      <c r="G40" s="33" t="n">
        <v>34.33</v>
      </c>
      <c r="J40" s="17" t="s">
        <v>82</v>
      </c>
      <c r="K40" s="52" t="n">
        <v>1.36</v>
      </c>
      <c r="L40" s="52" t="n">
        <v>7.23</v>
      </c>
      <c r="M40" s="53" t="n">
        <v>32.51</v>
      </c>
      <c r="N40" s="53" t="n">
        <v>0.88</v>
      </c>
      <c r="P40" s="53" t="n">
        <v>22.3</v>
      </c>
      <c r="R40" s="53" t="n">
        <v>12.87</v>
      </c>
      <c r="V40" s="51" t="s">
        <v>336</v>
      </c>
      <c r="W40" s="50" t="s">
        <v>157</v>
      </c>
      <c r="X40" s="49" t="n">
        <v>1280</v>
      </c>
      <c r="Y40" s="20" t="s">
        <v>337</v>
      </c>
      <c r="Z40" s="54" t="n">
        <v>1.09826589595376</v>
      </c>
      <c r="AA40" s="54" t="n">
        <v>0.06936416184971</v>
      </c>
      <c r="AB40" s="55" t="n">
        <v>3</v>
      </c>
      <c r="AC40" s="54" t="n">
        <v>0.3121387283237</v>
      </c>
      <c r="AD40" s="54" t="n">
        <v>0.0400474175160434</v>
      </c>
      <c r="AE40" s="55" t="n">
        <v>3</v>
      </c>
      <c r="AF40" s="54" t="n">
        <v>84</v>
      </c>
      <c r="AG40" s="54" t="n">
        <v>7.06837038466353</v>
      </c>
      <c r="AH40" s="55" t="n">
        <v>3</v>
      </c>
      <c r="AI40" s="54" t="n">
        <v>56.1</v>
      </c>
      <c r="AJ40" s="54" t="n">
        <v>6.61799491572504</v>
      </c>
      <c r="AK40" s="55" t="n">
        <v>3</v>
      </c>
    </row>
    <row r="41" customFormat="false" ht="13.8" hidden="false" customHeight="false" outlineLevel="0" collapsed="false">
      <c r="A41" s="49" t="n">
        <v>100</v>
      </c>
      <c r="B41" s="49" t="n">
        <v>2016</v>
      </c>
      <c r="C41" s="50" t="s">
        <v>215</v>
      </c>
      <c r="D41" s="50" t="s">
        <v>340</v>
      </c>
      <c r="E41" s="49" t="s">
        <v>67</v>
      </c>
      <c r="F41" s="33" t="n">
        <v>80.73</v>
      </c>
      <c r="G41" s="33" t="n">
        <v>40.1</v>
      </c>
      <c r="H41" s="49" t="n">
        <v>1025</v>
      </c>
      <c r="J41" s="17" t="s">
        <v>82</v>
      </c>
      <c r="K41" s="52" t="n">
        <v>1.48</v>
      </c>
      <c r="V41" s="51" t="n">
        <v>2014</v>
      </c>
      <c r="W41" s="50" t="s">
        <v>238</v>
      </c>
      <c r="X41" s="49" t="n">
        <v>225</v>
      </c>
      <c r="Y41" s="20" t="s">
        <v>318</v>
      </c>
      <c r="AF41" s="54" t="n">
        <v>176.805811481219</v>
      </c>
      <c r="AG41" s="54" t="n">
        <v>4.50240457628789</v>
      </c>
      <c r="AH41" s="55" t="n">
        <v>3</v>
      </c>
      <c r="AI41" s="54" t="n">
        <v>184.248886301509</v>
      </c>
      <c r="AJ41" s="54" t="n">
        <v>7.4907613647872</v>
      </c>
      <c r="AK41" s="55" t="n">
        <v>3</v>
      </c>
    </row>
    <row r="42" customFormat="false" ht="13.8" hidden="false" customHeight="false" outlineLevel="0" collapsed="false">
      <c r="A42" s="49" t="n">
        <v>100</v>
      </c>
      <c r="B42" s="49" t="n">
        <v>2016</v>
      </c>
      <c r="C42" s="50" t="s">
        <v>215</v>
      </c>
      <c r="D42" s="50" t="s">
        <v>340</v>
      </c>
      <c r="E42" s="49" t="s">
        <v>67</v>
      </c>
      <c r="F42" s="33" t="n">
        <v>80.73</v>
      </c>
      <c r="G42" s="33" t="n">
        <v>40.1</v>
      </c>
      <c r="H42" s="49" t="n">
        <v>1025</v>
      </c>
      <c r="J42" s="17" t="s">
        <v>82</v>
      </c>
      <c r="K42" s="52" t="n">
        <v>1.48</v>
      </c>
      <c r="V42" s="51" t="n">
        <v>2014</v>
      </c>
      <c r="W42" s="50" t="s">
        <v>238</v>
      </c>
      <c r="X42" s="49" t="n">
        <v>450</v>
      </c>
      <c r="Y42" s="20" t="s">
        <v>319</v>
      </c>
      <c r="AF42" s="54" t="n">
        <v>176.805811481219</v>
      </c>
      <c r="AG42" s="54" t="n">
        <v>4.50240457628789</v>
      </c>
      <c r="AH42" s="55" t="n">
        <v>3</v>
      </c>
      <c r="AI42" s="54" t="n">
        <v>206.673483851372</v>
      </c>
      <c r="AJ42" s="54" t="n">
        <v>7.49870912220308</v>
      </c>
      <c r="AK42" s="55" t="n">
        <v>3</v>
      </c>
    </row>
    <row r="43" customFormat="false" ht="13.8" hidden="false" customHeight="false" outlineLevel="0" collapsed="false">
      <c r="A43" s="49" t="n">
        <v>100</v>
      </c>
      <c r="B43" s="49" t="n">
        <v>2016</v>
      </c>
      <c r="C43" s="50" t="s">
        <v>215</v>
      </c>
      <c r="D43" s="50" t="s">
        <v>340</v>
      </c>
      <c r="E43" s="49" t="s">
        <v>67</v>
      </c>
      <c r="F43" s="33" t="n">
        <v>80.73</v>
      </c>
      <c r="G43" s="33" t="n">
        <v>40.1</v>
      </c>
      <c r="H43" s="49" t="n">
        <v>1025</v>
      </c>
      <c r="J43" s="17" t="s">
        <v>82</v>
      </c>
      <c r="K43" s="52" t="n">
        <v>1.48</v>
      </c>
      <c r="V43" s="51" t="n">
        <v>2015</v>
      </c>
      <c r="W43" s="50" t="s">
        <v>238</v>
      </c>
      <c r="X43" s="49" t="n">
        <v>225</v>
      </c>
      <c r="Y43" s="20" t="s">
        <v>318</v>
      </c>
      <c r="AF43" s="54" t="n">
        <v>153.88295262225</v>
      </c>
      <c r="AG43" s="54" t="n">
        <v>8.87649338554164</v>
      </c>
      <c r="AH43" s="55" t="n">
        <v>3</v>
      </c>
      <c r="AI43" s="54" t="n">
        <v>164.191393692982</v>
      </c>
      <c r="AJ43" s="54" t="n">
        <v>8.8804490421289</v>
      </c>
      <c r="AK43" s="55" t="n">
        <v>3</v>
      </c>
    </row>
    <row r="44" customFormat="false" ht="13.8" hidden="false" customHeight="false" outlineLevel="0" collapsed="false">
      <c r="A44" s="49" t="n">
        <v>100</v>
      </c>
      <c r="B44" s="49" t="n">
        <v>2016</v>
      </c>
      <c r="C44" s="50" t="s">
        <v>215</v>
      </c>
      <c r="D44" s="50" t="s">
        <v>340</v>
      </c>
      <c r="E44" s="49" t="s">
        <v>67</v>
      </c>
      <c r="F44" s="33" t="n">
        <v>80.73</v>
      </c>
      <c r="G44" s="33" t="n">
        <v>40.1</v>
      </c>
      <c r="H44" s="49" t="n">
        <v>1025</v>
      </c>
      <c r="J44" s="17" t="s">
        <v>82</v>
      </c>
      <c r="K44" s="52" t="n">
        <v>1.48</v>
      </c>
      <c r="V44" s="51" t="n">
        <v>2015</v>
      </c>
      <c r="W44" s="50" t="s">
        <v>238</v>
      </c>
      <c r="X44" s="49" t="n">
        <v>450</v>
      </c>
      <c r="Y44" s="20" t="s">
        <v>319</v>
      </c>
      <c r="AF44" s="54" t="n">
        <v>153.88295262225</v>
      </c>
      <c r="AG44" s="54" t="n">
        <v>8.87649338554164</v>
      </c>
      <c r="AH44" s="55" t="n">
        <v>3</v>
      </c>
      <c r="AI44" s="54" t="n">
        <v>174.499834763713</v>
      </c>
      <c r="AJ44" s="54" t="n">
        <v>11.8392801706425</v>
      </c>
      <c r="AK44" s="55" t="n">
        <v>3</v>
      </c>
    </row>
    <row r="45" customFormat="false" ht="13.8" hidden="false" customHeight="false" outlineLevel="0" collapsed="false">
      <c r="A45" s="49" t="n">
        <v>101</v>
      </c>
      <c r="B45" s="49" t="n">
        <v>2016</v>
      </c>
      <c r="C45" s="50" t="s">
        <v>215</v>
      </c>
      <c r="D45" s="50" t="s">
        <v>341</v>
      </c>
      <c r="E45" s="49" t="s">
        <v>67</v>
      </c>
      <c r="F45" s="33" t="n">
        <v>108.07</v>
      </c>
      <c r="G45" s="33" t="n">
        <v>34.26</v>
      </c>
      <c r="J45" s="49" t="s">
        <v>94</v>
      </c>
      <c r="K45" s="52" t="n">
        <v>1.36</v>
      </c>
      <c r="L45" s="52" t="n">
        <v>7.83</v>
      </c>
      <c r="X45" s="49" t="n">
        <v>80</v>
      </c>
      <c r="Y45" s="20" t="s">
        <v>317</v>
      </c>
      <c r="Z45" s="54" t="n">
        <v>0.917355376533754</v>
      </c>
      <c r="AA45" s="54" t="n">
        <v>0.0361887777765322</v>
      </c>
      <c r="AB45" s="55" t="n">
        <v>3</v>
      </c>
      <c r="AC45" s="54" t="n">
        <v>0.857890413784411</v>
      </c>
      <c r="AD45" s="54" t="n">
        <v>0.0424592132700524</v>
      </c>
      <c r="AE45" s="55" t="n">
        <v>3</v>
      </c>
      <c r="AF45" s="54" t="n">
        <v>76.1963190184049</v>
      </c>
      <c r="AG45" s="54" t="n">
        <v>6.91838507823774</v>
      </c>
      <c r="AH45" s="55" t="n">
        <v>3</v>
      </c>
      <c r="AI45" s="54" t="n">
        <v>75.2760736196319</v>
      </c>
      <c r="AJ45" s="54" t="n">
        <v>7.18498943408955</v>
      </c>
      <c r="AK45" s="55" t="n">
        <v>3</v>
      </c>
    </row>
    <row r="46" customFormat="false" ht="13.8" hidden="false" customHeight="false" outlineLevel="0" collapsed="false">
      <c r="A46" s="49" t="n">
        <v>101</v>
      </c>
      <c r="B46" s="49" t="n">
        <v>2016</v>
      </c>
      <c r="C46" s="50" t="s">
        <v>215</v>
      </c>
      <c r="D46" s="50" t="s">
        <v>341</v>
      </c>
      <c r="E46" s="49" t="s">
        <v>67</v>
      </c>
      <c r="F46" s="33" t="n">
        <v>108.07</v>
      </c>
      <c r="G46" s="33" t="n">
        <v>34.26</v>
      </c>
      <c r="J46" s="49" t="s">
        <v>94</v>
      </c>
      <c r="K46" s="52" t="n">
        <v>1.36</v>
      </c>
      <c r="L46" s="52" t="n">
        <v>7.83</v>
      </c>
      <c r="X46" s="49" t="n">
        <v>160</v>
      </c>
      <c r="Y46" s="20" t="s">
        <v>318</v>
      </c>
      <c r="Z46" s="54" t="n">
        <v>0.917355376533754</v>
      </c>
      <c r="AA46" s="54" t="n">
        <v>0.0361887777765322</v>
      </c>
      <c r="AB46" s="55" t="n">
        <v>3</v>
      </c>
      <c r="AC46" s="54" t="n">
        <v>0.59961048976043</v>
      </c>
      <c r="AD46" s="54" t="n">
        <v>0.0258090113959226</v>
      </c>
      <c r="AE46" s="55" t="n">
        <v>3</v>
      </c>
      <c r="AF46" s="54" t="n">
        <v>76.1963190184049</v>
      </c>
      <c r="AG46" s="54" t="n">
        <v>6.91838507823774</v>
      </c>
      <c r="AH46" s="55" t="n">
        <v>3</v>
      </c>
      <c r="AI46" s="54" t="n">
        <v>73.2515337423313</v>
      </c>
      <c r="AJ46" s="54" t="n">
        <v>6.35169346996464</v>
      </c>
      <c r="AK46" s="55" t="n">
        <v>3</v>
      </c>
    </row>
    <row r="47" customFormat="false" ht="13.8" hidden="false" customHeight="false" outlineLevel="0" collapsed="false">
      <c r="A47" s="49" t="n">
        <v>101</v>
      </c>
      <c r="B47" s="49" t="n">
        <v>2016</v>
      </c>
      <c r="C47" s="50" t="s">
        <v>215</v>
      </c>
      <c r="D47" s="50" t="s">
        <v>341</v>
      </c>
      <c r="E47" s="49" t="s">
        <v>67</v>
      </c>
      <c r="F47" s="33" t="n">
        <v>108.07</v>
      </c>
      <c r="G47" s="33" t="n">
        <v>34.26</v>
      </c>
      <c r="J47" s="49" t="s">
        <v>94</v>
      </c>
      <c r="K47" s="52" t="n">
        <v>1.36</v>
      </c>
      <c r="L47" s="52" t="n">
        <v>7.83</v>
      </c>
      <c r="X47" s="49" t="n">
        <v>320</v>
      </c>
      <c r="Y47" s="20" t="s">
        <v>318</v>
      </c>
      <c r="Z47" s="54" t="n">
        <v>0.917355376533754</v>
      </c>
      <c r="AA47" s="54" t="n">
        <v>0.0361887777765322</v>
      </c>
      <c r="AB47" s="55" t="n">
        <v>3</v>
      </c>
      <c r="AC47" s="54" t="n">
        <v>0.487014636719786</v>
      </c>
      <c r="AD47" s="54" t="n">
        <v>0.0191777009781102</v>
      </c>
      <c r="AE47" s="55" t="n">
        <v>3</v>
      </c>
      <c r="AF47" s="54" t="n">
        <v>76.1963190184049</v>
      </c>
      <c r="AG47" s="54" t="n">
        <v>6.91838507823774</v>
      </c>
      <c r="AH47" s="55" t="n">
        <v>3</v>
      </c>
      <c r="AI47" s="54" t="n">
        <v>68.0981595092025</v>
      </c>
      <c r="AJ47" s="54" t="n">
        <v>4.97953960434432</v>
      </c>
      <c r="AK47" s="55" t="n">
        <v>3</v>
      </c>
    </row>
    <row r="48" customFormat="false" ht="13.8" hidden="false" customHeight="false" outlineLevel="0" collapsed="false">
      <c r="A48" s="49" t="n">
        <v>101</v>
      </c>
      <c r="B48" s="49" t="n">
        <v>2016</v>
      </c>
      <c r="C48" s="50" t="s">
        <v>215</v>
      </c>
      <c r="D48" s="50" t="s">
        <v>341</v>
      </c>
      <c r="E48" s="49" t="s">
        <v>67</v>
      </c>
      <c r="F48" s="33" t="n">
        <v>108.07</v>
      </c>
      <c r="G48" s="33" t="n">
        <v>34.26</v>
      </c>
      <c r="J48" s="49" t="s">
        <v>94</v>
      </c>
      <c r="K48" s="52" t="n">
        <v>1.36</v>
      </c>
      <c r="L48" s="52" t="n">
        <v>7.83</v>
      </c>
      <c r="X48" s="49" t="n">
        <v>640</v>
      </c>
      <c r="Y48" s="20" t="s">
        <v>325</v>
      </c>
      <c r="Z48" s="54" t="n">
        <v>0.917355376533754</v>
      </c>
      <c r="AA48" s="54" t="n">
        <v>0.0361887777765322</v>
      </c>
      <c r="AB48" s="55" t="n">
        <v>3</v>
      </c>
      <c r="AC48" s="54" t="n">
        <v>0.273096893351102</v>
      </c>
      <c r="AD48" s="54" t="n">
        <v>0.0152150439388323</v>
      </c>
      <c r="AE48" s="55" t="n">
        <v>3</v>
      </c>
      <c r="AF48" s="54" t="n">
        <v>76.1963190184049</v>
      </c>
      <c r="AG48" s="54" t="n">
        <v>6.91838507823774</v>
      </c>
      <c r="AH48" s="55" t="n">
        <v>3</v>
      </c>
      <c r="AI48" s="54" t="n">
        <v>60.1840490797546</v>
      </c>
      <c r="AJ48" s="54" t="n">
        <v>8.02040192742376</v>
      </c>
      <c r="AK48" s="55" t="n">
        <v>3</v>
      </c>
    </row>
    <row r="49" customFormat="false" ht="13.8" hidden="false" customHeight="false" outlineLevel="0" collapsed="false">
      <c r="A49" s="49" t="n">
        <v>101</v>
      </c>
      <c r="B49" s="49" t="n">
        <v>2016</v>
      </c>
      <c r="C49" s="50" t="s">
        <v>215</v>
      </c>
      <c r="D49" s="50" t="s">
        <v>341</v>
      </c>
      <c r="E49" s="49" t="s">
        <v>67</v>
      </c>
      <c r="F49" s="33" t="n">
        <v>108.07</v>
      </c>
      <c r="G49" s="33" t="n">
        <v>34.26</v>
      </c>
      <c r="J49" s="49" t="s">
        <v>94</v>
      </c>
      <c r="K49" s="52" t="n">
        <v>1.36</v>
      </c>
      <c r="L49" s="52" t="n">
        <v>7.83</v>
      </c>
      <c r="X49" s="49" t="n">
        <v>1280</v>
      </c>
      <c r="Y49" s="20" t="s">
        <v>337</v>
      </c>
      <c r="Z49" s="54" t="n">
        <v>0.917355376533754</v>
      </c>
      <c r="AA49" s="54" t="n">
        <v>0.0361887777765322</v>
      </c>
      <c r="AB49" s="55" t="n">
        <v>3</v>
      </c>
      <c r="AC49" s="54" t="n">
        <v>0.207740850902729</v>
      </c>
      <c r="AD49" s="54" t="n">
        <v>0.0084339782985693</v>
      </c>
      <c r="AE49" s="55" t="n">
        <v>3</v>
      </c>
      <c r="AF49" s="54" t="n">
        <v>76.1963190184049</v>
      </c>
      <c r="AG49" s="54" t="n">
        <v>6.91838507823774</v>
      </c>
      <c r="AH49" s="55" t="n">
        <v>3</v>
      </c>
      <c r="AI49" s="54" t="n">
        <v>52.0858895705521</v>
      </c>
      <c r="AJ49" s="54" t="n">
        <v>6.65637103804609</v>
      </c>
      <c r="AK49" s="55" t="n">
        <v>3</v>
      </c>
    </row>
    <row r="50" customFormat="false" ht="13.8" hidden="false" customHeight="false" outlineLevel="0" collapsed="false">
      <c r="A50" s="49" t="n">
        <v>102</v>
      </c>
      <c r="B50" s="49" t="n">
        <v>2016</v>
      </c>
      <c r="C50" s="50" t="s">
        <v>342</v>
      </c>
      <c r="D50" s="50" t="s">
        <v>343</v>
      </c>
      <c r="E50" s="49" t="s">
        <v>67</v>
      </c>
      <c r="F50" s="33" t="n">
        <v>113.18</v>
      </c>
      <c r="G50" s="33" t="n">
        <v>37.9</v>
      </c>
      <c r="J50" s="17" t="s">
        <v>82</v>
      </c>
      <c r="K50" s="52" t="n">
        <v>1.3</v>
      </c>
      <c r="L50" s="52" t="n">
        <v>8.5</v>
      </c>
      <c r="M50" s="53" t="n">
        <v>9</v>
      </c>
      <c r="Q50" s="53" t="n">
        <v>85.3</v>
      </c>
      <c r="R50" s="53" t="n">
        <v>5.1</v>
      </c>
      <c r="S50" s="53" t="n">
        <v>42.03</v>
      </c>
      <c r="V50" s="51" t="n">
        <v>2015</v>
      </c>
      <c r="X50" s="49" t="n">
        <v>90</v>
      </c>
      <c r="Y50" s="20" t="s">
        <v>317</v>
      </c>
      <c r="Z50" s="54" t="n">
        <v>0.193</v>
      </c>
      <c r="AA50" s="65" t="n">
        <f aca="false">Z50*(0.146/1.638)</f>
        <v>0.0172026862026862</v>
      </c>
      <c r="AB50" s="55" t="n">
        <v>3</v>
      </c>
      <c r="AC50" s="54" t="n">
        <v>0.254166666666667</v>
      </c>
      <c r="AD50" s="65" t="n">
        <f aca="false">AC50*(0.113/1.203)</f>
        <v>0.0238743419229704</v>
      </c>
      <c r="AE50" s="55" t="n">
        <v>3</v>
      </c>
    </row>
    <row r="51" customFormat="false" ht="13.8" hidden="false" customHeight="false" outlineLevel="0" collapsed="false">
      <c r="A51" s="49" t="n">
        <v>102</v>
      </c>
      <c r="B51" s="49" t="n">
        <v>2016</v>
      </c>
      <c r="C51" s="50" t="s">
        <v>342</v>
      </c>
      <c r="D51" s="50" t="s">
        <v>343</v>
      </c>
      <c r="E51" s="49" t="s">
        <v>67</v>
      </c>
      <c r="F51" s="33" t="n">
        <v>113.18</v>
      </c>
      <c r="G51" s="33" t="n">
        <v>37.9</v>
      </c>
      <c r="J51" s="17" t="s">
        <v>82</v>
      </c>
      <c r="K51" s="52" t="n">
        <v>1.3</v>
      </c>
      <c r="L51" s="52" t="n">
        <v>8.5</v>
      </c>
      <c r="M51" s="53" t="n">
        <v>9</v>
      </c>
      <c r="V51" s="51" t="n">
        <v>2015</v>
      </c>
      <c r="X51" s="49" t="n">
        <v>180</v>
      </c>
      <c r="Y51" s="20" t="s">
        <v>318</v>
      </c>
      <c r="Z51" s="54" t="n">
        <v>0.193</v>
      </c>
      <c r="AA51" s="65" t="n">
        <f aca="false">Z51*(0.146/1.638)</f>
        <v>0.0172026862026862</v>
      </c>
      <c r="AB51" s="55" t="n">
        <v>3</v>
      </c>
      <c r="AC51" s="54" t="n">
        <v>0.245</v>
      </c>
      <c r="AD51" s="65" t="n">
        <f aca="false">AC51*(0.113/1.203)</f>
        <v>0.0230133000831255</v>
      </c>
      <c r="AE51" s="55" t="n">
        <v>3</v>
      </c>
    </row>
    <row r="52" customFormat="false" ht="13.8" hidden="false" customHeight="false" outlineLevel="0" collapsed="false">
      <c r="A52" s="49" t="n">
        <v>102</v>
      </c>
      <c r="B52" s="49" t="n">
        <v>2016</v>
      </c>
      <c r="C52" s="50" t="s">
        <v>342</v>
      </c>
      <c r="D52" s="50" t="s">
        <v>343</v>
      </c>
      <c r="E52" s="49" t="s">
        <v>67</v>
      </c>
      <c r="F52" s="33" t="n">
        <v>113.18</v>
      </c>
      <c r="G52" s="33" t="n">
        <v>37.9</v>
      </c>
      <c r="J52" s="17" t="s">
        <v>82</v>
      </c>
      <c r="K52" s="52" t="n">
        <v>1.3</v>
      </c>
      <c r="L52" s="52" t="n">
        <v>8.5</v>
      </c>
      <c r="M52" s="53" t="n">
        <v>9</v>
      </c>
      <c r="V52" s="51" t="n">
        <v>2015</v>
      </c>
      <c r="X52" s="49" t="n">
        <v>360</v>
      </c>
      <c r="Y52" s="20" t="s">
        <v>319</v>
      </c>
      <c r="Z52" s="54" t="n">
        <v>0.193</v>
      </c>
      <c r="AA52" s="65" t="n">
        <f aca="false">Z52*(0.146/1.638)</f>
        <v>0.0172026862026862</v>
      </c>
      <c r="AB52" s="55" t="n">
        <v>3</v>
      </c>
      <c r="AC52" s="54" t="n">
        <v>0.2645</v>
      </c>
      <c r="AD52" s="65" t="n">
        <f aca="false">AC52*(0.113/1.203)</f>
        <v>0.0248449709060682</v>
      </c>
      <c r="AE52" s="55" t="n">
        <v>3</v>
      </c>
    </row>
    <row r="53" customFormat="false" ht="13.8" hidden="false" customHeight="false" outlineLevel="0" collapsed="false">
      <c r="A53" s="49" t="n">
        <v>102</v>
      </c>
      <c r="B53" s="49" t="n">
        <v>2016</v>
      </c>
      <c r="C53" s="50" t="s">
        <v>342</v>
      </c>
      <c r="D53" s="50" t="s">
        <v>343</v>
      </c>
      <c r="E53" s="49" t="s">
        <v>67</v>
      </c>
      <c r="F53" s="33" t="n">
        <v>113.18</v>
      </c>
      <c r="G53" s="33" t="n">
        <v>37.9</v>
      </c>
      <c r="J53" s="17" t="s">
        <v>82</v>
      </c>
      <c r="K53" s="52" t="n">
        <v>1.3</v>
      </c>
      <c r="L53" s="52" t="n">
        <v>8.5</v>
      </c>
      <c r="M53" s="53" t="n">
        <v>9</v>
      </c>
      <c r="V53" s="51" t="n">
        <v>2015</v>
      </c>
      <c r="X53" s="49" t="n">
        <v>540</v>
      </c>
      <c r="Y53" s="20" t="s">
        <v>325</v>
      </c>
      <c r="Z53" s="54" t="n">
        <v>0.193</v>
      </c>
      <c r="AA53" s="65" t="n">
        <f aca="false">Z53*(0.146/1.638)</f>
        <v>0.0172026862026862</v>
      </c>
      <c r="AB53" s="55" t="n">
        <v>3</v>
      </c>
      <c r="AC53" s="54" t="n">
        <v>0.230833333333333</v>
      </c>
      <c r="AD53" s="65" t="n">
        <f aca="false">AC53*(0.113/1.203)</f>
        <v>0.0216825990579107</v>
      </c>
      <c r="AE53" s="55" t="n">
        <v>3</v>
      </c>
    </row>
    <row r="54" customFormat="false" ht="13.8" hidden="false" customHeight="false" outlineLevel="0" collapsed="false">
      <c r="A54" s="49" t="n">
        <v>102</v>
      </c>
      <c r="B54" s="49" t="n">
        <v>2016</v>
      </c>
      <c r="C54" s="50" t="s">
        <v>342</v>
      </c>
      <c r="D54" s="50" t="s">
        <v>343</v>
      </c>
      <c r="E54" s="49" t="s">
        <v>67</v>
      </c>
      <c r="F54" s="33" t="n">
        <v>113.18</v>
      </c>
      <c r="G54" s="33" t="n">
        <v>37.9</v>
      </c>
      <c r="J54" s="17" t="s">
        <v>82</v>
      </c>
      <c r="K54" s="52" t="n">
        <v>1.3</v>
      </c>
      <c r="L54" s="52" t="n">
        <v>8.5</v>
      </c>
      <c r="M54" s="53" t="n">
        <v>9</v>
      </c>
      <c r="V54" s="51" t="n">
        <v>2015</v>
      </c>
      <c r="X54" s="49" t="n">
        <v>720</v>
      </c>
      <c r="Y54" s="20" t="s">
        <v>325</v>
      </c>
      <c r="Z54" s="54" t="n">
        <v>0.193</v>
      </c>
      <c r="AA54" s="65" t="n">
        <f aca="false">Z54*(0.146/1.638)</f>
        <v>0.0172026862026862</v>
      </c>
      <c r="AB54" s="55" t="n">
        <v>3</v>
      </c>
      <c r="AC54" s="54" t="n">
        <v>0.237</v>
      </c>
      <c r="AD54" s="65" t="n">
        <f aca="false">AC54*(0.113/1.203)</f>
        <v>0.0222618453865337</v>
      </c>
      <c r="AE54" s="55" t="n">
        <v>3</v>
      </c>
    </row>
    <row r="55" customFormat="false" ht="13.8" hidden="false" customHeight="false" outlineLevel="0" collapsed="false">
      <c r="A55" s="49" t="n">
        <v>102</v>
      </c>
      <c r="B55" s="49" t="n">
        <v>2016</v>
      </c>
      <c r="C55" s="50" t="s">
        <v>342</v>
      </c>
      <c r="D55" s="50" t="s">
        <v>343</v>
      </c>
      <c r="E55" s="49" t="s">
        <v>67</v>
      </c>
      <c r="F55" s="33" t="n">
        <v>113.18</v>
      </c>
      <c r="G55" s="33" t="n">
        <v>37.9</v>
      </c>
      <c r="J55" s="17" t="s">
        <v>82</v>
      </c>
      <c r="K55" s="52" t="n">
        <v>1.3</v>
      </c>
      <c r="L55" s="52" t="n">
        <v>8.5</v>
      </c>
      <c r="M55" s="53" t="n">
        <v>9</v>
      </c>
      <c r="V55" s="51" t="n">
        <v>2015</v>
      </c>
      <c r="X55" s="49" t="n">
        <v>900</v>
      </c>
      <c r="Y55" s="20" t="s">
        <v>325</v>
      </c>
      <c r="Z55" s="54" t="n">
        <v>0.193</v>
      </c>
      <c r="AA55" s="65" t="n">
        <f aca="false">Z55*(0.146/1.638)</f>
        <v>0.0172026862026862</v>
      </c>
      <c r="AB55" s="55" t="n">
        <v>3</v>
      </c>
      <c r="AC55" s="54" t="n">
        <v>0.181166666666667</v>
      </c>
      <c r="AD55" s="65" t="n">
        <f aca="false">AC55*(0.113/1.203)</f>
        <v>0.0170173178165697</v>
      </c>
      <c r="AE55" s="55" t="n">
        <v>3</v>
      </c>
    </row>
    <row r="56" customFormat="false" ht="13.8" hidden="false" customHeight="false" outlineLevel="0" collapsed="false">
      <c r="A56" s="49" t="s">
        <v>344</v>
      </c>
      <c r="B56" s="49" t="n">
        <v>2016</v>
      </c>
      <c r="C56" s="50" t="s">
        <v>345</v>
      </c>
      <c r="D56" s="50" t="s">
        <v>346</v>
      </c>
      <c r="E56" s="49" t="s">
        <v>67</v>
      </c>
      <c r="F56" s="33" t="n">
        <v>80.08</v>
      </c>
      <c r="G56" s="33" t="n">
        <v>39.56</v>
      </c>
      <c r="H56" s="49" t="n">
        <v>1033</v>
      </c>
      <c r="J56" s="17" t="s">
        <v>82</v>
      </c>
      <c r="M56" s="53" t="n">
        <v>8.326</v>
      </c>
      <c r="N56" s="53" t="n">
        <v>0.465</v>
      </c>
      <c r="Q56" s="53" t="n">
        <v>58.367</v>
      </c>
      <c r="R56" s="53" t="n">
        <v>35.367</v>
      </c>
      <c r="S56" s="53" t="n">
        <v>30.667</v>
      </c>
      <c r="W56" s="50" t="s">
        <v>238</v>
      </c>
      <c r="X56" s="49" t="n">
        <v>225</v>
      </c>
      <c r="Y56" s="20" t="s">
        <v>318</v>
      </c>
      <c r="AX56" s="54" t="n">
        <v>4.97398</v>
      </c>
      <c r="AY56" s="65" t="n">
        <f aca="false">AX56*(0.81/16.942)</f>
        <v>0.237806858694369</v>
      </c>
      <c r="AZ56" s="55" t="n">
        <v>3</v>
      </c>
      <c r="BA56" s="54" t="n">
        <v>4.72803</v>
      </c>
      <c r="BB56" s="65" t="n">
        <f aca="false">BA56*(0.79/14.997)</f>
        <v>0.249059391878376</v>
      </c>
      <c r="BC56" s="55" t="n">
        <v>3</v>
      </c>
    </row>
    <row r="57" customFormat="false" ht="13.8" hidden="false" customHeight="false" outlineLevel="0" collapsed="false">
      <c r="A57" s="49" t="s">
        <v>344</v>
      </c>
      <c r="B57" s="49" t="n">
        <v>2016</v>
      </c>
      <c r="C57" s="50" t="s">
        <v>345</v>
      </c>
      <c r="D57" s="50" t="s">
        <v>346</v>
      </c>
      <c r="E57" s="49" t="s">
        <v>67</v>
      </c>
      <c r="F57" s="33" t="n">
        <v>80.08</v>
      </c>
      <c r="G57" s="33" t="n">
        <v>39.56</v>
      </c>
      <c r="H57" s="49" t="n">
        <v>1033</v>
      </c>
      <c r="J57" s="17" t="s">
        <v>82</v>
      </c>
      <c r="M57" s="53" t="n">
        <v>8.326</v>
      </c>
      <c r="N57" s="53" t="n">
        <v>0.465</v>
      </c>
      <c r="Q57" s="53" t="n">
        <v>58.367</v>
      </c>
      <c r="R57" s="53" t="n">
        <v>35.367</v>
      </c>
      <c r="S57" s="53" t="n">
        <v>30.667</v>
      </c>
      <c r="W57" s="50" t="s">
        <v>238</v>
      </c>
      <c r="X57" s="49" t="n">
        <v>450</v>
      </c>
      <c r="Y57" s="20" t="s">
        <v>319</v>
      </c>
      <c r="AX57" s="54" t="n">
        <v>4.97398</v>
      </c>
      <c r="AY57" s="65" t="n">
        <f aca="false">AX57*(0.81/16.942)</f>
        <v>0.237806858694369</v>
      </c>
      <c r="AZ57" s="55" t="n">
        <v>3</v>
      </c>
      <c r="BA57" s="54" t="n">
        <v>4.68435</v>
      </c>
      <c r="BB57" s="65" t="n">
        <f aca="false">BA57*(0.79/14.997)</f>
        <v>0.246758451690338</v>
      </c>
      <c r="BC57" s="55" t="n">
        <v>3</v>
      </c>
    </row>
    <row r="58" customFormat="false" ht="13.8" hidden="false" customHeight="false" outlineLevel="0" collapsed="false">
      <c r="A58" s="49" t="s">
        <v>347</v>
      </c>
      <c r="B58" s="49" t="n">
        <v>2016</v>
      </c>
      <c r="C58" s="50" t="s">
        <v>345</v>
      </c>
      <c r="D58" s="50" t="s">
        <v>346</v>
      </c>
      <c r="E58" s="49" t="s">
        <v>67</v>
      </c>
      <c r="F58" s="33" t="n">
        <v>80.08</v>
      </c>
      <c r="G58" s="33" t="n">
        <v>39.56</v>
      </c>
      <c r="H58" s="49" t="n">
        <v>1033</v>
      </c>
      <c r="J58" s="17" t="s">
        <v>82</v>
      </c>
      <c r="M58" s="53" t="n">
        <v>8.326</v>
      </c>
      <c r="N58" s="53" t="n">
        <v>0.465</v>
      </c>
      <c r="Q58" s="53" t="n">
        <v>58.367</v>
      </c>
      <c r="R58" s="53" t="n">
        <v>35.367</v>
      </c>
      <c r="S58" s="53" t="n">
        <v>30.667</v>
      </c>
      <c r="W58" s="50" t="s">
        <v>238</v>
      </c>
      <c r="X58" s="49" t="n">
        <v>225</v>
      </c>
      <c r="Y58" s="20" t="s">
        <v>318</v>
      </c>
      <c r="AX58" s="54" t="n">
        <v>5.94747</v>
      </c>
      <c r="AY58" s="65" t="n">
        <f aca="false">AX58*(0.81/16.942)</f>
        <v>0.28434958682564</v>
      </c>
      <c r="AZ58" s="55" t="n">
        <v>3</v>
      </c>
      <c r="BA58" s="54" t="n">
        <v>5.85897</v>
      </c>
      <c r="BB58" s="65" t="n">
        <f aca="false">BA58*(0.79/14.997)</f>
        <v>0.308634146829366</v>
      </c>
      <c r="BC58" s="55" t="n">
        <v>3</v>
      </c>
    </row>
    <row r="59" customFormat="false" ht="13.8" hidden="false" customHeight="false" outlineLevel="0" collapsed="false">
      <c r="A59" s="49" t="s">
        <v>347</v>
      </c>
      <c r="B59" s="49" t="n">
        <v>2016</v>
      </c>
      <c r="C59" s="50" t="s">
        <v>345</v>
      </c>
      <c r="D59" s="50" t="s">
        <v>346</v>
      </c>
      <c r="E59" s="49" t="s">
        <v>67</v>
      </c>
      <c r="F59" s="33" t="n">
        <v>80.08</v>
      </c>
      <c r="G59" s="33" t="n">
        <v>39.56</v>
      </c>
      <c r="H59" s="49" t="n">
        <v>1033</v>
      </c>
      <c r="J59" s="17" t="s">
        <v>82</v>
      </c>
      <c r="M59" s="53" t="n">
        <v>8.326</v>
      </c>
      <c r="N59" s="53" t="n">
        <v>0.465</v>
      </c>
      <c r="Q59" s="53" t="n">
        <v>58.367</v>
      </c>
      <c r="R59" s="53" t="n">
        <v>35.367</v>
      </c>
      <c r="S59" s="53" t="n">
        <v>30.667</v>
      </c>
      <c r="W59" s="50" t="s">
        <v>238</v>
      </c>
      <c r="X59" s="49" t="n">
        <v>450</v>
      </c>
      <c r="Y59" s="20" t="s">
        <v>319</v>
      </c>
      <c r="AX59" s="54" t="n">
        <v>5.94747</v>
      </c>
      <c r="AY59" s="65" t="n">
        <f aca="false">AX59*(0.81/16.942)</f>
        <v>0.28434958682564</v>
      </c>
      <c r="AZ59" s="55" t="n">
        <v>3</v>
      </c>
      <c r="BA59" s="54" t="n">
        <v>5.51006</v>
      </c>
      <c r="BB59" s="65" t="n">
        <f aca="false">BA59*(0.79/14.997)</f>
        <v>0.290254544242182</v>
      </c>
      <c r="BC59" s="55" t="n">
        <v>3</v>
      </c>
    </row>
    <row r="60" customFormat="false" ht="13.8" hidden="false" customHeight="false" outlineLevel="0" collapsed="false">
      <c r="A60" s="49" t="s">
        <v>348</v>
      </c>
      <c r="B60" s="49" t="n">
        <v>2016</v>
      </c>
      <c r="C60" s="50" t="s">
        <v>345</v>
      </c>
      <c r="D60" s="50" t="s">
        <v>346</v>
      </c>
      <c r="E60" s="49" t="s">
        <v>67</v>
      </c>
      <c r="F60" s="33" t="n">
        <v>80.08</v>
      </c>
      <c r="G60" s="33" t="n">
        <v>39.56</v>
      </c>
      <c r="H60" s="49" t="n">
        <v>1033</v>
      </c>
      <c r="J60" s="17" t="s">
        <v>82</v>
      </c>
      <c r="M60" s="53" t="n">
        <v>8.326</v>
      </c>
      <c r="N60" s="53" t="n">
        <v>0.465</v>
      </c>
      <c r="Q60" s="53" t="n">
        <v>58.367</v>
      </c>
      <c r="R60" s="53" t="n">
        <v>35.367</v>
      </c>
      <c r="S60" s="53" t="n">
        <v>30.667</v>
      </c>
      <c r="W60" s="50" t="s">
        <v>238</v>
      </c>
      <c r="X60" s="49" t="n">
        <v>225</v>
      </c>
      <c r="Y60" s="20" t="s">
        <v>318</v>
      </c>
      <c r="AX60" s="54" t="n">
        <v>5.51251</v>
      </c>
      <c r="AY60" s="65" t="n">
        <f aca="false">AX60*(0.81/16.942)</f>
        <v>0.263554072718687</v>
      </c>
      <c r="AZ60" s="55" t="n">
        <v>3</v>
      </c>
      <c r="BA60" s="54" t="n">
        <v>5.5882</v>
      </c>
      <c r="BB60" s="65" t="n">
        <f aca="false">BA60*(0.79/14.997)</f>
        <v>0.29437074081483</v>
      </c>
      <c r="BC60" s="55" t="n">
        <v>3</v>
      </c>
    </row>
    <row r="61" customFormat="false" ht="13.8" hidden="false" customHeight="false" outlineLevel="0" collapsed="false">
      <c r="A61" s="49" t="s">
        <v>348</v>
      </c>
      <c r="B61" s="49" t="n">
        <v>2016</v>
      </c>
      <c r="C61" s="50" t="s">
        <v>345</v>
      </c>
      <c r="D61" s="50" t="s">
        <v>346</v>
      </c>
      <c r="E61" s="49" t="s">
        <v>67</v>
      </c>
      <c r="F61" s="33" t="n">
        <v>80.08</v>
      </c>
      <c r="G61" s="33" t="n">
        <v>39.56</v>
      </c>
      <c r="H61" s="49" t="n">
        <v>1033</v>
      </c>
      <c r="J61" s="17" t="s">
        <v>82</v>
      </c>
      <c r="M61" s="53" t="n">
        <v>8.326</v>
      </c>
      <c r="N61" s="53" t="n">
        <v>0.465</v>
      </c>
      <c r="Q61" s="53" t="n">
        <v>58.367</v>
      </c>
      <c r="R61" s="53" t="n">
        <v>35.367</v>
      </c>
      <c r="S61" s="53" t="n">
        <v>30.667</v>
      </c>
      <c r="W61" s="50" t="s">
        <v>238</v>
      </c>
      <c r="X61" s="49" t="n">
        <v>450</v>
      </c>
      <c r="Y61" s="20" t="s">
        <v>319</v>
      </c>
      <c r="AX61" s="54" t="n">
        <v>5.51251</v>
      </c>
      <c r="AY61" s="65" t="n">
        <f aca="false">AX61*(0.81/16.942)</f>
        <v>0.263554072718687</v>
      </c>
      <c r="AZ61" s="55" t="n">
        <v>3</v>
      </c>
      <c r="BA61" s="54" t="n">
        <v>5.66615</v>
      </c>
      <c r="BB61" s="65" t="n">
        <f aca="false">BA61*(0.79/14.997)</f>
        <v>0.298476928719077</v>
      </c>
      <c r="BC61" s="55" t="n">
        <v>3</v>
      </c>
    </row>
    <row r="62" customFormat="false" ht="13.8" hidden="false" customHeight="false" outlineLevel="0" collapsed="false">
      <c r="A62" s="49" t="s">
        <v>349</v>
      </c>
      <c r="B62" s="49" t="n">
        <v>2014</v>
      </c>
      <c r="C62" s="50" t="s">
        <v>252</v>
      </c>
      <c r="D62" s="50" t="s">
        <v>350</v>
      </c>
      <c r="E62" s="49" t="s">
        <v>67</v>
      </c>
      <c r="F62" s="33" t="n">
        <v>104.42</v>
      </c>
      <c r="G62" s="33" t="n">
        <v>36.03</v>
      </c>
      <c r="H62" s="49" t="n">
        <v>2400</v>
      </c>
      <c r="I62" s="51" t="s">
        <v>351</v>
      </c>
      <c r="K62" s="52" t="n">
        <v>1.28</v>
      </c>
      <c r="L62" s="52" t="n">
        <v>8.5</v>
      </c>
      <c r="V62" s="51" t="n">
        <v>2012</v>
      </c>
      <c r="W62" s="50" t="s">
        <v>324</v>
      </c>
      <c r="X62" s="49" t="n">
        <v>450</v>
      </c>
      <c r="Y62" s="20" t="s">
        <v>319</v>
      </c>
      <c r="AX62" s="54" t="n">
        <v>5.825</v>
      </c>
      <c r="AY62" s="65" t="n">
        <f aca="false">AX62*(0.81/16.942)</f>
        <v>0.278494274583874</v>
      </c>
      <c r="AZ62" s="55" t="n">
        <v>3</v>
      </c>
      <c r="BA62" s="54" t="n">
        <v>6.082</v>
      </c>
      <c r="BB62" s="65" t="n">
        <f aca="false">BA62*(0.79/14.997)</f>
        <v>0.32038274321531</v>
      </c>
      <c r="BC62" s="55" t="n">
        <v>3</v>
      </c>
    </row>
    <row r="63" customFormat="false" ht="13.8" hidden="false" customHeight="false" outlineLevel="0" collapsed="false">
      <c r="A63" s="67" t="s">
        <v>349</v>
      </c>
      <c r="B63" s="49" t="n">
        <v>2014</v>
      </c>
      <c r="C63" s="50" t="s">
        <v>252</v>
      </c>
      <c r="D63" s="50" t="s">
        <v>350</v>
      </c>
      <c r="E63" s="49" t="s">
        <v>67</v>
      </c>
      <c r="F63" s="33" t="n">
        <v>104.42</v>
      </c>
      <c r="G63" s="33" t="n">
        <v>36.03</v>
      </c>
      <c r="H63" s="49" t="n">
        <v>2400</v>
      </c>
      <c r="I63" s="51" t="s">
        <v>351</v>
      </c>
      <c r="K63" s="52" t="n">
        <v>1.28</v>
      </c>
      <c r="L63" s="52" t="n">
        <v>8.5</v>
      </c>
      <c r="V63" s="51" t="n">
        <v>2012</v>
      </c>
      <c r="W63" s="50" t="s">
        <v>324</v>
      </c>
      <c r="X63" s="49" t="n">
        <v>1350</v>
      </c>
      <c r="Y63" s="20" t="s">
        <v>337</v>
      </c>
      <c r="AX63" s="54" t="n">
        <v>5.825</v>
      </c>
      <c r="AY63" s="65" t="n">
        <f aca="false">AX63*(0.81/16.942)</f>
        <v>0.278494274583874</v>
      </c>
      <c r="AZ63" s="55" t="n">
        <v>3</v>
      </c>
      <c r="BA63" s="54" t="n">
        <v>6.31</v>
      </c>
      <c r="BB63" s="65" t="n">
        <f aca="false">BA63*(0.79/14.997)</f>
        <v>0.332393145295726</v>
      </c>
      <c r="BC63" s="55" t="n">
        <v>3</v>
      </c>
    </row>
    <row r="64" customFormat="false" ht="13.8" hidden="false" customHeight="false" outlineLevel="0" collapsed="false">
      <c r="A64" s="49" t="s">
        <v>349</v>
      </c>
      <c r="B64" s="49" t="n">
        <v>2014</v>
      </c>
      <c r="C64" s="50" t="s">
        <v>252</v>
      </c>
      <c r="D64" s="50" t="s">
        <v>350</v>
      </c>
      <c r="E64" s="49" t="s">
        <v>67</v>
      </c>
      <c r="F64" s="33" t="n">
        <v>104.42</v>
      </c>
      <c r="G64" s="33" t="n">
        <v>36.03</v>
      </c>
      <c r="H64" s="49" t="n">
        <v>2400</v>
      </c>
      <c r="I64" s="51" t="s">
        <v>351</v>
      </c>
      <c r="K64" s="52" t="n">
        <v>1.28</v>
      </c>
      <c r="L64" s="52" t="n">
        <v>8.5</v>
      </c>
      <c r="V64" s="51" t="n">
        <v>2012</v>
      </c>
      <c r="W64" s="50" t="s">
        <v>324</v>
      </c>
      <c r="X64" s="49" t="n">
        <v>2700</v>
      </c>
      <c r="Y64" s="20" t="s">
        <v>337</v>
      </c>
      <c r="AX64" s="54" t="n">
        <v>5.825</v>
      </c>
      <c r="AY64" s="65" t="n">
        <f aca="false">AX64*(0.81/16.942)</f>
        <v>0.278494274583874</v>
      </c>
      <c r="AZ64" s="55" t="n">
        <v>3</v>
      </c>
      <c r="BA64" s="54" t="n">
        <v>6.343</v>
      </c>
      <c r="BB64" s="65" t="n">
        <f aca="false">BA64*(0.79/14.997)</f>
        <v>0.33413149296526</v>
      </c>
      <c r="BC64" s="55" t="n">
        <v>3</v>
      </c>
    </row>
    <row r="65" customFormat="false" ht="13.8" hidden="false" customHeight="false" outlineLevel="0" collapsed="false">
      <c r="A65" s="49" t="s">
        <v>352</v>
      </c>
      <c r="B65" s="49" t="n">
        <v>2014</v>
      </c>
      <c r="C65" s="50" t="s">
        <v>252</v>
      </c>
      <c r="D65" s="50" t="s">
        <v>350</v>
      </c>
      <c r="E65" s="49" t="s">
        <v>67</v>
      </c>
      <c r="F65" s="33" t="n">
        <v>104.42</v>
      </c>
      <c r="G65" s="33" t="n">
        <v>36.03</v>
      </c>
      <c r="H65" s="49" t="n">
        <v>2400</v>
      </c>
      <c r="I65" s="51" t="s">
        <v>351</v>
      </c>
      <c r="K65" s="52" t="n">
        <v>1.28</v>
      </c>
      <c r="L65" s="52" t="n">
        <v>8.5</v>
      </c>
      <c r="V65" s="51" t="n">
        <v>2012</v>
      </c>
      <c r="W65" s="50" t="s">
        <v>69</v>
      </c>
      <c r="X65" s="49" t="n">
        <v>450</v>
      </c>
      <c r="Y65" s="20" t="s">
        <v>319</v>
      </c>
      <c r="AX65" s="54" t="n">
        <v>6.747</v>
      </c>
      <c r="AY65" s="65" t="n">
        <f aca="false">AX65*(0.81/16.942)</f>
        <v>0.322575256758352</v>
      </c>
      <c r="AZ65" s="55" t="n">
        <v>3</v>
      </c>
      <c r="BA65" s="54" t="n">
        <v>7.205</v>
      </c>
      <c r="BB65" s="65" t="n">
        <f aca="false">BA65*(0.79/14.997)</f>
        <v>0.37953924118157</v>
      </c>
      <c r="BC65" s="55" t="n">
        <v>3</v>
      </c>
    </row>
    <row r="66" customFormat="false" ht="13.8" hidden="false" customHeight="false" outlineLevel="0" collapsed="false">
      <c r="A66" s="49" t="s">
        <v>352</v>
      </c>
      <c r="B66" s="49" t="n">
        <v>2014</v>
      </c>
      <c r="C66" s="50" t="s">
        <v>252</v>
      </c>
      <c r="D66" s="50" t="s">
        <v>350</v>
      </c>
      <c r="E66" s="49" t="s">
        <v>67</v>
      </c>
      <c r="F66" s="33" t="n">
        <v>104.42</v>
      </c>
      <c r="G66" s="33" t="n">
        <v>36.03</v>
      </c>
      <c r="H66" s="49" t="n">
        <v>2400</v>
      </c>
      <c r="I66" s="51" t="s">
        <v>351</v>
      </c>
      <c r="K66" s="52" t="n">
        <v>1.28</v>
      </c>
      <c r="L66" s="52" t="n">
        <v>8.5</v>
      </c>
      <c r="V66" s="51" t="n">
        <v>2012</v>
      </c>
      <c r="W66" s="50" t="s">
        <v>69</v>
      </c>
      <c r="X66" s="49" t="n">
        <v>1350</v>
      </c>
      <c r="Y66" s="20" t="s">
        <v>337</v>
      </c>
      <c r="AX66" s="54" t="n">
        <v>6.747</v>
      </c>
      <c r="AY66" s="65" t="n">
        <f aca="false">AX66*(0.81/16.942)</f>
        <v>0.322575256758352</v>
      </c>
      <c r="AZ66" s="55" t="n">
        <v>3</v>
      </c>
      <c r="BA66" s="54" t="n">
        <v>7.719</v>
      </c>
      <c r="BB66" s="65" t="n">
        <f aca="false">BA66*(0.79/14.997)</f>
        <v>0.406615323064613</v>
      </c>
      <c r="BC66" s="55" t="n">
        <v>3</v>
      </c>
    </row>
    <row r="67" customFormat="false" ht="13.8" hidden="false" customHeight="false" outlineLevel="0" collapsed="false">
      <c r="A67" s="49" t="s">
        <v>352</v>
      </c>
      <c r="B67" s="49" t="n">
        <v>2014</v>
      </c>
      <c r="C67" s="50" t="s">
        <v>252</v>
      </c>
      <c r="D67" s="50" t="s">
        <v>350</v>
      </c>
      <c r="E67" s="49" t="s">
        <v>67</v>
      </c>
      <c r="F67" s="33" t="n">
        <v>104.42</v>
      </c>
      <c r="G67" s="33" t="n">
        <v>36.03</v>
      </c>
      <c r="H67" s="49" t="n">
        <v>2400</v>
      </c>
      <c r="I67" s="51" t="s">
        <v>351</v>
      </c>
      <c r="K67" s="52" t="n">
        <v>1.28</v>
      </c>
      <c r="L67" s="52" t="n">
        <v>8.5</v>
      </c>
      <c r="V67" s="51" t="n">
        <v>2012</v>
      </c>
      <c r="W67" s="50" t="s">
        <v>69</v>
      </c>
      <c r="X67" s="49" t="n">
        <v>2700</v>
      </c>
      <c r="Y67" s="20" t="s">
        <v>337</v>
      </c>
      <c r="AX67" s="54" t="n">
        <v>6.747</v>
      </c>
      <c r="AY67" s="65" t="n">
        <f aca="false">AX67*(0.81/16.942)</f>
        <v>0.322575256758352</v>
      </c>
      <c r="AZ67" s="55" t="n">
        <v>3</v>
      </c>
      <c r="BA67" s="54" t="n">
        <v>6.63</v>
      </c>
      <c r="BB67" s="65" t="n">
        <f aca="false">BA67*(0.79/14.997)</f>
        <v>0.349249849969994</v>
      </c>
      <c r="BC67" s="55" t="n">
        <v>3</v>
      </c>
    </row>
    <row r="68" customFormat="false" ht="13.8" hidden="false" customHeight="false" outlineLevel="0" collapsed="false">
      <c r="A68" s="49" t="s">
        <v>353</v>
      </c>
      <c r="B68" s="49" t="n">
        <v>2014</v>
      </c>
      <c r="C68" s="50" t="s">
        <v>252</v>
      </c>
      <c r="D68" s="50" t="s">
        <v>350</v>
      </c>
      <c r="E68" s="49" t="s">
        <v>67</v>
      </c>
      <c r="F68" s="33" t="n">
        <v>104.42</v>
      </c>
      <c r="G68" s="33" t="n">
        <v>36.03</v>
      </c>
      <c r="H68" s="49" t="n">
        <v>2400</v>
      </c>
      <c r="I68" s="51" t="s">
        <v>351</v>
      </c>
      <c r="K68" s="52" t="n">
        <v>1.28</v>
      </c>
      <c r="L68" s="52" t="n">
        <v>8.5</v>
      </c>
      <c r="V68" s="51" t="n">
        <v>2013</v>
      </c>
      <c r="W68" s="50" t="s">
        <v>324</v>
      </c>
      <c r="X68" s="49" t="n">
        <v>450</v>
      </c>
      <c r="Y68" s="20" t="s">
        <v>319</v>
      </c>
      <c r="AX68" s="54" t="n">
        <v>6.228</v>
      </c>
      <c r="AY68" s="65" t="n">
        <f aca="false">AX68*(0.81/16.942)</f>
        <v>0.297761775469248</v>
      </c>
      <c r="AZ68" s="55" t="n">
        <v>3</v>
      </c>
      <c r="BA68" s="54" t="n">
        <v>6.362</v>
      </c>
      <c r="BB68" s="65" t="n">
        <f aca="false">BA68*(0.79/14.997)</f>
        <v>0.335132359805294</v>
      </c>
      <c r="BC68" s="55" t="n">
        <v>3</v>
      </c>
    </row>
    <row r="69" customFormat="false" ht="13.8" hidden="false" customHeight="false" outlineLevel="0" collapsed="false">
      <c r="A69" s="49" t="s">
        <v>353</v>
      </c>
      <c r="B69" s="49" t="n">
        <v>2014</v>
      </c>
      <c r="C69" s="50" t="s">
        <v>252</v>
      </c>
      <c r="D69" s="50" t="s">
        <v>350</v>
      </c>
      <c r="E69" s="49" t="s">
        <v>67</v>
      </c>
      <c r="F69" s="33" t="n">
        <v>104.42</v>
      </c>
      <c r="G69" s="33" t="n">
        <v>36.03</v>
      </c>
      <c r="H69" s="49" t="n">
        <v>2400</v>
      </c>
      <c r="I69" s="51" t="s">
        <v>351</v>
      </c>
      <c r="K69" s="52" t="n">
        <v>1.28</v>
      </c>
      <c r="L69" s="52" t="n">
        <v>8.5</v>
      </c>
      <c r="V69" s="51" t="n">
        <v>2013</v>
      </c>
      <c r="W69" s="50" t="s">
        <v>324</v>
      </c>
      <c r="X69" s="49" t="n">
        <v>1350</v>
      </c>
      <c r="Y69" s="20" t="s">
        <v>337</v>
      </c>
      <c r="AX69" s="54" t="n">
        <v>6.228</v>
      </c>
      <c r="AY69" s="65" t="n">
        <f aca="false">AX69*(0.81/16.942)</f>
        <v>0.297761775469248</v>
      </c>
      <c r="AZ69" s="55" t="n">
        <v>3</v>
      </c>
      <c r="BA69" s="54" t="n">
        <v>5.905</v>
      </c>
      <c r="BB69" s="65" t="n">
        <f aca="false">BA69*(0.79/14.997)</f>
        <v>0.311058878442355</v>
      </c>
      <c r="BC69" s="55" t="n">
        <v>3</v>
      </c>
    </row>
    <row r="70" customFormat="false" ht="13.8" hidden="false" customHeight="false" outlineLevel="0" collapsed="false">
      <c r="A70" s="49" t="s">
        <v>353</v>
      </c>
      <c r="B70" s="49" t="n">
        <v>2014</v>
      </c>
      <c r="C70" s="50" t="s">
        <v>252</v>
      </c>
      <c r="D70" s="50" t="s">
        <v>350</v>
      </c>
      <c r="E70" s="49" t="s">
        <v>67</v>
      </c>
      <c r="F70" s="33" t="n">
        <v>104.42</v>
      </c>
      <c r="G70" s="33" t="n">
        <v>36.03</v>
      </c>
      <c r="H70" s="49" t="n">
        <v>2400</v>
      </c>
      <c r="I70" s="51" t="s">
        <v>351</v>
      </c>
      <c r="K70" s="52" t="n">
        <v>1.28</v>
      </c>
      <c r="L70" s="52" t="n">
        <v>8.5</v>
      </c>
      <c r="V70" s="51" t="n">
        <v>2013</v>
      </c>
      <c r="W70" s="50" t="s">
        <v>324</v>
      </c>
      <c r="X70" s="49" t="n">
        <v>2700</v>
      </c>
      <c r="Y70" s="20" t="s">
        <v>337</v>
      </c>
      <c r="AX70" s="54" t="n">
        <v>6.228</v>
      </c>
      <c r="AY70" s="65" t="n">
        <f aca="false">AX70*(0.81/16.942)</f>
        <v>0.297761775469248</v>
      </c>
      <c r="AZ70" s="55" t="n">
        <v>3</v>
      </c>
      <c r="BA70" s="54" t="n">
        <v>6.048</v>
      </c>
      <c r="BB70" s="65" t="n">
        <f aca="false">BA70*(0.79/14.997)</f>
        <v>0.318591718343669</v>
      </c>
      <c r="BC70" s="55" t="n">
        <v>3</v>
      </c>
    </row>
    <row r="71" customFormat="false" ht="13.8" hidden="false" customHeight="false" outlineLevel="0" collapsed="false">
      <c r="A71" s="49" t="s">
        <v>354</v>
      </c>
      <c r="B71" s="49" t="n">
        <v>2014</v>
      </c>
      <c r="C71" s="50" t="s">
        <v>252</v>
      </c>
      <c r="D71" s="50" t="s">
        <v>350</v>
      </c>
      <c r="E71" s="49" t="s">
        <v>67</v>
      </c>
      <c r="F71" s="33" t="n">
        <v>104.42</v>
      </c>
      <c r="G71" s="33" t="n">
        <v>36.03</v>
      </c>
      <c r="H71" s="49" t="n">
        <v>2400</v>
      </c>
      <c r="I71" s="51" t="s">
        <v>351</v>
      </c>
      <c r="K71" s="52" t="n">
        <v>1.28</v>
      </c>
      <c r="L71" s="52" t="n">
        <v>8.5</v>
      </c>
      <c r="V71" s="51" t="n">
        <v>2013</v>
      </c>
      <c r="W71" s="50" t="s">
        <v>69</v>
      </c>
      <c r="X71" s="49" t="n">
        <v>450</v>
      </c>
      <c r="Y71" s="20" t="s">
        <v>319</v>
      </c>
      <c r="AX71" s="54" t="n">
        <v>6.314</v>
      </c>
      <c r="AY71" s="65" t="n">
        <f aca="false">AX71*(0.81/16.942)</f>
        <v>0.301873450596152</v>
      </c>
      <c r="AZ71" s="55" t="n">
        <v>3</v>
      </c>
      <c r="BA71" s="54" t="n">
        <v>5.883</v>
      </c>
      <c r="BB71" s="65" t="n">
        <f aca="false">BA71*(0.79/14.997)</f>
        <v>0.309899979995999</v>
      </c>
      <c r="BC71" s="55" t="n">
        <v>3</v>
      </c>
    </row>
    <row r="72" customFormat="false" ht="13.8" hidden="false" customHeight="false" outlineLevel="0" collapsed="false">
      <c r="A72" s="49" t="s">
        <v>354</v>
      </c>
      <c r="B72" s="49" t="n">
        <v>2014</v>
      </c>
      <c r="C72" s="50" t="s">
        <v>252</v>
      </c>
      <c r="D72" s="50" t="s">
        <v>350</v>
      </c>
      <c r="E72" s="49" t="s">
        <v>67</v>
      </c>
      <c r="F72" s="33" t="n">
        <v>104.42</v>
      </c>
      <c r="G72" s="33" t="n">
        <v>36.03</v>
      </c>
      <c r="H72" s="49" t="n">
        <v>2400</v>
      </c>
      <c r="I72" s="51" t="s">
        <v>351</v>
      </c>
      <c r="K72" s="52" t="n">
        <v>1.28</v>
      </c>
      <c r="L72" s="52" t="n">
        <v>8.5</v>
      </c>
      <c r="V72" s="51" t="n">
        <v>2013</v>
      </c>
      <c r="W72" s="50" t="s">
        <v>69</v>
      </c>
      <c r="X72" s="49" t="n">
        <v>1350</v>
      </c>
      <c r="Y72" s="20" t="s">
        <v>337</v>
      </c>
      <c r="AX72" s="54" t="n">
        <v>6.314</v>
      </c>
      <c r="AY72" s="65" t="n">
        <f aca="false">AX72*(0.81/16.942)</f>
        <v>0.301873450596152</v>
      </c>
      <c r="AZ72" s="55" t="n">
        <v>3</v>
      </c>
      <c r="BA72" s="54" t="n">
        <v>6.65</v>
      </c>
      <c r="BB72" s="65" t="n">
        <f aca="false">BA72*(0.79/14.997)</f>
        <v>0.350303394012136</v>
      </c>
      <c r="BC72" s="55" t="n">
        <v>3</v>
      </c>
    </row>
    <row r="73" customFormat="false" ht="13.8" hidden="false" customHeight="false" outlineLevel="0" collapsed="false">
      <c r="A73" s="49" t="s">
        <v>354</v>
      </c>
      <c r="B73" s="49" t="n">
        <v>2014</v>
      </c>
      <c r="C73" s="50" t="s">
        <v>252</v>
      </c>
      <c r="D73" s="50" t="s">
        <v>350</v>
      </c>
      <c r="E73" s="49" t="s">
        <v>67</v>
      </c>
      <c r="F73" s="33" t="n">
        <v>104.42</v>
      </c>
      <c r="G73" s="33" t="n">
        <v>36.03</v>
      </c>
      <c r="H73" s="49" t="n">
        <v>2400</v>
      </c>
      <c r="I73" s="51" t="s">
        <v>351</v>
      </c>
      <c r="K73" s="52" t="n">
        <v>1.28</v>
      </c>
      <c r="L73" s="52" t="n">
        <v>8.5</v>
      </c>
      <c r="V73" s="51" t="n">
        <v>2013</v>
      </c>
      <c r="W73" s="50" t="s">
        <v>69</v>
      </c>
      <c r="X73" s="49" t="n">
        <v>2700</v>
      </c>
      <c r="Y73" s="20" t="s">
        <v>337</v>
      </c>
      <c r="AX73" s="54" t="n">
        <v>6.314</v>
      </c>
      <c r="AY73" s="65" t="n">
        <f aca="false">AX73*(0.81/16.942)</f>
        <v>0.301873450596152</v>
      </c>
      <c r="AZ73" s="55" t="n">
        <v>3</v>
      </c>
      <c r="BA73" s="54" t="n">
        <v>5.929</v>
      </c>
      <c r="BB73" s="65" t="n">
        <f aca="false">BA73*(0.79/14.997)</f>
        <v>0.312323131292925</v>
      </c>
      <c r="BC73" s="55" t="n">
        <v>3</v>
      </c>
    </row>
    <row r="74" customFormat="false" ht="13.8" hidden="false" customHeight="false" outlineLevel="0" collapsed="false">
      <c r="A74" s="49" t="s">
        <v>355</v>
      </c>
      <c r="B74" s="49" t="n">
        <v>2014</v>
      </c>
      <c r="C74" s="50" t="s">
        <v>252</v>
      </c>
      <c r="D74" s="50" t="s">
        <v>350</v>
      </c>
      <c r="E74" s="49" t="s">
        <v>67</v>
      </c>
      <c r="F74" s="33" t="n">
        <v>104.15</v>
      </c>
      <c r="G74" s="33" t="n">
        <v>35.93</v>
      </c>
      <c r="H74" s="49" t="n">
        <v>1749</v>
      </c>
      <c r="I74" s="51" t="s">
        <v>81</v>
      </c>
      <c r="K74" s="52" t="n">
        <v>1.32</v>
      </c>
      <c r="L74" s="52" t="n">
        <v>8.2</v>
      </c>
      <c r="V74" s="51" t="n">
        <v>2012</v>
      </c>
      <c r="W74" s="50" t="s">
        <v>324</v>
      </c>
      <c r="X74" s="49" t="n">
        <v>450</v>
      </c>
      <c r="Y74" s="20" t="s">
        <v>319</v>
      </c>
      <c r="AX74" s="54" t="n">
        <v>12.521</v>
      </c>
      <c r="AY74" s="65" t="n">
        <f aca="false">AX74*(0.81/16.942)</f>
        <v>0.598631212371621</v>
      </c>
      <c r="AZ74" s="55" t="n">
        <v>3</v>
      </c>
      <c r="BA74" s="54" t="n">
        <v>13.447</v>
      </c>
      <c r="BB74" s="65" t="n">
        <f aca="false">BA74*(0.79/14.997)</f>
        <v>0.708350336734013</v>
      </c>
      <c r="BC74" s="55" t="n">
        <v>3</v>
      </c>
    </row>
    <row r="75" customFormat="false" ht="13.8" hidden="false" customHeight="false" outlineLevel="0" collapsed="false">
      <c r="A75" s="49" t="s">
        <v>355</v>
      </c>
      <c r="B75" s="49" t="n">
        <v>2014</v>
      </c>
      <c r="C75" s="50" t="s">
        <v>252</v>
      </c>
      <c r="D75" s="50" t="s">
        <v>350</v>
      </c>
      <c r="E75" s="49" t="s">
        <v>67</v>
      </c>
      <c r="F75" s="33" t="n">
        <v>104.15</v>
      </c>
      <c r="G75" s="33" t="n">
        <v>35.93</v>
      </c>
      <c r="H75" s="49" t="n">
        <v>1749</v>
      </c>
      <c r="I75" s="51" t="s">
        <v>81</v>
      </c>
      <c r="K75" s="52" t="n">
        <v>1.32</v>
      </c>
      <c r="L75" s="52" t="n">
        <v>8.2</v>
      </c>
      <c r="V75" s="51" t="n">
        <v>2012</v>
      </c>
      <c r="W75" s="50" t="s">
        <v>324</v>
      </c>
      <c r="X75" s="49" t="n">
        <v>1350</v>
      </c>
      <c r="Y75" s="20" t="s">
        <v>337</v>
      </c>
      <c r="AX75" s="54" t="n">
        <v>12.521</v>
      </c>
      <c r="AY75" s="65" t="n">
        <f aca="false">AX75*(0.81/16.942)</f>
        <v>0.598631212371621</v>
      </c>
      <c r="AZ75" s="55" t="n">
        <v>3</v>
      </c>
      <c r="BA75" s="54" t="n">
        <v>15.194</v>
      </c>
      <c r="BB75" s="65" t="n">
        <f aca="false">BA75*(0.79/14.997)</f>
        <v>0.800377408815096</v>
      </c>
      <c r="BC75" s="55" t="n">
        <v>3</v>
      </c>
    </row>
    <row r="76" customFormat="false" ht="13.8" hidden="false" customHeight="false" outlineLevel="0" collapsed="false">
      <c r="A76" s="49" t="s">
        <v>355</v>
      </c>
      <c r="B76" s="49" t="n">
        <v>2014</v>
      </c>
      <c r="C76" s="50" t="s">
        <v>252</v>
      </c>
      <c r="D76" s="50" t="s">
        <v>350</v>
      </c>
      <c r="E76" s="49" t="s">
        <v>67</v>
      </c>
      <c r="F76" s="33" t="n">
        <v>104.15</v>
      </c>
      <c r="G76" s="33" t="n">
        <v>35.93</v>
      </c>
      <c r="H76" s="49" t="n">
        <v>1749</v>
      </c>
      <c r="I76" s="51" t="s">
        <v>81</v>
      </c>
      <c r="K76" s="52" t="n">
        <v>1.32</v>
      </c>
      <c r="L76" s="52" t="n">
        <v>8.2</v>
      </c>
      <c r="V76" s="51" t="n">
        <v>2012</v>
      </c>
      <c r="W76" s="50" t="s">
        <v>324</v>
      </c>
      <c r="X76" s="49" t="n">
        <v>2700</v>
      </c>
      <c r="Y76" s="20" t="s">
        <v>337</v>
      </c>
      <c r="AX76" s="54" t="n">
        <v>12.521</v>
      </c>
      <c r="AY76" s="65" t="n">
        <f aca="false">AX76*(0.81/16.942)</f>
        <v>0.598631212371621</v>
      </c>
      <c r="AZ76" s="55" t="n">
        <v>3</v>
      </c>
      <c r="BA76" s="54" t="n">
        <v>13.074</v>
      </c>
      <c r="BB76" s="65" t="n">
        <f aca="false">BA76*(0.79/14.997)</f>
        <v>0.68870174034807</v>
      </c>
      <c r="BC76" s="55" t="n">
        <v>3</v>
      </c>
    </row>
    <row r="77" customFormat="false" ht="13.8" hidden="false" customHeight="false" outlineLevel="0" collapsed="false">
      <c r="A77" s="49" t="s">
        <v>356</v>
      </c>
      <c r="B77" s="49" t="n">
        <v>2014</v>
      </c>
      <c r="C77" s="50" t="s">
        <v>252</v>
      </c>
      <c r="D77" s="50" t="s">
        <v>350</v>
      </c>
      <c r="E77" s="49" t="s">
        <v>67</v>
      </c>
      <c r="F77" s="33" t="n">
        <v>104.15</v>
      </c>
      <c r="G77" s="33" t="n">
        <v>35.93</v>
      </c>
      <c r="H77" s="49" t="n">
        <v>1749</v>
      </c>
      <c r="I77" s="51" t="s">
        <v>81</v>
      </c>
      <c r="K77" s="52" t="n">
        <v>1.32</v>
      </c>
      <c r="L77" s="52" t="n">
        <v>8.2</v>
      </c>
      <c r="V77" s="51" t="n">
        <v>2012</v>
      </c>
      <c r="W77" s="50" t="s">
        <v>69</v>
      </c>
      <c r="X77" s="49" t="n">
        <v>450</v>
      </c>
      <c r="Y77" s="20" t="s">
        <v>319</v>
      </c>
      <c r="AX77" s="54" t="n">
        <v>6.783</v>
      </c>
      <c r="AY77" s="65" t="n">
        <f aca="false">AX77*(0.81/16.942)</f>
        <v>0.324296423090544</v>
      </c>
      <c r="AZ77" s="55" t="n">
        <v>3</v>
      </c>
      <c r="BA77" s="54" t="n">
        <v>6.034</v>
      </c>
      <c r="BB77" s="65" t="n">
        <f aca="false">BA77*(0.79/14.997)</f>
        <v>0.31785423751417</v>
      </c>
      <c r="BC77" s="55" t="n">
        <v>3</v>
      </c>
    </row>
    <row r="78" customFormat="false" ht="13.8" hidden="false" customHeight="false" outlineLevel="0" collapsed="false">
      <c r="A78" s="49" t="s">
        <v>356</v>
      </c>
      <c r="B78" s="49" t="n">
        <v>2014</v>
      </c>
      <c r="C78" s="50" t="s">
        <v>252</v>
      </c>
      <c r="D78" s="50" t="s">
        <v>350</v>
      </c>
      <c r="E78" s="49" t="s">
        <v>67</v>
      </c>
      <c r="F78" s="33" t="n">
        <v>104.15</v>
      </c>
      <c r="G78" s="33" t="n">
        <v>35.93</v>
      </c>
      <c r="H78" s="49" t="n">
        <v>1749</v>
      </c>
      <c r="I78" s="51" t="s">
        <v>81</v>
      </c>
      <c r="K78" s="52" t="n">
        <v>1.32</v>
      </c>
      <c r="L78" s="52" t="n">
        <v>8.2</v>
      </c>
      <c r="V78" s="51" t="n">
        <v>2012</v>
      </c>
      <c r="W78" s="50" t="s">
        <v>69</v>
      </c>
      <c r="X78" s="49" t="n">
        <v>1350</v>
      </c>
      <c r="Y78" s="20" t="s">
        <v>337</v>
      </c>
      <c r="AX78" s="54" t="n">
        <v>6.783</v>
      </c>
      <c r="AY78" s="65" t="n">
        <f aca="false">AX78*(0.81/16.942)</f>
        <v>0.324296423090544</v>
      </c>
      <c r="AZ78" s="55" t="n">
        <v>3</v>
      </c>
      <c r="BA78" s="54" t="n">
        <v>6.759</v>
      </c>
      <c r="BB78" s="65" t="n">
        <f aca="false">BA78*(0.79/14.997)</f>
        <v>0.356045209041808</v>
      </c>
      <c r="BC78" s="55" t="n">
        <v>3</v>
      </c>
    </row>
    <row r="79" customFormat="false" ht="13.8" hidden="false" customHeight="false" outlineLevel="0" collapsed="false">
      <c r="A79" s="49" t="s">
        <v>356</v>
      </c>
      <c r="B79" s="49" t="n">
        <v>2014</v>
      </c>
      <c r="C79" s="50" t="s">
        <v>252</v>
      </c>
      <c r="D79" s="50" t="s">
        <v>350</v>
      </c>
      <c r="E79" s="49" t="s">
        <v>67</v>
      </c>
      <c r="F79" s="33" t="n">
        <v>104.15</v>
      </c>
      <c r="G79" s="33" t="n">
        <v>35.93</v>
      </c>
      <c r="H79" s="49" t="n">
        <v>1749</v>
      </c>
      <c r="I79" s="51" t="s">
        <v>81</v>
      </c>
      <c r="K79" s="52" t="n">
        <v>1.32</v>
      </c>
      <c r="L79" s="52" t="n">
        <v>8.2</v>
      </c>
      <c r="V79" s="51" t="n">
        <v>2012</v>
      </c>
      <c r="W79" s="50" t="s">
        <v>69</v>
      </c>
      <c r="X79" s="49" t="n">
        <v>2700</v>
      </c>
      <c r="Y79" s="20" t="s">
        <v>337</v>
      </c>
      <c r="AX79" s="54" t="n">
        <v>6.783</v>
      </c>
      <c r="AY79" s="65" t="n">
        <f aca="false">AX79*(0.81/16.942)</f>
        <v>0.324296423090544</v>
      </c>
      <c r="AZ79" s="55" t="n">
        <v>3</v>
      </c>
      <c r="BA79" s="54" t="n">
        <v>5.998</v>
      </c>
      <c r="BB79" s="65" t="n">
        <f aca="false">BA79*(0.79/14.997)</f>
        <v>0.315957858238314</v>
      </c>
      <c r="BC79" s="55" t="n">
        <v>3</v>
      </c>
    </row>
    <row r="80" customFormat="false" ht="13.8" hidden="false" customHeight="false" outlineLevel="0" collapsed="false">
      <c r="A80" s="49" t="s">
        <v>357</v>
      </c>
      <c r="B80" s="49" t="n">
        <v>2014</v>
      </c>
      <c r="C80" s="50" t="s">
        <v>252</v>
      </c>
      <c r="D80" s="50" t="s">
        <v>350</v>
      </c>
      <c r="E80" s="49" t="s">
        <v>67</v>
      </c>
      <c r="F80" s="33" t="n">
        <v>104.15</v>
      </c>
      <c r="G80" s="33" t="n">
        <v>35.93</v>
      </c>
      <c r="H80" s="49" t="n">
        <v>1749</v>
      </c>
      <c r="I80" s="51" t="s">
        <v>81</v>
      </c>
      <c r="K80" s="52" t="n">
        <v>1.32</v>
      </c>
      <c r="L80" s="52" t="n">
        <v>8.2</v>
      </c>
      <c r="V80" s="51" t="n">
        <v>2013</v>
      </c>
      <c r="W80" s="50" t="s">
        <v>324</v>
      </c>
      <c r="X80" s="49" t="n">
        <v>450</v>
      </c>
      <c r="Y80" s="20" t="s">
        <v>319</v>
      </c>
      <c r="AX80" s="54" t="n">
        <v>6.902</v>
      </c>
      <c r="AY80" s="65" t="n">
        <f aca="false">AX80*(0.81/16.942)</f>
        <v>0.329985834021957</v>
      </c>
      <c r="AZ80" s="55" t="n">
        <v>3</v>
      </c>
      <c r="BA80" s="54" t="n">
        <v>7.406</v>
      </c>
      <c r="BB80" s="65" t="n">
        <f aca="false">BA80*(0.79/14.997)</f>
        <v>0.390127358805094</v>
      </c>
      <c r="BC80" s="55" t="n">
        <v>3</v>
      </c>
    </row>
    <row r="81" customFormat="false" ht="13.8" hidden="false" customHeight="false" outlineLevel="0" collapsed="false">
      <c r="A81" s="49" t="s">
        <v>357</v>
      </c>
      <c r="B81" s="49" t="n">
        <v>2014</v>
      </c>
      <c r="C81" s="50" t="s">
        <v>252</v>
      </c>
      <c r="D81" s="50" t="s">
        <v>350</v>
      </c>
      <c r="E81" s="49" t="s">
        <v>67</v>
      </c>
      <c r="F81" s="33" t="n">
        <v>104.15</v>
      </c>
      <c r="G81" s="33" t="n">
        <v>35.93</v>
      </c>
      <c r="H81" s="49" t="n">
        <v>1749</v>
      </c>
      <c r="I81" s="51" t="s">
        <v>81</v>
      </c>
      <c r="K81" s="52" t="n">
        <v>1.32</v>
      </c>
      <c r="L81" s="52" t="n">
        <v>8.2</v>
      </c>
      <c r="V81" s="51" t="n">
        <v>2013</v>
      </c>
      <c r="W81" s="50" t="s">
        <v>324</v>
      </c>
      <c r="X81" s="49" t="n">
        <v>1350</v>
      </c>
      <c r="Y81" s="20" t="s">
        <v>337</v>
      </c>
      <c r="AX81" s="54" t="n">
        <v>6.902</v>
      </c>
      <c r="AY81" s="65" t="n">
        <f aca="false">AX81*(0.81/16.942)</f>
        <v>0.329985834021957</v>
      </c>
      <c r="AZ81" s="55" t="n">
        <v>3</v>
      </c>
      <c r="BA81" s="54" t="n">
        <v>8.705</v>
      </c>
      <c r="BB81" s="65" t="n">
        <f aca="false">BA81*(0.79/14.997)</f>
        <v>0.458555044342202</v>
      </c>
      <c r="BC81" s="55" t="n">
        <v>3</v>
      </c>
    </row>
    <row r="82" customFormat="false" ht="13.8" hidden="false" customHeight="false" outlineLevel="0" collapsed="false">
      <c r="A82" s="49" t="s">
        <v>357</v>
      </c>
      <c r="B82" s="49" t="n">
        <v>2014</v>
      </c>
      <c r="C82" s="50" t="s">
        <v>252</v>
      </c>
      <c r="D82" s="50" t="s">
        <v>350</v>
      </c>
      <c r="E82" s="49" t="s">
        <v>67</v>
      </c>
      <c r="F82" s="33" t="n">
        <v>104.15</v>
      </c>
      <c r="G82" s="33" t="n">
        <v>35.93</v>
      </c>
      <c r="H82" s="49" t="n">
        <v>1749</v>
      </c>
      <c r="I82" s="51" t="s">
        <v>81</v>
      </c>
      <c r="K82" s="52" t="n">
        <v>1.32</v>
      </c>
      <c r="L82" s="52" t="n">
        <v>8.2</v>
      </c>
      <c r="V82" s="51" t="n">
        <v>2013</v>
      </c>
      <c r="W82" s="50" t="s">
        <v>324</v>
      </c>
      <c r="X82" s="49" t="n">
        <v>2700</v>
      </c>
      <c r="Y82" s="20" t="s">
        <v>337</v>
      </c>
      <c r="AX82" s="54" t="n">
        <v>6.902</v>
      </c>
      <c r="AY82" s="65" t="n">
        <f aca="false">AX82*(0.81/16.942)</f>
        <v>0.329985834021957</v>
      </c>
      <c r="AZ82" s="55" t="n">
        <v>3</v>
      </c>
      <c r="BA82" s="54" t="n">
        <v>7.483</v>
      </c>
      <c r="BB82" s="65" t="n">
        <f aca="false">BA82*(0.79/14.997)</f>
        <v>0.39418350336734</v>
      </c>
      <c r="BC82" s="55" t="n">
        <v>3</v>
      </c>
    </row>
    <row r="83" customFormat="false" ht="13.8" hidden="false" customHeight="false" outlineLevel="0" collapsed="false">
      <c r="A83" s="49" t="s">
        <v>358</v>
      </c>
      <c r="B83" s="49" t="n">
        <v>2014</v>
      </c>
      <c r="C83" s="50" t="s">
        <v>252</v>
      </c>
      <c r="D83" s="50" t="s">
        <v>350</v>
      </c>
      <c r="E83" s="49" t="s">
        <v>67</v>
      </c>
      <c r="F83" s="33" t="n">
        <v>104.15</v>
      </c>
      <c r="G83" s="33" t="n">
        <v>35.93</v>
      </c>
      <c r="H83" s="49" t="n">
        <v>1749</v>
      </c>
      <c r="I83" s="51" t="s">
        <v>81</v>
      </c>
      <c r="K83" s="52" t="n">
        <v>1.32</v>
      </c>
      <c r="L83" s="52" t="n">
        <v>8.2</v>
      </c>
      <c r="V83" s="51" t="n">
        <v>2013</v>
      </c>
      <c r="W83" s="50" t="s">
        <v>69</v>
      </c>
      <c r="X83" s="49" t="n">
        <v>450</v>
      </c>
      <c r="Y83" s="20" t="s">
        <v>319</v>
      </c>
      <c r="AX83" s="54" t="n">
        <v>6.031</v>
      </c>
      <c r="AY83" s="65" t="n">
        <f aca="false">AX83*(0.81/16.942)</f>
        <v>0.288343170818085</v>
      </c>
      <c r="AZ83" s="55" t="n">
        <v>3</v>
      </c>
      <c r="BA83" s="54" t="n">
        <v>5.387</v>
      </c>
      <c r="BB83" s="65" t="n">
        <f aca="false">BA83*(0.79/14.997)</f>
        <v>0.283772087750883</v>
      </c>
      <c r="BC83" s="55" t="n">
        <v>3</v>
      </c>
    </row>
    <row r="84" customFormat="false" ht="13.8" hidden="false" customHeight="false" outlineLevel="0" collapsed="false">
      <c r="A84" s="49" t="s">
        <v>358</v>
      </c>
      <c r="B84" s="49" t="n">
        <v>2014</v>
      </c>
      <c r="C84" s="50" t="s">
        <v>252</v>
      </c>
      <c r="D84" s="50" t="s">
        <v>350</v>
      </c>
      <c r="E84" s="49" t="s">
        <v>67</v>
      </c>
      <c r="F84" s="33" t="n">
        <v>104.15</v>
      </c>
      <c r="G84" s="33" t="n">
        <v>35.93</v>
      </c>
      <c r="H84" s="49" t="n">
        <v>1749</v>
      </c>
      <c r="I84" s="51" t="s">
        <v>81</v>
      </c>
      <c r="K84" s="52" t="n">
        <v>1.32</v>
      </c>
      <c r="L84" s="52" t="n">
        <v>8.2</v>
      </c>
      <c r="V84" s="51" t="n">
        <v>2013</v>
      </c>
      <c r="W84" s="50" t="s">
        <v>69</v>
      </c>
      <c r="X84" s="49" t="n">
        <v>1350</v>
      </c>
      <c r="Y84" s="20" t="s">
        <v>337</v>
      </c>
      <c r="AX84" s="54" t="n">
        <v>6.031</v>
      </c>
      <c r="AY84" s="65" t="n">
        <f aca="false">AX84*(0.81/16.942)</f>
        <v>0.288343170818085</v>
      </c>
      <c r="AZ84" s="55" t="n">
        <v>3</v>
      </c>
      <c r="BA84" s="54" t="n">
        <v>5.711</v>
      </c>
      <c r="BB84" s="65" t="n">
        <f aca="false">BA84*(0.79/14.997)</f>
        <v>0.30083950123358</v>
      </c>
      <c r="BC84" s="55" t="n">
        <v>3</v>
      </c>
    </row>
    <row r="85" customFormat="false" ht="13.8" hidden="false" customHeight="false" outlineLevel="0" collapsed="false">
      <c r="A85" s="49" t="s">
        <v>358</v>
      </c>
      <c r="B85" s="49" t="n">
        <v>2014</v>
      </c>
      <c r="C85" s="50" t="s">
        <v>252</v>
      </c>
      <c r="D85" s="50" t="s">
        <v>350</v>
      </c>
      <c r="E85" s="49" t="s">
        <v>67</v>
      </c>
      <c r="F85" s="33" t="n">
        <v>104.15</v>
      </c>
      <c r="G85" s="33" t="n">
        <v>35.93</v>
      </c>
      <c r="H85" s="49" t="n">
        <v>1749</v>
      </c>
      <c r="I85" s="51" t="s">
        <v>81</v>
      </c>
      <c r="K85" s="52" t="n">
        <v>1.32</v>
      </c>
      <c r="L85" s="52" t="n">
        <v>8.2</v>
      </c>
      <c r="V85" s="51" t="n">
        <v>2013</v>
      </c>
      <c r="W85" s="50" t="s">
        <v>69</v>
      </c>
      <c r="X85" s="49" t="n">
        <v>2700</v>
      </c>
      <c r="Y85" s="20" t="s">
        <v>337</v>
      </c>
      <c r="AX85" s="54" t="n">
        <v>6.031</v>
      </c>
      <c r="AY85" s="65" t="n">
        <f aca="false">AX85*(0.81/16.942)</f>
        <v>0.288343170818085</v>
      </c>
      <c r="AZ85" s="55" t="n">
        <v>3</v>
      </c>
      <c r="BA85" s="54" t="n">
        <v>5.325</v>
      </c>
      <c r="BB85" s="65" t="n">
        <f aca="false">BA85*(0.79/14.997)</f>
        <v>0.280506101220244</v>
      </c>
      <c r="BC85" s="55" t="n">
        <v>3</v>
      </c>
    </row>
    <row r="86" customFormat="false" ht="13.8" hidden="false" customHeight="false" outlineLevel="0" collapsed="false">
      <c r="A86" s="49" t="n">
        <v>105</v>
      </c>
      <c r="B86" s="49" t="n">
        <v>2017</v>
      </c>
      <c r="C86" s="50" t="s">
        <v>359</v>
      </c>
      <c r="D86" s="50" t="s">
        <v>360</v>
      </c>
      <c r="E86" s="49" t="s">
        <v>67</v>
      </c>
      <c r="F86" s="33" t="n">
        <v>111.82</v>
      </c>
      <c r="G86" s="33" t="n">
        <v>40.38</v>
      </c>
      <c r="J86" s="17" t="s">
        <v>82</v>
      </c>
      <c r="L86" s="52" t="n">
        <v>7.85</v>
      </c>
      <c r="Q86" s="53" t="n">
        <v>48.07</v>
      </c>
      <c r="R86" s="53" t="n">
        <v>12.06</v>
      </c>
      <c r="S86" s="53" t="n">
        <v>146.98</v>
      </c>
      <c r="X86" s="49" t="n">
        <v>50</v>
      </c>
      <c r="Y86" s="20" t="s">
        <v>317</v>
      </c>
      <c r="Z86" s="54" t="n">
        <v>4.88963210702341</v>
      </c>
      <c r="AA86" s="65" t="n">
        <f aca="false">Z86*(0.146/1.638)</f>
        <v>0.435828014423332</v>
      </c>
      <c r="AB86" s="55" t="n">
        <v>3</v>
      </c>
      <c r="AC86" s="54" t="n">
        <v>4.35774175517049</v>
      </c>
      <c r="AD86" s="65" t="n">
        <f aca="false">AC86*(0.113/1.203)</f>
        <v>0.409330688557162</v>
      </c>
      <c r="AE86" s="55" t="n">
        <v>3</v>
      </c>
    </row>
    <row r="87" customFormat="false" ht="13.8" hidden="false" customHeight="false" outlineLevel="0" collapsed="false">
      <c r="A87" s="49" t="n">
        <v>105</v>
      </c>
      <c r="B87" s="49" t="n">
        <v>2017</v>
      </c>
      <c r="C87" s="50" t="s">
        <v>359</v>
      </c>
      <c r="D87" s="50" t="s">
        <v>360</v>
      </c>
      <c r="E87" s="49" t="s">
        <v>67</v>
      </c>
      <c r="F87" s="33" t="n">
        <v>111.82</v>
      </c>
      <c r="G87" s="33" t="n">
        <v>40.38</v>
      </c>
      <c r="J87" s="17" t="s">
        <v>82</v>
      </c>
      <c r="L87" s="52" t="n">
        <v>7.85</v>
      </c>
      <c r="Q87" s="53" t="n">
        <v>48.07</v>
      </c>
      <c r="R87" s="53" t="n">
        <v>12.06</v>
      </c>
      <c r="S87" s="53" t="n">
        <v>146.98</v>
      </c>
      <c r="X87" s="49" t="n">
        <v>200</v>
      </c>
      <c r="Y87" s="20" t="s">
        <v>318</v>
      </c>
      <c r="Z87" s="54" t="n">
        <v>4.88963210702341</v>
      </c>
      <c r="AA87" s="65" t="n">
        <f aca="false">Z87*(0.146/1.638)</f>
        <v>0.435828014423332</v>
      </c>
      <c r="AB87" s="55" t="n">
        <v>3</v>
      </c>
      <c r="AC87" s="54" t="n">
        <v>3.99351738012742</v>
      </c>
      <c r="AD87" s="65" t="n">
        <f aca="false">AC87*(0.113/1.203)</f>
        <v>0.375118423902243</v>
      </c>
      <c r="AE87" s="55" t="n">
        <v>3</v>
      </c>
    </row>
    <row r="88" customFormat="false" ht="13.8" hidden="false" customHeight="false" outlineLevel="0" collapsed="false">
      <c r="A88" s="49" t="n">
        <v>106</v>
      </c>
      <c r="B88" s="49" t="n">
        <v>2013</v>
      </c>
      <c r="C88" s="50" t="s">
        <v>361</v>
      </c>
      <c r="D88" s="50" t="s">
        <v>362</v>
      </c>
      <c r="E88" s="49" t="s">
        <v>67</v>
      </c>
      <c r="F88" s="33" t="n">
        <v>107.17</v>
      </c>
      <c r="G88" s="33" t="n">
        <v>40.92</v>
      </c>
      <c r="V88" s="51" t="n">
        <v>2012</v>
      </c>
      <c r="W88" s="50" t="s">
        <v>324</v>
      </c>
      <c r="X88" s="49" t="n">
        <v>180</v>
      </c>
      <c r="Y88" s="20" t="s">
        <v>318</v>
      </c>
      <c r="AX88" s="54" t="n">
        <v>15.6319</v>
      </c>
      <c r="AY88" s="65" t="n">
        <f aca="false">AX88*(0.81/16.942)</f>
        <v>0.747363888560973</v>
      </c>
      <c r="AZ88" s="55" t="n">
        <v>3</v>
      </c>
      <c r="BA88" s="54" t="n">
        <v>14.4268</v>
      </c>
      <c r="BB88" s="65" t="n">
        <f aca="false">BA88*(0.79/14.997)</f>
        <v>0.759963459358538</v>
      </c>
      <c r="BC88" s="55" t="n">
        <v>3</v>
      </c>
      <c r="BJ88" s="54" t="n">
        <v>50.25</v>
      </c>
      <c r="BK88" s="54" t="n">
        <v>0.950000000000003</v>
      </c>
      <c r="BL88" s="55" t="n">
        <v>3</v>
      </c>
      <c r="BM88" s="54" t="n">
        <v>47.677</v>
      </c>
      <c r="BN88" s="54" t="n">
        <v>1.203</v>
      </c>
      <c r="BO88" s="55" t="n">
        <v>3</v>
      </c>
    </row>
    <row r="89" customFormat="false" ht="13.8" hidden="false" customHeight="false" outlineLevel="0" collapsed="false">
      <c r="A89" s="49" t="n">
        <v>106</v>
      </c>
      <c r="B89" s="49" t="n">
        <v>2013</v>
      </c>
      <c r="C89" s="50" t="s">
        <v>361</v>
      </c>
      <c r="D89" s="50" t="s">
        <v>362</v>
      </c>
      <c r="E89" s="49" t="s">
        <v>67</v>
      </c>
      <c r="F89" s="33" t="n">
        <v>107.17</v>
      </c>
      <c r="G89" s="33" t="n">
        <v>40.92</v>
      </c>
      <c r="V89" s="51" t="n">
        <v>2012</v>
      </c>
      <c r="W89" s="50" t="s">
        <v>324</v>
      </c>
      <c r="X89" s="49" t="n">
        <v>360</v>
      </c>
      <c r="Y89" s="20" t="s">
        <v>319</v>
      </c>
      <c r="AX89" s="54" t="n">
        <v>15.6319</v>
      </c>
      <c r="AY89" s="65" t="n">
        <f aca="false">AX89*(0.81/16.942)</f>
        <v>0.747363888560973</v>
      </c>
      <c r="AZ89" s="55" t="n">
        <v>3</v>
      </c>
      <c r="BA89" s="54" t="n">
        <v>13.7003</v>
      </c>
      <c r="BB89" s="65" t="n">
        <f aca="false">BA89*(0.79/14.997)</f>
        <v>0.721693472027739</v>
      </c>
      <c r="BC89" s="55" t="n">
        <v>3</v>
      </c>
      <c r="BJ89" s="54" t="n">
        <v>50.25</v>
      </c>
      <c r="BK89" s="54" t="n">
        <v>0.950000000000003</v>
      </c>
      <c r="BL89" s="55" t="n">
        <v>3</v>
      </c>
      <c r="BM89" s="54" t="n">
        <v>47.98</v>
      </c>
      <c r="BN89" s="54" t="n">
        <v>1.19</v>
      </c>
      <c r="BO89" s="55" t="n">
        <v>3</v>
      </c>
    </row>
    <row r="90" customFormat="false" ht="13.8" hidden="false" customHeight="false" outlineLevel="0" collapsed="false">
      <c r="A90" s="49" t="n">
        <v>106</v>
      </c>
      <c r="B90" s="49" t="n">
        <v>2013</v>
      </c>
      <c r="C90" s="50" t="s">
        <v>361</v>
      </c>
      <c r="D90" s="50" t="s">
        <v>362</v>
      </c>
      <c r="E90" s="49" t="s">
        <v>67</v>
      </c>
      <c r="F90" s="33" t="n">
        <v>107.17</v>
      </c>
      <c r="G90" s="33" t="n">
        <v>40.92</v>
      </c>
      <c r="V90" s="51" t="n">
        <v>2012</v>
      </c>
      <c r="W90" s="50" t="s">
        <v>324</v>
      </c>
      <c r="X90" s="49" t="n">
        <v>720</v>
      </c>
      <c r="Y90" s="20" t="s">
        <v>325</v>
      </c>
      <c r="AX90" s="54" t="n">
        <v>15.6319</v>
      </c>
      <c r="AY90" s="65" t="n">
        <f aca="false">AX90*(0.81/16.942)</f>
        <v>0.747363888560973</v>
      </c>
      <c r="AZ90" s="55" t="n">
        <v>3</v>
      </c>
      <c r="BA90" s="54" t="n">
        <v>13.1888</v>
      </c>
      <c r="BB90" s="65" t="n">
        <f aca="false">BA90*(0.79/14.997)</f>
        <v>0.694749083149963</v>
      </c>
      <c r="BC90" s="55" t="n">
        <v>3</v>
      </c>
      <c r="BJ90" s="54" t="n">
        <v>50.25</v>
      </c>
      <c r="BK90" s="54" t="n">
        <v>0.950000000000003</v>
      </c>
      <c r="BL90" s="55" t="n">
        <v>3</v>
      </c>
      <c r="BM90" s="54" t="n">
        <v>44.21</v>
      </c>
      <c r="BN90" s="54" t="n">
        <v>0.719999999999999</v>
      </c>
      <c r="BO90" s="55" t="n">
        <v>3</v>
      </c>
    </row>
    <row r="91" customFormat="false" ht="13.8" hidden="false" customHeight="false" outlineLevel="0" collapsed="false">
      <c r="A91" s="49" t="s">
        <v>363</v>
      </c>
      <c r="B91" s="49" t="n">
        <v>2013</v>
      </c>
      <c r="C91" s="50" t="s">
        <v>215</v>
      </c>
      <c r="D91" s="50" t="s">
        <v>364</v>
      </c>
      <c r="E91" s="49" t="s">
        <v>67</v>
      </c>
      <c r="F91" s="33" t="n">
        <v>85.95</v>
      </c>
      <c r="G91" s="33" t="n">
        <v>44.26</v>
      </c>
      <c r="J91" s="49" t="s">
        <v>94</v>
      </c>
      <c r="V91" s="51" t="n">
        <v>2011</v>
      </c>
      <c r="W91" s="50" t="s">
        <v>238</v>
      </c>
      <c r="X91" s="49" t="n">
        <v>250</v>
      </c>
      <c r="Y91" s="20" t="s">
        <v>318</v>
      </c>
      <c r="AL91" s="54" t="n">
        <v>7.96002730582524</v>
      </c>
      <c r="AM91" s="54" t="n">
        <v>0.703125000000001</v>
      </c>
      <c r="AN91" s="55" t="n">
        <v>3</v>
      </c>
      <c r="AO91" s="54" t="n">
        <v>7.56067961165049</v>
      </c>
      <c r="AP91" s="54" t="n">
        <v>0.468750000000001</v>
      </c>
      <c r="AQ91" s="55" t="n">
        <v>3</v>
      </c>
      <c r="AR91" s="54" t="n">
        <v>13.2291666666667</v>
      </c>
      <c r="AS91" s="54" t="n">
        <v>0.7291666666666</v>
      </c>
      <c r="AT91" s="55" t="n">
        <v>3</v>
      </c>
      <c r="AU91" s="54" t="n">
        <v>12.3958333333333</v>
      </c>
      <c r="AV91" s="54" t="n">
        <v>0.3125</v>
      </c>
      <c r="AW91" s="55" t="n">
        <v>3</v>
      </c>
      <c r="AX91" s="54" t="n">
        <v>5.78854625550661</v>
      </c>
      <c r="AY91" s="54" t="n">
        <v>0.23788546255506</v>
      </c>
      <c r="AZ91" s="55" t="n">
        <v>3</v>
      </c>
      <c r="BA91" s="54" t="n">
        <v>5.27312775330396</v>
      </c>
      <c r="BB91" s="54" t="n">
        <v>0.23788546255507</v>
      </c>
      <c r="BC91" s="55" t="n">
        <v>3</v>
      </c>
    </row>
    <row r="92" customFormat="false" ht="13.8" hidden="false" customHeight="false" outlineLevel="0" collapsed="false">
      <c r="A92" s="49" t="s">
        <v>363</v>
      </c>
      <c r="B92" s="49" t="n">
        <v>2013</v>
      </c>
      <c r="C92" s="50" t="s">
        <v>215</v>
      </c>
      <c r="D92" s="50" t="s">
        <v>364</v>
      </c>
      <c r="E92" s="49" t="s">
        <v>67</v>
      </c>
      <c r="F92" s="33" t="n">
        <v>85.95</v>
      </c>
      <c r="G92" s="33" t="n">
        <v>44.26</v>
      </c>
      <c r="J92" s="49" t="s">
        <v>94</v>
      </c>
      <c r="V92" s="51" t="n">
        <v>2011</v>
      </c>
      <c r="W92" s="50" t="s">
        <v>238</v>
      </c>
      <c r="X92" s="49" t="n">
        <v>500</v>
      </c>
      <c r="Y92" s="20" t="s">
        <v>319</v>
      </c>
      <c r="AL92" s="54" t="n">
        <v>7.96002730582524</v>
      </c>
      <c r="AM92" s="54" t="n">
        <v>0.703125000000001</v>
      </c>
      <c r="AN92" s="55" t="n">
        <v>3</v>
      </c>
      <c r="AO92" s="54" t="n">
        <v>6.61483616504854</v>
      </c>
      <c r="AP92" s="54" t="n">
        <v>0.39024575242719</v>
      </c>
      <c r="AQ92" s="55" t="n">
        <v>3</v>
      </c>
      <c r="AR92" s="54" t="n">
        <v>13.2291666666667</v>
      </c>
      <c r="AS92" s="54" t="n">
        <v>0.7291666666666</v>
      </c>
      <c r="AT92" s="55" t="n">
        <v>3</v>
      </c>
      <c r="AU92" s="54" t="n">
        <v>10.2083333333333</v>
      </c>
      <c r="AV92" s="54" t="n">
        <v>0.625</v>
      </c>
      <c r="AW92" s="55" t="n">
        <v>3</v>
      </c>
      <c r="AX92" s="54" t="n">
        <v>5.78854625550661</v>
      </c>
      <c r="AY92" s="54" t="n">
        <v>0.23788546255506</v>
      </c>
      <c r="AZ92" s="55" t="n">
        <v>3</v>
      </c>
      <c r="BA92" s="54" t="n">
        <v>4.51982378854626</v>
      </c>
      <c r="BB92" s="54" t="n">
        <v>0.15859030837004</v>
      </c>
      <c r="BC92" s="55" t="n">
        <v>3</v>
      </c>
    </row>
    <row r="93" customFormat="false" ht="13.8" hidden="false" customHeight="false" outlineLevel="0" collapsed="false">
      <c r="A93" s="49" t="s">
        <v>363</v>
      </c>
      <c r="B93" s="49" t="n">
        <v>2013</v>
      </c>
      <c r="C93" s="50" t="s">
        <v>215</v>
      </c>
      <c r="D93" s="50" t="s">
        <v>364</v>
      </c>
      <c r="E93" s="49" t="s">
        <v>67</v>
      </c>
      <c r="F93" s="33" t="n">
        <v>85.95</v>
      </c>
      <c r="G93" s="33" t="n">
        <v>44.26</v>
      </c>
      <c r="J93" s="49" t="s">
        <v>94</v>
      </c>
      <c r="V93" s="51" t="n">
        <v>2011</v>
      </c>
      <c r="W93" s="50" t="s">
        <v>238</v>
      </c>
      <c r="X93" s="49" t="n">
        <v>1000</v>
      </c>
      <c r="Y93" s="20" t="s">
        <v>325</v>
      </c>
      <c r="AL93" s="54" t="n">
        <v>7.96002730582524</v>
      </c>
      <c r="AM93" s="54" t="n">
        <v>0.703125000000001</v>
      </c>
      <c r="AN93" s="55" t="n">
        <v>3</v>
      </c>
      <c r="AO93" s="54" t="n">
        <v>7.84777002427184</v>
      </c>
      <c r="AP93" s="54" t="n">
        <v>0.390245752427189</v>
      </c>
      <c r="AQ93" s="55" t="n">
        <v>3</v>
      </c>
      <c r="AR93" s="54" t="n">
        <v>13.2291666666667</v>
      </c>
      <c r="AS93" s="54" t="n">
        <v>0.7291666666666</v>
      </c>
      <c r="AT93" s="55" t="n">
        <v>3</v>
      </c>
      <c r="AU93" s="54" t="n">
        <v>9.58333333333333</v>
      </c>
      <c r="AV93" s="54" t="n">
        <v>0.72916666666667</v>
      </c>
      <c r="AW93" s="55" t="n">
        <v>3</v>
      </c>
      <c r="AX93" s="54" t="n">
        <v>5.78854625550661</v>
      </c>
      <c r="AY93" s="54" t="n">
        <v>0.23788546255506</v>
      </c>
      <c r="AZ93" s="55" t="n">
        <v>3</v>
      </c>
      <c r="BA93" s="54" t="n">
        <v>4.75770925110132</v>
      </c>
      <c r="BB93" s="54" t="n">
        <v>0.396475770925109</v>
      </c>
      <c r="BC93" s="55" t="n">
        <v>3</v>
      </c>
    </row>
    <row r="94" customFormat="false" ht="13.8" hidden="false" customHeight="false" outlineLevel="0" collapsed="false">
      <c r="A94" s="49" t="s">
        <v>363</v>
      </c>
      <c r="B94" s="49" t="n">
        <v>2013</v>
      </c>
      <c r="C94" s="50" t="s">
        <v>215</v>
      </c>
      <c r="D94" s="50" t="s">
        <v>364</v>
      </c>
      <c r="E94" s="49" t="s">
        <v>67</v>
      </c>
      <c r="F94" s="33" t="n">
        <v>85.95</v>
      </c>
      <c r="G94" s="33" t="n">
        <v>44.26</v>
      </c>
      <c r="J94" s="49" t="s">
        <v>94</v>
      </c>
      <c r="V94" s="51" t="n">
        <v>2011</v>
      </c>
      <c r="W94" s="50" t="s">
        <v>238</v>
      </c>
      <c r="X94" s="49" t="n">
        <v>1500</v>
      </c>
      <c r="Y94" s="20" t="s">
        <v>337</v>
      </c>
      <c r="AL94" s="54" t="n">
        <v>7.96002730582524</v>
      </c>
      <c r="AM94" s="54" t="n">
        <v>0.703125000000001</v>
      </c>
      <c r="AN94" s="55" t="n">
        <v>3</v>
      </c>
      <c r="AO94" s="54" t="n">
        <v>6.65807038834951</v>
      </c>
      <c r="AP94" s="54" t="n">
        <v>0.39100424757282</v>
      </c>
      <c r="AQ94" s="55" t="n">
        <v>3</v>
      </c>
      <c r="AR94" s="54" t="n">
        <v>13.2291666666667</v>
      </c>
      <c r="AS94" s="54" t="n">
        <v>0.7291666666666</v>
      </c>
      <c r="AT94" s="55" t="n">
        <v>3</v>
      </c>
      <c r="AU94" s="54" t="n">
        <v>6.66666666666667</v>
      </c>
      <c r="AV94" s="54" t="n">
        <v>0.83333333333333</v>
      </c>
      <c r="AW94" s="55" t="n">
        <v>3</v>
      </c>
      <c r="AX94" s="54" t="n">
        <v>5.78854625550661</v>
      </c>
      <c r="AY94" s="54" t="n">
        <v>0.23788546255506</v>
      </c>
      <c r="AZ94" s="55" t="n">
        <v>3</v>
      </c>
      <c r="BA94" s="54" t="n">
        <v>4.16299559471366</v>
      </c>
      <c r="BB94" s="54" t="n">
        <v>0.31718061674008</v>
      </c>
      <c r="BC94" s="55" t="n">
        <v>3</v>
      </c>
    </row>
    <row r="95" customFormat="false" ht="13.8" hidden="false" customHeight="false" outlineLevel="0" collapsed="false">
      <c r="A95" s="49" t="s">
        <v>363</v>
      </c>
      <c r="B95" s="49" t="n">
        <v>2013</v>
      </c>
      <c r="C95" s="50" t="s">
        <v>215</v>
      </c>
      <c r="D95" s="50" t="s">
        <v>364</v>
      </c>
      <c r="E95" s="49" t="s">
        <v>67</v>
      </c>
      <c r="F95" s="33" t="n">
        <v>85.95</v>
      </c>
      <c r="G95" s="33" t="n">
        <v>44.26</v>
      </c>
      <c r="J95" s="49" t="s">
        <v>94</v>
      </c>
      <c r="V95" s="51" t="n">
        <v>2011</v>
      </c>
      <c r="W95" s="50" t="s">
        <v>238</v>
      </c>
      <c r="X95" s="49" t="n">
        <v>2000</v>
      </c>
      <c r="Y95" s="20" t="s">
        <v>337</v>
      </c>
      <c r="AL95" s="54" t="n">
        <v>7.96002730582524</v>
      </c>
      <c r="AM95" s="54" t="n">
        <v>0.703125000000001</v>
      </c>
      <c r="AN95" s="55" t="n">
        <v>3</v>
      </c>
      <c r="AO95" s="54" t="n">
        <v>6.48475424757282</v>
      </c>
      <c r="AP95" s="54" t="n">
        <v>0.46875</v>
      </c>
      <c r="AQ95" s="55" t="n">
        <v>3</v>
      </c>
      <c r="AR95" s="54" t="n">
        <v>13.2291666666667</v>
      </c>
      <c r="AS95" s="54" t="n">
        <v>0.7291666666666</v>
      </c>
      <c r="AT95" s="55" t="n">
        <v>3</v>
      </c>
      <c r="AU95" s="54" t="n">
        <v>5.3125</v>
      </c>
      <c r="AV95" s="54" t="n">
        <v>0.52083333333333</v>
      </c>
      <c r="AW95" s="55" t="n">
        <v>3</v>
      </c>
      <c r="AX95" s="54" t="n">
        <v>5.78854625550661</v>
      </c>
      <c r="AY95" s="54" t="n">
        <v>0.23788546255506</v>
      </c>
      <c r="AZ95" s="55" t="n">
        <v>3</v>
      </c>
      <c r="BA95" s="54" t="n">
        <v>3.52863436123348</v>
      </c>
      <c r="BB95" s="54" t="n">
        <v>0.475770925110131</v>
      </c>
      <c r="BC95" s="55" t="n">
        <v>3</v>
      </c>
    </row>
    <row r="96" customFormat="false" ht="13.8" hidden="false" customHeight="false" outlineLevel="0" collapsed="false">
      <c r="A96" s="49" t="s">
        <v>365</v>
      </c>
      <c r="B96" s="49" t="n">
        <v>2013</v>
      </c>
      <c r="C96" s="50" t="s">
        <v>215</v>
      </c>
      <c r="D96" s="50" t="s">
        <v>364</v>
      </c>
      <c r="E96" s="49" t="s">
        <v>67</v>
      </c>
      <c r="F96" s="33" t="n">
        <v>85.95</v>
      </c>
      <c r="G96" s="33" t="n">
        <v>44.26</v>
      </c>
      <c r="J96" s="49" t="s">
        <v>94</v>
      </c>
      <c r="V96" s="51" t="n">
        <v>2011</v>
      </c>
      <c r="W96" s="50" t="s">
        <v>238</v>
      </c>
      <c r="X96" s="49" t="n">
        <v>250</v>
      </c>
      <c r="Y96" s="20" t="s">
        <v>318</v>
      </c>
      <c r="AX96" s="54" t="n">
        <v>5.86784140969163</v>
      </c>
      <c r="AY96" s="54" t="n">
        <v>0.23788546255507</v>
      </c>
      <c r="AZ96" s="55" t="n">
        <v>3</v>
      </c>
      <c r="BA96" s="54" t="n">
        <v>5.70925110132159</v>
      </c>
      <c r="BB96" s="54" t="n">
        <v>0.27753303964757</v>
      </c>
      <c r="BC96" s="55" t="n">
        <v>3</v>
      </c>
    </row>
    <row r="97" customFormat="false" ht="13.8" hidden="false" customHeight="false" outlineLevel="0" collapsed="false">
      <c r="A97" s="49" t="s">
        <v>365</v>
      </c>
      <c r="B97" s="49" t="n">
        <v>2013</v>
      </c>
      <c r="C97" s="50" t="s">
        <v>215</v>
      </c>
      <c r="D97" s="50" t="s">
        <v>364</v>
      </c>
      <c r="E97" s="49" t="s">
        <v>67</v>
      </c>
      <c r="F97" s="33" t="n">
        <v>85.95</v>
      </c>
      <c r="G97" s="33" t="n">
        <v>44.26</v>
      </c>
      <c r="J97" s="49" t="s">
        <v>94</v>
      </c>
      <c r="V97" s="51" t="n">
        <v>2011</v>
      </c>
      <c r="W97" s="50" t="s">
        <v>238</v>
      </c>
      <c r="X97" s="49" t="n">
        <v>500</v>
      </c>
      <c r="Y97" s="20" t="s">
        <v>319</v>
      </c>
      <c r="AX97" s="54" t="n">
        <v>5.86784140969163</v>
      </c>
      <c r="AY97" s="54" t="n">
        <v>0.23788546255507</v>
      </c>
      <c r="AZ97" s="55" t="n">
        <v>3</v>
      </c>
      <c r="BA97" s="54" t="n">
        <v>6.18502202643172</v>
      </c>
      <c r="BB97" s="54" t="n">
        <v>0.43612334801762</v>
      </c>
      <c r="BC97" s="55" t="n">
        <v>3</v>
      </c>
    </row>
    <row r="98" customFormat="false" ht="13.8" hidden="false" customHeight="false" outlineLevel="0" collapsed="false">
      <c r="A98" s="49" t="s">
        <v>365</v>
      </c>
      <c r="B98" s="49" t="n">
        <v>2013</v>
      </c>
      <c r="C98" s="50" t="s">
        <v>215</v>
      </c>
      <c r="D98" s="50" t="s">
        <v>364</v>
      </c>
      <c r="E98" s="49" t="s">
        <v>67</v>
      </c>
      <c r="F98" s="33" t="n">
        <v>85.95</v>
      </c>
      <c r="G98" s="33" t="n">
        <v>44.26</v>
      </c>
      <c r="J98" s="49" t="s">
        <v>94</v>
      </c>
      <c r="V98" s="51" t="n">
        <v>2011</v>
      </c>
      <c r="W98" s="50" t="s">
        <v>238</v>
      </c>
      <c r="X98" s="49" t="n">
        <v>1000</v>
      </c>
      <c r="Y98" s="20" t="s">
        <v>325</v>
      </c>
      <c r="AX98" s="54" t="n">
        <v>5.86784140969163</v>
      </c>
      <c r="AY98" s="54" t="n">
        <v>0.23788546255507</v>
      </c>
      <c r="AZ98" s="55" t="n">
        <v>3</v>
      </c>
      <c r="BA98" s="54" t="n">
        <v>5.07488986784141</v>
      </c>
      <c r="BB98" s="54" t="n">
        <v>0.11894273127753</v>
      </c>
      <c r="BC98" s="55" t="n">
        <v>3</v>
      </c>
    </row>
    <row r="99" customFormat="false" ht="13.8" hidden="false" customHeight="false" outlineLevel="0" collapsed="false">
      <c r="A99" s="49" t="s">
        <v>365</v>
      </c>
      <c r="B99" s="49" t="n">
        <v>2013</v>
      </c>
      <c r="C99" s="50" t="s">
        <v>215</v>
      </c>
      <c r="D99" s="50" t="s">
        <v>364</v>
      </c>
      <c r="E99" s="49" t="s">
        <v>67</v>
      </c>
      <c r="F99" s="33" t="n">
        <v>85.95</v>
      </c>
      <c r="G99" s="33" t="n">
        <v>44.26</v>
      </c>
      <c r="J99" s="49" t="s">
        <v>94</v>
      </c>
      <c r="V99" s="51" t="n">
        <v>2011</v>
      </c>
      <c r="W99" s="50" t="s">
        <v>238</v>
      </c>
      <c r="X99" s="49" t="n">
        <v>1500</v>
      </c>
      <c r="Y99" s="20" t="s">
        <v>337</v>
      </c>
      <c r="AX99" s="54" t="n">
        <v>5.86784140969163</v>
      </c>
      <c r="AY99" s="54" t="n">
        <v>0.23788546255507</v>
      </c>
      <c r="AZ99" s="55" t="n">
        <v>3</v>
      </c>
      <c r="BA99" s="54" t="n">
        <v>4.6784140969163</v>
      </c>
      <c r="BB99" s="54" t="n">
        <v>0.11894273127753</v>
      </c>
      <c r="BC99" s="55" t="n">
        <v>3</v>
      </c>
    </row>
    <row r="100" customFormat="false" ht="13.8" hidden="false" customHeight="false" outlineLevel="0" collapsed="false">
      <c r="A100" s="49" t="s">
        <v>365</v>
      </c>
      <c r="B100" s="49" t="n">
        <v>2013</v>
      </c>
      <c r="C100" s="50" t="s">
        <v>215</v>
      </c>
      <c r="D100" s="50" t="s">
        <v>364</v>
      </c>
      <c r="E100" s="49" t="s">
        <v>67</v>
      </c>
      <c r="F100" s="33" t="n">
        <v>85.95</v>
      </c>
      <c r="G100" s="33" t="n">
        <v>44.26</v>
      </c>
      <c r="J100" s="49" t="s">
        <v>94</v>
      </c>
      <c r="V100" s="51" t="n">
        <v>2011</v>
      </c>
      <c r="W100" s="50" t="s">
        <v>238</v>
      </c>
      <c r="X100" s="49" t="n">
        <v>2000</v>
      </c>
      <c r="Y100" s="20" t="s">
        <v>337</v>
      </c>
      <c r="AX100" s="54" t="n">
        <v>5.86784140969163</v>
      </c>
      <c r="AY100" s="54" t="n">
        <v>0.23788546255507</v>
      </c>
      <c r="AZ100" s="55" t="n">
        <v>3</v>
      </c>
      <c r="BA100" s="54" t="n">
        <v>3.21145374449339</v>
      </c>
      <c r="BB100" s="54" t="n">
        <v>0.19823788546256</v>
      </c>
      <c r="BC100" s="55" t="n">
        <v>3</v>
      </c>
    </row>
    <row r="101" customFormat="false" ht="13.8" hidden="false" customHeight="false" outlineLevel="0" collapsed="false">
      <c r="A101" s="49" t="s">
        <v>366</v>
      </c>
      <c r="B101" s="49" t="n">
        <v>2013</v>
      </c>
      <c r="C101" s="50" t="s">
        <v>215</v>
      </c>
      <c r="D101" s="50" t="s">
        <v>367</v>
      </c>
      <c r="E101" s="49" t="s">
        <v>67</v>
      </c>
      <c r="F101" s="33" t="n">
        <v>111.75</v>
      </c>
      <c r="G101" s="33" t="n">
        <v>40.84</v>
      </c>
      <c r="J101" s="17" t="s">
        <v>82</v>
      </c>
      <c r="X101" s="49" t="n">
        <v>50</v>
      </c>
      <c r="Y101" s="20" t="s">
        <v>317</v>
      </c>
      <c r="Z101" s="54" t="n">
        <v>0.193</v>
      </c>
      <c r="AA101" s="54" t="n">
        <v>0.104</v>
      </c>
      <c r="AB101" s="55" t="n">
        <v>3</v>
      </c>
      <c r="AC101" s="54" t="n">
        <v>0.179</v>
      </c>
      <c r="AD101" s="54" t="n">
        <v>0.063</v>
      </c>
      <c r="AE101" s="55" t="n">
        <v>3</v>
      </c>
    </row>
    <row r="102" customFormat="false" ht="13.8" hidden="false" customHeight="false" outlineLevel="0" collapsed="false">
      <c r="A102" s="49" t="s">
        <v>366</v>
      </c>
      <c r="B102" s="49" t="n">
        <v>2013</v>
      </c>
      <c r="C102" s="50" t="s">
        <v>215</v>
      </c>
      <c r="D102" s="50" t="s">
        <v>367</v>
      </c>
      <c r="E102" s="49" t="s">
        <v>67</v>
      </c>
      <c r="F102" s="33" t="n">
        <v>111.75</v>
      </c>
      <c r="G102" s="33" t="n">
        <v>40.84</v>
      </c>
      <c r="J102" s="17" t="s">
        <v>82</v>
      </c>
      <c r="X102" s="49" t="n">
        <v>200</v>
      </c>
      <c r="Y102" s="20" t="s">
        <v>318</v>
      </c>
      <c r="Z102" s="54" t="n">
        <v>0.193</v>
      </c>
      <c r="AA102" s="54" t="n">
        <v>0.104</v>
      </c>
      <c r="AB102" s="55" t="n">
        <v>3</v>
      </c>
      <c r="AC102" s="54" t="n">
        <v>0.104</v>
      </c>
      <c r="AD102" s="54" t="n">
        <v>0.146</v>
      </c>
      <c r="AE102" s="55" t="n">
        <v>3</v>
      </c>
    </row>
    <row r="103" customFormat="false" ht="13.8" hidden="false" customHeight="false" outlineLevel="0" collapsed="false">
      <c r="A103" s="49" t="s">
        <v>368</v>
      </c>
      <c r="B103" s="49" t="n">
        <v>2013</v>
      </c>
      <c r="C103" s="50" t="s">
        <v>215</v>
      </c>
      <c r="D103" s="50" t="s">
        <v>367</v>
      </c>
      <c r="E103" s="49" t="s">
        <v>67</v>
      </c>
      <c r="F103" s="33" t="n">
        <v>111.75</v>
      </c>
      <c r="G103" s="33" t="n">
        <v>40.84</v>
      </c>
      <c r="J103" s="17" t="s">
        <v>82</v>
      </c>
      <c r="X103" s="49" t="n">
        <v>50</v>
      </c>
      <c r="Y103" s="20" t="s">
        <v>317</v>
      </c>
      <c r="Z103" s="54" t="n">
        <v>0.98</v>
      </c>
      <c r="AA103" s="54" t="n">
        <v>0.36</v>
      </c>
      <c r="AB103" s="55" t="n">
        <v>3</v>
      </c>
      <c r="AC103" s="54" t="n">
        <v>0.67</v>
      </c>
      <c r="AD103" s="54" t="n">
        <v>0.23</v>
      </c>
      <c r="AE103" s="55" t="n">
        <v>3</v>
      </c>
    </row>
    <row r="104" customFormat="false" ht="13.8" hidden="false" customHeight="false" outlineLevel="0" collapsed="false">
      <c r="A104" s="49" t="s">
        <v>368</v>
      </c>
      <c r="B104" s="49" t="n">
        <v>2013</v>
      </c>
      <c r="C104" s="50" t="s">
        <v>215</v>
      </c>
      <c r="D104" s="50" t="s">
        <v>367</v>
      </c>
      <c r="E104" s="49" t="s">
        <v>67</v>
      </c>
      <c r="F104" s="33" t="n">
        <v>111.75</v>
      </c>
      <c r="G104" s="33" t="n">
        <v>40.84</v>
      </c>
      <c r="J104" s="17" t="s">
        <v>82</v>
      </c>
      <c r="X104" s="49" t="n">
        <v>200</v>
      </c>
      <c r="Y104" s="20" t="s">
        <v>318</v>
      </c>
      <c r="Z104" s="54" t="n">
        <v>0.98</v>
      </c>
      <c r="AA104" s="54" t="n">
        <v>0.36</v>
      </c>
      <c r="AB104" s="55" t="n">
        <v>3</v>
      </c>
      <c r="AC104" s="54" t="n">
        <v>0.8</v>
      </c>
      <c r="AD104" s="54" t="n">
        <v>0.44</v>
      </c>
      <c r="AE104" s="55" t="n">
        <v>3</v>
      </c>
    </row>
    <row r="105" customFormat="false" ht="13.8" hidden="false" customHeight="false" outlineLevel="0" collapsed="false">
      <c r="A105" s="49" t="n">
        <v>109</v>
      </c>
      <c r="B105" s="49" t="n">
        <v>2008</v>
      </c>
      <c r="C105" s="50" t="s">
        <v>239</v>
      </c>
      <c r="D105" s="50" t="s">
        <v>369</v>
      </c>
      <c r="E105" s="49" t="s">
        <v>67</v>
      </c>
      <c r="F105" s="33" t="n">
        <v>86</v>
      </c>
      <c r="G105" s="33" t="n">
        <v>44.32</v>
      </c>
      <c r="J105" s="49" t="s">
        <v>94</v>
      </c>
      <c r="M105" s="53" t="n">
        <v>15.4</v>
      </c>
      <c r="N105" s="53" t="n">
        <v>0.8</v>
      </c>
      <c r="O105" s="53" t="n">
        <v>1.2</v>
      </c>
      <c r="Q105" s="53" t="n">
        <v>63</v>
      </c>
      <c r="R105" s="53" t="n">
        <v>16</v>
      </c>
      <c r="S105" s="53" t="n">
        <v>208</v>
      </c>
      <c r="V105" s="51" t="n">
        <v>2007</v>
      </c>
      <c r="W105" s="50" t="s">
        <v>238</v>
      </c>
      <c r="X105" s="49" t="n">
        <v>225</v>
      </c>
      <c r="Y105" s="20" t="s">
        <v>318</v>
      </c>
      <c r="AX105" s="54" t="n">
        <v>5.004</v>
      </c>
      <c r="AY105" s="65" t="n">
        <f aca="false">AX105*(0.81/16.942)</f>
        <v>0.239242120174714</v>
      </c>
      <c r="AZ105" s="55" t="n">
        <v>3</v>
      </c>
      <c r="BA105" s="54" t="n">
        <v>4.918</v>
      </c>
      <c r="BB105" s="65" t="n">
        <f aca="false">BA105*(0.79/14.997)</f>
        <v>0.259066479962659</v>
      </c>
      <c r="BC105" s="55" t="n">
        <v>3</v>
      </c>
    </row>
    <row r="106" customFormat="false" ht="13.8" hidden="false" customHeight="false" outlineLevel="0" collapsed="false">
      <c r="A106" s="49" t="n">
        <v>109</v>
      </c>
      <c r="B106" s="49" t="n">
        <v>2008</v>
      </c>
      <c r="C106" s="50" t="s">
        <v>239</v>
      </c>
      <c r="D106" s="50" t="s">
        <v>369</v>
      </c>
      <c r="E106" s="49" t="s">
        <v>67</v>
      </c>
      <c r="F106" s="33" t="n">
        <v>86</v>
      </c>
      <c r="G106" s="33" t="n">
        <v>44.32</v>
      </c>
      <c r="J106" s="49" t="s">
        <v>94</v>
      </c>
      <c r="M106" s="53" t="n">
        <v>15.4</v>
      </c>
      <c r="N106" s="53" t="n">
        <v>0.8</v>
      </c>
      <c r="O106" s="53" t="n">
        <v>1.2</v>
      </c>
      <c r="Q106" s="53" t="n">
        <v>63</v>
      </c>
      <c r="R106" s="53" t="n">
        <v>16</v>
      </c>
      <c r="S106" s="53" t="n">
        <v>208</v>
      </c>
      <c r="V106" s="51" t="n">
        <v>2007</v>
      </c>
      <c r="W106" s="50" t="s">
        <v>238</v>
      </c>
      <c r="X106" s="49" t="n">
        <v>450</v>
      </c>
      <c r="Y106" s="20" t="s">
        <v>319</v>
      </c>
      <c r="AX106" s="54" t="n">
        <v>5.004</v>
      </c>
      <c r="AY106" s="65" t="n">
        <f aca="false">AX106*(0.81/16.942)</f>
        <v>0.239242120174714</v>
      </c>
      <c r="AZ106" s="55" t="n">
        <v>3</v>
      </c>
      <c r="BA106" s="54" t="n">
        <v>4.535</v>
      </c>
      <c r="BB106" s="65" t="n">
        <f aca="false">BA106*(0.79/14.997)</f>
        <v>0.238891111555644</v>
      </c>
      <c r="BC106" s="55" t="n">
        <v>3</v>
      </c>
    </row>
    <row r="107" customFormat="false" ht="13.8" hidden="false" customHeight="false" outlineLevel="0" collapsed="false">
      <c r="A107" s="49" t="n">
        <v>109</v>
      </c>
      <c r="B107" s="49" t="n">
        <v>2008</v>
      </c>
      <c r="C107" s="50" t="s">
        <v>239</v>
      </c>
      <c r="D107" s="50" t="s">
        <v>369</v>
      </c>
      <c r="E107" s="49" t="s">
        <v>67</v>
      </c>
      <c r="F107" s="33" t="n">
        <v>86</v>
      </c>
      <c r="G107" s="33" t="n">
        <v>44.32</v>
      </c>
      <c r="J107" s="49" t="s">
        <v>94</v>
      </c>
      <c r="M107" s="53" t="n">
        <v>15.4</v>
      </c>
      <c r="N107" s="53" t="n">
        <v>0.8</v>
      </c>
      <c r="O107" s="53" t="n">
        <v>1.2</v>
      </c>
      <c r="Q107" s="53" t="n">
        <v>63</v>
      </c>
      <c r="R107" s="53" t="n">
        <v>16</v>
      </c>
      <c r="S107" s="53" t="n">
        <v>208</v>
      </c>
      <c r="V107" s="51" t="n">
        <v>2007</v>
      </c>
      <c r="W107" s="50" t="s">
        <v>238</v>
      </c>
      <c r="X107" s="49" t="n">
        <v>900</v>
      </c>
      <c r="Y107" s="20" t="s">
        <v>325</v>
      </c>
      <c r="AX107" s="54" t="n">
        <v>5.004</v>
      </c>
      <c r="AY107" s="65" t="n">
        <f aca="false">AX107*(0.81/16.942)</f>
        <v>0.239242120174714</v>
      </c>
      <c r="AZ107" s="55" t="n">
        <v>3</v>
      </c>
      <c r="BA107" s="54" t="n">
        <v>3.484</v>
      </c>
      <c r="BB107" s="65" t="n">
        <f aca="false">BA107*(0.79/14.997)</f>
        <v>0.183527372141095</v>
      </c>
      <c r="BC107" s="55" t="n">
        <v>3</v>
      </c>
    </row>
    <row r="108" customFormat="false" ht="13.8" hidden="false" customHeight="false" outlineLevel="0" collapsed="false">
      <c r="A108" s="49" t="n">
        <v>110</v>
      </c>
      <c r="B108" s="49" t="n">
        <v>2008</v>
      </c>
      <c r="C108" s="50" t="s">
        <v>338</v>
      </c>
      <c r="D108" s="50" t="s">
        <v>370</v>
      </c>
      <c r="E108" s="49" t="s">
        <v>67</v>
      </c>
      <c r="F108" s="33" t="n">
        <v>116.32</v>
      </c>
      <c r="G108" s="33" t="n">
        <v>39.95</v>
      </c>
      <c r="M108" s="53" t="n">
        <v>20.9</v>
      </c>
      <c r="Q108" s="53" t="n">
        <v>51</v>
      </c>
      <c r="R108" s="53" t="n">
        <v>44.3</v>
      </c>
      <c r="S108" s="53" t="n">
        <v>206.5</v>
      </c>
      <c r="V108" s="51" t="n">
        <v>2006</v>
      </c>
      <c r="W108" s="50" t="s">
        <v>324</v>
      </c>
      <c r="X108" s="49" t="n">
        <v>50</v>
      </c>
      <c r="Y108" s="20" t="s">
        <v>317</v>
      </c>
      <c r="AX108" s="54" t="n">
        <v>6.52631578947368</v>
      </c>
      <c r="AY108" s="54" t="n">
        <v>0.589473684210531</v>
      </c>
      <c r="AZ108" s="55" t="n">
        <v>3</v>
      </c>
      <c r="BA108" s="54" t="n">
        <v>6.48421052631579</v>
      </c>
      <c r="BB108" s="54" t="n">
        <v>0.8</v>
      </c>
      <c r="BC108" s="55" t="n">
        <v>3</v>
      </c>
      <c r="BD108" s="54" t="n">
        <v>246.585181451613</v>
      </c>
      <c r="BE108" s="54" t="n">
        <v>6.476814516129</v>
      </c>
      <c r="BF108" s="55" t="n">
        <v>3</v>
      </c>
      <c r="BG108" s="54" t="n">
        <v>249.48966733871</v>
      </c>
      <c r="BH108" s="54" t="n">
        <v>4.81980846774201</v>
      </c>
      <c r="BI108" s="55" t="n">
        <v>3</v>
      </c>
      <c r="BJ108" s="54" t="n">
        <v>23.4920634920635</v>
      </c>
      <c r="BK108" s="54" t="n">
        <v>8.6772486772487</v>
      </c>
      <c r="BL108" s="55" t="n">
        <v>3</v>
      </c>
      <c r="BM108" s="54" t="n">
        <v>22.4338624338624</v>
      </c>
      <c r="BN108" s="54" t="n">
        <v>7.4074074074074</v>
      </c>
      <c r="BO108" s="55" t="n">
        <v>3</v>
      </c>
    </row>
    <row r="109" customFormat="false" ht="13.8" hidden="false" customHeight="false" outlineLevel="0" collapsed="false">
      <c r="A109" s="49" t="n">
        <v>110</v>
      </c>
      <c r="B109" s="49" t="n">
        <v>2008</v>
      </c>
      <c r="C109" s="50" t="s">
        <v>338</v>
      </c>
      <c r="D109" s="50" t="s">
        <v>370</v>
      </c>
      <c r="E109" s="49" t="s">
        <v>67</v>
      </c>
      <c r="F109" s="33" t="n">
        <v>116.32</v>
      </c>
      <c r="G109" s="33" t="n">
        <v>39.95</v>
      </c>
      <c r="M109" s="53" t="n">
        <v>20.9</v>
      </c>
      <c r="Q109" s="53" t="n">
        <v>51</v>
      </c>
      <c r="R109" s="53" t="n">
        <v>44.3</v>
      </c>
      <c r="S109" s="53" t="n">
        <v>206.5</v>
      </c>
      <c r="V109" s="51" t="n">
        <v>2006</v>
      </c>
      <c r="W109" s="50" t="s">
        <v>324</v>
      </c>
      <c r="X109" s="49" t="n">
        <v>100</v>
      </c>
      <c r="Y109" s="20" t="s">
        <v>317</v>
      </c>
      <c r="AX109" s="54" t="n">
        <v>6.52631578947368</v>
      </c>
      <c r="AY109" s="54" t="n">
        <v>0.589473684210531</v>
      </c>
      <c r="AZ109" s="55" t="n">
        <v>3</v>
      </c>
      <c r="BA109" s="54" t="n">
        <v>5.89473684210526</v>
      </c>
      <c r="BB109" s="54" t="n">
        <v>1.01052631578948</v>
      </c>
      <c r="BC109" s="55" t="n">
        <v>3</v>
      </c>
      <c r="BD109" s="54" t="n">
        <v>246.585181451613</v>
      </c>
      <c r="BE109" s="54" t="n">
        <v>6.476814516129</v>
      </c>
      <c r="BF109" s="55" t="n">
        <v>3</v>
      </c>
      <c r="BG109" s="54" t="n">
        <v>239.434223790323</v>
      </c>
      <c r="BH109" s="54" t="n">
        <v>3.28251008064501</v>
      </c>
      <c r="BI109" s="55" t="n">
        <v>3</v>
      </c>
      <c r="BJ109" s="54" t="n">
        <v>23.4920634920635</v>
      </c>
      <c r="BK109" s="54" t="n">
        <v>8.6772486772487</v>
      </c>
      <c r="BL109" s="55" t="n">
        <v>3</v>
      </c>
      <c r="BM109" s="54" t="n">
        <v>24.973544973545</v>
      </c>
      <c r="BN109" s="54" t="n">
        <v>8.2539682539682</v>
      </c>
      <c r="BO109" s="55" t="n">
        <v>3</v>
      </c>
    </row>
    <row r="110" customFormat="false" ht="13.8" hidden="false" customHeight="false" outlineLevel="0" collapsed="false">
      <c r="A110" s="49" t="n">
        <v>110</v>
      </c>
      <c r="B110" s="49" t="n">
        <v>2008</v>
      </c>
      <c r="C110" s="50" t="s">
        <v>338</v>
      </c>
      <c r="D110" s="50" t="s">
        <v>370</v>
      </c>
      <c r="E110" s="49" t="s">
        <v>67</v>
      </c>
      <c r="F110" s="33" t="n">
        <v>116.32</v>
      </c>
      <c r="G110" s="33" t="n">
        <v>39.95</v>
      </c>
      <c r="M110" s="53" t="n">
        <v>20.9</v>
      </c>
      <c r="Q110" s="53" t="n">
        <v>51</v>
      </c>
      <c r="R110" s="53" t="n">
        <v>44.3</v>
      </c>
      <c r="S110" s="53" t="n">
        <v>206.5</v>
      </c>
      <c r="V110" s="51" t="n">
        <v>2006</v>
      </c>
      <c r="W110" s="50" t="s">
        <v>324</v>
      </c>
      <c r="X110" s="49" t="n">
        <v>200</v>
      </c>
      <c r="Y110" s="20" t="s">
        <v>318</v>
      </c>
      <c r="AX110" s="54" t="n">
        <v>6.52631578947368</v>
      </c>
      <c r="AY110" s="54" t="n">
        <v>0.589473684210531</v>
      </c>
      <c r="AZ110" s="55" t="n">
        <v>3</v>
      </c>
      <c r="BA110" s="54" t="n">
        <v>5.93684210526316</v>
      </c>
      <c r="BB110" s="54" t="n">
        <v>1.01052631578947</v>
      </c>
      <c r="BC110" s="55" t="n">
        <v>3</v>
      </c>
      <c r="BD110" s="54" t="n">
        <v>246.585181451613</v>
      </c>
      <c r="BE110" s="54" t="n">
        <v>6.476814516129</v>
      </c>
      <c r="BF110" s="55" t="n">
        <v>3</v>
      </c>
      <c r="BG110" s="54" t="n">
        <v>242.401713709677</v>
      </c>
      <c r="BH110" s="54" t="n">
        <v>6.40120967741999</v>
      </c>
      <c r="BI110" s="55" t="n">
        <v>3</v>
      </c>
      <c r="BJ110" s="54" t="n">
        <v>23.4920634920635</v>
      </c>
      <c r="BK110" s="54" t="n">
        <v>8.6772486772487</v>
      </c>
      <c r="BL110" s="55" t="n">
        <v>3</v>
      </c>
      <c r="BM110" s="54" t="n">
        <v>25.3968253968254</v>
      </c>
      <c r="BN110" s="54" t="n">
        <v>9.5238095238095</v>
      </c>
      <c r="BO110" s="55" t="n">
        <v>3</v>
      </c>
    </row>
    <row r="111" customFormat="false" ht="13.8" hidden="false" customHeight="false" outlineLevel="0" collapsed="false">
      <c r="A111" s="49" t="n">
        <v>110</v>
      </c>
      <c r="B111" s="49" t="n">
        <v>2008</v>
      </c>
      <c r="C111" s="50" t="s">
        <v>338</v>
      </c>
      <c r="D111" s="50" t="s">
        <v>370</v>
      </c>
      <c r="E111" s="49" t="s">
        <v>67</v>
      </c>
      <c r="F111" s="33" t="n">
        <v>116.32</v>
      </c>
      <c r="G111" s="33" t="n">
        <v>39.95</v>
      </c>
      <c r="M111" s="53" t="n">
        <v>20.9</v>
      </c>
      <c r="Q111" s="53" t="n">
        <v>51</v>
      </c>
      <c r="R111" s="53" t="n">
        <v>44.3</v>
      </c>
      <c r="S111" s="53" t="n">
        <v>206.5</v>
      </c>
      <c r="V111" s="51" t="n">
        <v>2006</v>
      </c>
      <c r="W111" s="50" t="s">
        <v>324</v>
      </c>
      <c r="X111" s="49" t="n">
        <v>500</v>
      </c>
      <c r="Y111" s="20" t="s">
        <v>319</v>
      </c>
      <c r="AX111" s="54" t="n">
        <v>6.52631578947368</v>
      </c>
      <c r="AY111" s="54" t="n">
        <v>0.589473684210531</v>
      </c>
      <c r="AZ111" s="55" t="n">
        <v>3</v>
      </c>
      <c r="BA111" s="54" t="n">
        <v>5.85263157894737</v>
      </c>
      <c r="BB111" s="54" t="n">
        <v>1.38947368421053</v>
      </c>
      <c r="BC111" s="55" t="n">
        <v>3</v>
      </c>
      <c r="BD111" s="54" t="n">
        <v>246.585181451613</v>
      </c>
      <c r="BE111" s="54" t="n">
        <v>6.476814516129</v>
      </c>
      <c r="BF111" s="55" t="n">
        <v>3</v>
      </c>
      <c r="BG111" s="54" t="n">
        <v>237.166078629032</v>
      </c>
      <c r="BH111" s="54" t="n">
        <v>9.65851814516199</v>
      </c>
      <c r="BI111" s="55" t="n">
        <v>3</v>
      </c>
      <c r="BJ111" s="54" t="n">
        <v>23.4920634920635</v>
      </c>
      <c r="BK111" s="54" t="n">
        <v>8.6772486772487</v>
      </c>
      <c r="BL111" s="55" t="n">
        <v>3</v>
      </c>
      <c r="BM111" s="54" t="n">
        <v>25.8201058201058</v>
      </c>
      <c r="BN111" s="54" t="n">
        <v>10.3703703703704</v>
      </c>
      <c r="BO111" s="55" t="n">
        <v>3</v>
      </c>
    </row>
  </sheetData>
  <autoFilter ref="Y2:BO117"/>
  <mergeCells count="16">
    <mergeCell ref="A1:A2"/>
    <mergeCell ref="B1:B2"/>
    <mergeCell ref="C1:C2"/>
    <mergeCell ref="D1:D2"/>
    <mergeCell ref="E1:E2"/>
    <mergeCell ref="F1:F2"/>
    <mergeCell ref="G1:G2"/>
    <mergeCell ref="H1:H2"/>
    <mergeCell ref="I1:U1"/>
    <mergeCell ref="Z1:AE1"/>
    <mergeCell ref="AF1:AK1"/>
    <mergeCell ref="AL1:AQ1"/>
    <mergeCell ref="AR1:AW1"/>
    <mergeCell ref="AX1:BC1"/>
    <mergeCell ref="BD1:BI1"/>
    <mergeCell ref="BJ1:BO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B1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9" activeCellId="0" sqref="B109"/>
    </sheetView>
  </sheetViews>
  <sheetFormatPr defaultRowHeight="15" zeroHeight="false" outlineLevelRow="0" outlineLevelCol="0"/>
  <cols>
    <col collapsed="false" customWidth="true" hidden="false" outlineLevel="0" max="1" min="1" style="0" width="8.83"/>
    <col collapsed="false" customWidth="true" hidden="false" outlineLevel="0" max="2" min="2" style="0" width="79.83"/>
    <col collapsed="false" customWidth="true" hidden="false" outlineLevel="0" max="1025" min="3" style="0" width="8.83"/>
  </cols>
  <sheetData>
    <row r="1" customFormat="false" ht="15" hidden="false" customHeight="false" outlineLevel="0" collapsed="false">
      <c r="A1" s="68" t="s">
        <v>4</v>
      </c>
      <c r="B1" s="68" t="s">
        <v>371</v>
      </c>
    </row>
    <row r="2" customFormat="false" ht="43" hidden="false" customHeight="false" outlineLevel="0" collapsed="false">
      <c r="A2" s="69" t="n">
        <v>1</v>
      </c>
      <c r="B2" s="70" t="s">
        <v>372</v>
      </c>
    </row>
    <row r="3" customFormat="false" ht="43" hidden="false" customHeight="false" outlineLevel="0" collapsed="false">
      <c r="A3" s="69" t="n">
        <v>2</v>
      </c>
      <c r="B3" s="70" t="s">
        <v>373</v>
      </c>
    </row>
    <row r="4" customFormat="false" ht="43" hidden="false" customHeight="false" outlineLevel="0" collapsed="false">
      <c r="A4" s="69" t="n">
        <v>3</v>
      </c>
      <c r="B4" s="70" t="s">
        <v>374</v>
      </c>
    </row>
    <row r="5" customFormat="false" ht="29" hidden="false" customHeight="false" outlineLevel="0" collapsed="false">
      <c r="A5" s="69" t="n">
        <v>4</v>
      </c>
      <c r="B5" s="70" t="s">
        <v>375</v>
      </c>
    </row>
    <row r="6" customFormat="false" ht="43" hidden="false" customHeight="false" outlineLevel="0" collapsed="false">
      <c r="A6" s="69" t="n">
        <v>5</v>
      </c>
      <c r="B6" s="70" t="s">
        <v>376</v>
      </c>
    </row>
    <row r="7" customFormat="false" ht="29" hidden="false" customHeight="false" outlineLevel="0" collapsed="false">
      <c r="A7" s="69" t="n">
        <v>6</v>
      </c>
      <c r="B7" s="70" t="s">
        <v>377</v>
      </c>
    </row>
    <row r="8" customFormat="false" ht="29" hidden="false" customHeight="false" outlineLevel="0" collapsed="false">
      <c r="A8" s="69" t="n">
        <v>7</v>
      </c>
      <c r="B8" s="70" t="s">
        <v>378</v>
      </c>
    </row>
    <row r="9" customFormat="false" ht="29" hidden="false" customHeight="false" outlineLevel="0" collapsed="false">
      <c r="A9" s="69" t="n">
        <v>8</v>
      </c>
      <c r="B9" s="70" t="s">
        <v>379</v>
      </c>
    </row>
    <row r="10" customFormat="false" ht="29" hidden="false" customHeight="false" outlineLevel="0" collapsed="false">
      <c r="A10" s="69" t="n">
        <v>9</v>
      </c>
      <c r="B10" s="70" t="s">
        <v>380</v>
      </c>
    </row>
    <row r="11" customFormat="false" ht="57" hidden="false" customHeight="false" outlineLevel="0" collapsed="false">
      <c r="A11" s="69" t="n">
        <v>10</v>
      </c>
      <c r="B11" s="70" t="s">
        <v>381</v>
      </c>
    </row>
    <row r="12" customFormat="false" ht="57" hidden="false" customHeight="false" outlineLevel="0" collapsed="false">
      <c r="A12" s="69" t="n">
        <v>11</v>
      </c>
      <c r="B12" s="70" t="s">
        <v>382</v>
      </c>
    </row>
    <row r="13" customFormat="false" ht="43" hidden="false" customHeight="false" outlineLevel="0" collapsed="false">
      <c r="A13" s="69" t="n">
        <v>12</v>
      </c>
      <c r="B13" s="70" t="s">
        <v>383</v>
      </c>
    </row>
    <row r="14" customFormat="false" ht="43" hidden="false" customHeight="false" outlineLevel="0" collapsed="false">
      <c r="A14" s="69" t="n">
        <v>13</v>
      </c>
      <c r="B14" s="70" t="s">
        <v>384</v>
      </c>
    </row>
    <row r="15" customFormat="false" ht="43" hidden="false" customHeight="false" outlineLevel="0" collapsed="false">
      <c r="A15" s="69" t="n">
        <v>14</v>
      </c>
      <c r="B15" s="70" t="s">
        <v>385</v>
      </c>
    </row>
    <row r="16" customFormat="false" ht="29" hidden="false" customHeight="false" outlineLevel="0" collapsed="false">
      <c r="A16" s="69" t="n">
        <v>15</v>
      </c>
      <c r="B16" s="70" t="s">
        <v>386</v>
      </c>
    </row>
    <row r="17" customFormat="false" ht="29" hidden="false" customHeight="false" outlineLevel="0" collapsed="false">
      <c r="A17" s="69" t="n">
        <v>16</v>
      </c>
      <c r="B17" s="70" t="s">
        <v>387</v>
      </c>
    </row>
    <row r="18" customFormat="false" ht="43" hidden="false" customHeight="false" outlineLevel="0" collapsed="false">
      <c r="A18" s="69" t="n">
        <v>17</v>
      </c>
      <c r="B18" s="70" t="s">
        <v>388</v>
      </c>
    </row>
    <row r="19" customFormat="false" ht="43" hidden="false" customHeight="false" outlineLevel="0" collapsed="false">
      <c r="A19" s="69" t="n">
        <v>18</v>
      </c>
      <c r="B19" s="70" t="s">
        <v>389</v>
      </c>
    </row>
    <row r="20" customFormat="false" ht="29" hidden="false" customHeight="false" outlineLevel="0" collapsed="false">
      <c r="A20" s="69" t="n">
        <v>19</v>
      </c>
      <c r="B20" s="70" t="s">
        <v>390</v>
      </c>
    </row>
    <row r="21" customFormat="false" ht="29" hidden="false" customHeight="false" outlineLevel="0" collapsed="false">
      <c r="A21" s="69" t="n">
        <v>20</v>
      </c>
      <c r="B21" s="70" t="s">
        <v>391</v>
      </c>
    </row>
    <row r="22" customFormat="false" ht="29" hidden="false" customHeight="false" outlineLevel="0" collapsed="false">
      <c r="A22" s="69" t="n">
        <v>21</v>
      </c>
      <c r="B22" s="70" t="s">
        <v>392</v>
      </c>
    </row>
    <row r="23" customFormat="false" ht="43" hidden="false" customHeight="false" outlineLevel="0" collapsed="false">
      <c r="A23" s="69" t="n">
        <v>22</v>
      </c>
      <c r="B23" s="70" t="s">
        <v>393</v>
      </c>
    </row>
    <row r="24" customFormat="false" ht="43" hidden="false" customHeight="false" outlineLevel="0" collapsed="false">
      <c r="A24" s="69" t="n">
        <v>23</v>
      </c>
      <c r="B24" s="70" t="s">
        <v>394</v>
      </c>
    </row>
    <row r="25" customFormat="false" ht="29" hidden="false" customHeight="false" outlineLevel="0" collapsed="false">
      <c r="A25" s="69" t="n">
        <v>24</v>
      </c>
      <c r="B25" s="70" t="s">
        <v>395</v>
      </c>
    </row>
    <row r="26" customFormat="false" ht="43" hidden="false" customHeight="false" outlineLevel="0" collapsed="false">
      <c r="A26" s="69" t="n">
        <v>25</v>
      </c>
      <c r="B26" s="70" t="s">
        <v>396</v>
      </c>
    </row>
    <row r="27" customFormat="false" ht="43" hidden="false" customHeight="false" outlineLevel="0" collapsed="false">
      <c r="A27" s="69" t="n">
        <v>26</v>
      </c>
      <c r="B27" s="70" t="s">
        <v>397</v>
      </c>
    </row>
    <row r="28" customFormat="false" ht="24" hidden="false" customHeight="true" outlineLevel="0" collapsed="false">
      <c r="A28" s="69" t="n">
        <v>27</v>
      </c>
      <c r="B28" s="70" t="s">
        <v>398</v>
      </c>
    </row>
    <row r="29" customFormat="false" ht="29" hidden="false" customHeight="false" outlineLevel="0" collapsed="false">
      <c r="A29" s="69" t="n">
        <v>28</v>
      </c>
      <c r="B29" s="70" t="s">
        <v>399</v>
      </c>
    </row>
    <row r="30" customFormat="false" ht="43" hidden="false" customHeight="false" outlineLevel="0" collapsed="false">
      <c r="A30" s="69" t="n">
        <v>29</v>
      </c>
      <c r="B30" s="70" t="s">
        <v>400</v>
      </c>
    </row>
    <row r="31" customFormat="false" ht="26.25" hidden="false" customHeight="true" outlineLevel="0" collapsed="false">
      <c r="A31" s="69" t="n">
        <v>30</v>
      </c>
      <c r="B31" s="70" t="s">
        <v>401</v>
      </c>
    </row>
    <row r="32" customFormat="false" ht="43" hidden="false" customHeight="false" outlineLevel="0" collapsed="false">
      <c r="A32" s="69" t="n">
        <v>31</v>
      </c>
      <c r="B32" s="70" t="s">
        <v>402</v>
      </c>
    </row>
    <row r="33" customFormat="false" ht="43" hidden="false" customHeight="false" outlineLevel="0" collapsed="false">
      <c r="A33" s="69" t="n">
        <v>32</v>
      </c>
      <c r="B33" s="70" t="s">
        <v>403</v>
      </c>
    </row>
    <row r="34" customFormat="false" ht="29" hidden="false" customHeight="false" outlineLevel="0" collapsed="false">
      <c r="A34" s="69" t="n">
        <v>33</v>
      </c>
      <c r="B34" s="70" t="s">
        <v>404</v>
      </c>
    </row>
    <row r="35" customFormat="false" ht="29" hidden="false" customHeight="false" outlineLevel="0" collapsed="false">
      <c r="A35" s="69" t="n">
        <v>34</v>
      </c>
      <c r="B35" s="70" t="s">
        <v>405</v>
      </c>
    </row>
    <row r="36" customFormat="false" ht="43" hidden="false" customHeight="false" outlineLevel="0" collapsed="false">
      <c r="A36" s="69" t="n">
        <v>35</v>
      </c>
      <c r="B36" s="70" t="s">
        <v>406</v>
      </c>
    </row>
    <row r="37" customFormat="false" ht="57" hidden="false" customHeight="false" outlineLevel="0" collapsed="false">
      <c r="A37" s="69" t="n">
        <v>36</v>
      </c>
      <c r="B37" s="70" t="s">
        <v>407</v>
      </c>
    </row>
    <row r="38" customFormat="false" ht="29" hidden="false" customHeight="false" outlineLevel="0" collapsed="false">
      <c r="A38" s="69" t="n">
        <v>37</v>
      </c>
      <c r="B38" s="70" t="s">
        <v>408</v>
      </c>
    </row>
    <row r="39" customFormat="false" ht="29" hidden="false" customHeight="false" outlineLevel="0" collapsed="false">
      <c r="A39" s="69" t="n">
        <v>38</v>
      </c>
      <c r="B39" s="70" t="s">
        <v>409</v>
      </c>
    </row>
    <row r="40" customFormat="false" ht="29" hidden="false" customHeight="false" outlineLevel="0" collapsed="false">
      <c r="A40" s="69" t="n">
        <v>39</v>
      </c>
      <c r="B40" s="70" t="s">
        <v>410</v>
      </c>
    </row>
    <row r="41" customFormat="false" ht="29" hidden="false" customHeight="false" outlineLevel="0" collapsed="false">
      <c r="A41" s="69" t="n">
        <v>40</v>
      </c>
      <c r="B41" s="70" t="s">
        <v>411</v>
      </c>
    </row>
    <row r="42" customFormat="false" ht="43" hidden="false" customHeight="false" outlineLevel="0" collapsed="false">
      <c r="A42" s="69" t="n">
        <v>41</v>
      </c>
      <c r="B42" s="70" t="s">
        <v>412</v>
      </c>
    </row>
    <row r="43" customFormat="false" ht="29" hidden="false" customHeight="false" outlineLevel="0" collapsed="false">
      <c r="A43" s="69" t="n">
        <v>42</v>
      </c>
      <c r="B43" s="70" t="s">
        <v>413</v>
      </c>
    </row>
    <row r="44" customFormat="false" ht="43" hidden="false" customHeight="false" outlineLevel="0" collapsed="false">
      <c r="A44" s="69" t="n">
        <v>43</v>
      </c>
      <c r="B44" s="70" t="s">
        <v>414</v>
      </c>
    </row>
    <row r="45" customFormat="false" ht="29" hidden="false" customHeight="false" outlineLevel="0" collapsed="false">
      <c r="A45" s="69" t="n">
        <v>44</v>
      </c>
      <c r="B45" s="70" t="s">
        <v>415</v>
      </c>
    </row>
    <row r="46" customFormat="false" ht="43" hidden="false" customHeight="false" outlineLevel="0" collapsed="false">
      <c r="A46" s="69" t="n">
        <v>45</v>
      </c>
      <c r="B46" s="70" t="s">
        <v>416</v>
      </c>
    </row>
    <row r="47" customFormat="false" ht="29" hidden="false" customHeight="false" outlineLevel="0" collapsed="false">
      <c r="A47" s="69" t="n">
        <v>46</v>
      </c>
      <c r="B47" s="70" t="s">
        <v>417</v>
      </c>
    </row>
    <row r="48" customFormat="false" ht="29" hidden="false" customHeight="false" outlineLevel="0" collapsed="false">
      <c r="A48" s="69" t="n">
        <v>47</v>
      </c>
      <c r="B48" s="70" t="s">
        <v>418</v>
      </c>
    </row>
    <row r="49" customFormat="false" ht="29" hidden="false" customHeight="false" outlineLevel="0" collapsed="false">
      <c r="A49" s="69" t="n">
        <v>48</v>
      </c>
      <c r="B49" s="70" t="s">
        <v>419</v>
      </c>
    </row>
    <row r="50" customFormat="false" ht="43" hidden="false" customHeight="false" outlineLevel="0" collapsed="false">
      <c r="A50" s="69" t="n">
        <v>49</v>
      </c>
      <c r="B50" s="70" t="s">
        <v>420</v>
      </c>
    </row>
    <row r="51" customFormat="false" ht="43" hidden="false" customHeight="false" outlineLevel="0" collapsed="false">
      <c r="A51" s="69" t="n">
        <v>50</v>
      </c>
      <c r="B51" s="70" t="s">
        <v>421</v>
      </c>
    </row>
    <row r="52" customFormat="false" ht="43" hidden="false" customHeight="false" outlineLevel="0" collapsed="false">
      <c r="A52" s="69" t="n">
        <v>51</v>
      </c>
      <c r="B52" s="70" t="s">
        <v>422</v>
      </c>
    </row>
    <row r="53" customFormat="false" ht="43" hidden="false" customHeight="false" outlineLevel="0" collapsed="false">
      <c r="A53" s="69" t="n">
        <v>52</v>
      </c>
      <c r="B53" s="70" t="s">
        <v>423</v>
      </c>
    </row>
    <row r="54" customFormat="false" ht="29" hidden="false" customHeight="false" outlineLevel="0" collapsed="false">
      <c r="A54" s="69" t="n">
        <v>53</v>
      </c>
      <c r="B54" s="70" t="s">
        <v>424</v>
      </c>
    </row>
    <row r="55" customFormat="false" ht="43" hidden="false" customHeight="false" outlineLevel="0" collapsed="false">
      <c r="A55" s="69" t="n">
        <v>54</v>
      </c>
      <c r="B55" s="70" t="s">
        <v>425</v>
      </c>
    </row>
    <row r="56" customFormat="false" ht="43" hidden="false" customHeight="false" outlineLevel="0" collapsed="false">
      <c r="A56" s="69" t="n">
        <v>55</v>
      </c>
      <c r="B56" s="70" t="s">
        <v>426</v>
      </c>
    </row>
    <row r="57" customFormat="false" ht="29" hidden="false" customHeight="false" outlineLevel="0" collapsed="false">
      <c r="A57" s="69" t="n">
        <v>56</v>
      </c>
      <c r="B57" s="70" t="s">
        <v>427</v>
      </c>
    </row>
    <row r="58" customFormat="false" ht="29" hidden="false" customHeight="false" outlineLevel="0" collapsed="false">
      <c r="A58" s="69" t="n">
        <v>57</v>
      </c>
      <c r="B58" s="70" t="s">
        <v>428</v>
      </c>
    </row>
    <row r="59" customFormat="false" ht="43" hidden="false" customHeight="false" outlineLevel="0" collapsed="false">
      <c r="A59" s="69" t="n">
        <v>58</v>
      </c>
      <c r="B59" s="70" t="s">
        <v>429</v>
      </c>
    </row>
    <row r="60" customFormat="false" ht="43" hidden="false" customHeight="false" outlineLevel="0" collapsed="false">
      <c r="A60" s="69" t="n">
        <v>59</v>
      </c>
      <c r="B60" s="70" t="s">
        <v>430</v>
      </c>
    </row>
    <row r="61" customFormat="false" ht="29" hidden="false" customHeight="false" outlineLevel="0" collapsed="false">
      <c r="A61" s="69" t="n">
        <v>60</v>
      </c>
      <c r="B61" s="70" t="s">
        <v>431</v>
      </c>
    </row>
    <row r="62" customFormat="false" ht="29" hidden="false" customHeight="false" outlineLevel="0" collapsed="false">
      <c r="A62" s="69" t="n">
        <v>61</v>
      </c>
      <c r="B62" s="70" t="s">
        <v>432</v>
      </c>
    </row>
    <row r="63" customFormat="false" ht="29" hidden="false" customHeight="false" outlineLevel="0" collapsed="false">
      <c r="A63" s="69" t="n">
        <v>62</v>
      </c>
      <c r="B63" s="70" t="s">
        <v>433</v>
      </c>
    </row>
    <row r="64" customFormat="false" ht="29" hidden="false" customHeight="false" outlineLevel="0" collapsed="false">
      <c r="A64" s="69" t="n">
        <v>63</v>
      </c>
      <c r="B64" s="70" t="s">
        <v>434</v>
      </c>
    </row>
    <row r="65" customFormat="false" ht="29" hidden="false" customHeight="false" outlineLevel="0" collapsed="false">
      <c r="A65" s="69" t="n">
        <v>64</v>
      </c>
      <c r="B65" s="70" t="s">
        <v>435</v>
      </c>
    </row>
    <row r="66" customFormat="false" ht="29" hidden="false" customHeight="false" outlineLevel="0" collapsed="false">
      <c r="A66" s="69" t="n">
        <v>65</v>
      </c>
      <c r="B66" s="70" t="s">
        <v>436</v>
      </c>
    </row>
    <row r="67" customFormat="false" ht="29" hidden="false" customHeight="false" outlineLevel="0" collapsed="false">
      <c r="A67" s="69" t="n">
        <v>66</v>
      </c>
      <c r="B67" s="70" t="s">
        <v>437</v>
      </c>
    </row>
    <row r="68" customFormat="false" ht="43" hidden="false" customHeight="false" outlineLevel="0" collapsed="false">
      <c r="A68" s="69" t="n">
        <v>67</v>
      </c>
      <c r="B68" s="70" t="s">
        <v>438</v>
      </c>
    </row>
    <row r="69" customFormat="false" ht="29" hidden="false" customHeight="false" outlineLevel="0" collapsed="false">
      <c r="A69" s="69" t="n">
        <v>68</v>
      </c>
      <c r="B69" s="70" t="s">
        <v>439</v>
      </c>
    </row>
    <row r="70" customFormat="false" ht="29" hidden="false" customHeight="false" outlineLevel="0" collapsed="false">
      <c r="A70" s="69" t="n">
        <v>69</v>
      </c>
      <c r="B70" s="70" t="s">
        <v>440</v>
      </c>
    </row>
    <row r="71" customFormat="false" ht="43" hidden="false" customHeight="false" outlineLevel="0" collapsed="false">
      <c r="A71" s="69" t="n">
        <v>70</v>
      </c>
      <c r="B71" s="70" t="s">
        <v>441</v>
      </c>
    </row>
    <row r="72" customFormat="false" ht="29" hidden="false" customHeight="false" outlineLevel="0" collapsed="false">
      <c r="A72" s="69" t="n">
        <v>71</v>
      </c>
      <c r="B72" s="70" t="s">
        <v>442</v>
      </c>
    </row>
    <row r="73" customFormat="false" ht="29" hidden="false" customHeight="false" outlineLevel="0" collapsed="false">
      <c r="A73" s="69" t="n">
        <v>72</v>
      </c>
      <c r="B73" s="70" t="s">
        <v>443</v>
      </c>
    </row>
    <row r="74" customFormat="false" ht="29" hidden="false" customHeight="false" outlineLevel="0" collapsed="false">
      <c r="A74" s="69" t="n">
        <v>73</v>
      </c>
      <c r="B74" s="70" t="s">
        <v>444</v>
      </c>
    </row>
    <row r="75" customFormat="false" ht="43" hidden="false" customHeight="false" outlineLevel="0" collapsed="false">
      <c r="A75" s="69" t="n">
        <v>74</v>
      </c>
      <c r="B75" s="70" t="s">
        <v>445</v>
      </c>
    </row>
    <row r="76" customFormat="false" ht="29" hidden="false" customHeight="false" outlineLevel="0" collapsed="false">
      <c r="A76" s="69" t="n">
        <v>75</v>
      </c>
      <c r="B76" s="70" t="s">
        <v>446</v>
      </c>
    </row>
    <row r="77" customFormat="false" ht="29" hidden="false" customHeight="false" outlineLevel="0" collapsed="false">
      <c r="A77" s="69" t="n">
        <v>76</v>
      </c>
      <c r="B77" s="70" t="s">
        <v>447</v>
      </c>
    </row>
    <row r="78" customFormat="false" ht="29" hidden="false" customHeight="false" outlineLevel="0" collapsed="false">
      <c r="A78" s="69" t="n">
        <v>77</v>
      </c>
      <c r="B78" s="70" t="s">
        <v>448</v>
      </c>
    </row>
    <row r="79" customFormat="false" ht="29" hidden="false" customHeight="false" outlineLevel="0" collapsed="false">
      <c r="A79" s="69" t="n">
        <v>78</v>
      </c>
      <c r="B79" s="70" t="s">
        <v>449</v>
      </c>
    </row>
    <row r="80" customFormat="false" ht="29" hidden="false" customHeight="false" outlineLevel="0" collapsed="false">
      <c r="A80" s="69" t="n">
        <v>79</v>
      </c>
      <c r="B80" s="70" t="s">
        <v>450</v>
      </c>
    </row>
    <row r="81" customFormat="false" ht="29" hidden="false" customHeight="false" outlineLevel="0" collapsed="false">
      <c r="A81" s="69" t="n">
        <v>80</v>
      </c>
      <c r="B81" s="70" t="s">
        <v>451</v>
      </c>
    </row>
    <row r="82" customFormat="false" ht="29" hidden="false" customHeight="false" outlineLevel="0" collapsed="false">
      <c r="A82" s="69" t="n">
        <v>81</v>
      </c>
      <c r="B82" s="70" t="s">
        <v>452</v>
      </c>
    </row>
    <row r="83" customFormat="false" ht="29" hidden="false" customHeight="false" outlineLevel="0" collapsed="false">
      <c r="A83" s="69" t="n">
        <v>82</v>
      </c>
      <c r="B83" s="70" t="s">
        <v>453</v>
      </c>
    </row>
    <row r="84" customFormat="false" ht="29" hidden="false" customHeight="false" outlineLevel="0" collapsed="false">
      <c r="A84" s="69" t="n">
        <v>83</v>
      </c>
      <c r="B84" s="70" t="s">
        <v>454</v>
      </c>
    </row>
    <row r="85" customFormat="false" ht="29" hidden="false" customHeight="false" outlineLevel="0" collapsed="false">
      <c r="A85" s="69" t="n">
        <v>84</v>
      </c>
      <c r="B85" s="70" t="s">
        <v>455</v>
      </c>
    </row>
    <row r="86" customFormat="false" ht="29" hidden="false" customHeight="false" outlineLevel="0" collapsed="false">
      <c r="A86" s="69" t="n">
        <v>85</v>
      </c>
      <c r="B86" s="70" t="s">
        <v>456</v>
      </c>
    </row>
    <row r="87" customFormat="false" ht="29" hidden="false" customHeight="false" outlineLevel="0" collapsed="false">
      <c r="A87" s="69" t="n">
        <v>86</v>
      </c>
      <c r="B87" s="70" t="s">
        <v>457</v>
      </c>
    </row>
    <row r="88" customFormat="false" ht="29" hidden="false" customHeight="false" outlineLevel="0" collapsed="false">
      <c r="A88" s="69" t="n">
        <v>87</v>
      </c>
      <c r="B88" s="70" t="s">
        <v>458</v>
      </c>
    </row>
    <row r="89" customFormat="false" ht="43" hidden="false" customHeight="false" outlineLevel="0" collapsed="false">
      <c r="A89" s="69" t="n">
        <v>88</v>
      </c>
      <c r="B89" s="70" t="s">
        <v>459</v>
      </c>
    </row>
    <row r="90" customFormat="false" ht="29" hidden="false" customHeight="false" outlineLevel="0" collapsed="false">
      <c r="A90" s="69" t="n">
        <v>89</v>
      </c>
      <c r="B90" s="70" t="s">
        <v>460</v>
      </c>
    </row>
    <row r="91" customFormat="false" ht="29" hidden="false" customHeight="false" outlineLevel="0" collapsed="false">
      <c r="A91" s="69" t="n">
        <v>90</v>
      </c>
      <c r="B91" s="70" t="s">
        <v>461</v>
      </c>
    </row>
    <row r="92" customFormat="false" ht="29" hidden="false" customHeight="false" outlineLevel="0" collapsed="false">
      <c r="A92" s="69" t="n">
        <v>91</v>
      </c>
      <c r="B92" s="70" t="s">
        <v>462</v>
      </c>
    </row>
    <row r="93" customFormat="false" ht="29" hidden="false" customHeight="false" outlineLevel="0" collapsed="false">
      <c r="A93" s="69" t="n">
        <v>92</v>
      </c>
      <c r="B93" s="70" t="s">
        <v>463</v>
      </c>
    </row>
    <row r="94" customFormat="false" ht="29" hidden="false" customHeight="false" outlineLevel="0" collapsed="false">
      <c r="A94" s="69" t="n">
        <v>93</v>
      </c>
      <c r="B94" s="70" t="s">
        <v>464</v>
      </c>
    </row>
    <row r="95" customFormat="false" ht="43" hidden="false" customHeight="false" outlineLevel="0" collapsed="false">
      <c r="A95" s="69" t="n">
        <v>94</v>
      </c>
      <c r="B95" s="70" t="s">
        <v>465</v>
      </c>
    </row>
    <row r="96" customFormat="false" ht="43" hidden="false" customHeight="false" outlineLevel="0" collapsed="false">
      <c r="A96" s="69" t="n">
        <v>95</v>
      </c>
      <c r="B96" s="70" t="s">
        <v>466</v>
      </c>
    </row>
    <row r="97" customFormat="false" ht="43" hidden="false" customHeight="false" outlineLevel="0" collapsed="false">
      <c r="A97" s="69" t="n">
        <v>96</v>
      </c>
      <c r="B97" s="70" t="s">
        <v>467</v>
      </c>
    </row>
    <row r="98" customFormat="false" ht="43" hidden="false" customHeight="false" outlineLevel="0" collapsed="false">
      <c r="A98" s="69" t="n">
        <v>97</v>
      </c>
      <c r="B98" s="70" t="s">
        <v>468</v>
      </c>
    </row>
    <row r="99" customFormat="false" ht="29" hidden="false" customHeight="false" outlineLevel="0" collapsed="false">
      <c r="A99" s="69" t="n">
        <v>98</v>
      </c>
      <c r="B99" s="70" t="s">
        <v>469</v>
      </c>
    </row>
    <row r="100" customFormat="false" ht="29" hidden="false" customHeight="false" outlineLevel="0" collapsed="false">
      <c r="A100" s="69" t="n">
        <v>99</v>
      </c>
      <c r="B100" s="70" t="s">
        <v>470</v>
      </c>
    </row>
    <row r="101" customFormat="false" ht="43" hidden="false" customHeight="false" outlineLevel="0" collapsed="false">
      <c r="A101" s="69" t="n">
        <v>100</v>
      </c>
      <c r="B101" s="70" t="s">
        <v>471</v>
      </c>
    </row>
    <row r="102" customFormat="false" ht="43" hidden="false" customHeight="false" outlineLevel="0" collapsed="false">
      <c r="A102" s="69" t="n">
        <v>101</v>
      </c>
      <c r="B102" s="70" t="s">
        <v>472</v>
      </c>
    </row>
    <row r="103" customFormat="false" ht="29" hidden="false" customHeight="false" outlineLevel="0" collapsed="false">
      <c r="A103" s="69" t="n">
        <v>102</v>
      </c>
      <c r="B103" s="70" t="s">
        <v>473</v>
      </c>
    </row>
    <row r="104" customFormat="false" ht="29" hidden="false" customHeight="false" outlineLevel="0" collapsed="false">
      <c r="A104" s="69" t="n">
        <v>103</v>
      </c>
      <c r="B104" s="70" t="s">
        <v>474</v>
      </c>
    </row>
    <row r="105" customFormat="false" ht="29" hidden="false" customHeight="false" outlineLevel="0" collapsed="false">
      <c r="A105" s="69" t="n">
        <v>104</v>
      </c>
      <c r="B105" s="70" t="s">
        <v>475</v>
      </c>
    </row>
    <row r="106" customFormat="false" ht="29" hidden="false" customHeight="false" outlineLevel="0" collapsed="false">
      <c r="A106" s="69" t="n">
        <v>105</v>
      </c>
      <c r="B106" s="70" t="s">
        <v>476</v>
      </c>
    </row>
    <row r="107" customFormat="false" ht="29" hidden="false" customHeight="false" outlineLevel="0" collapsed="false">
      <c r="A107" s="69" t="n">
        <v>106</v>
      </c>
      <c r="B107" s="70" t="s">
        <v>477</v>
      </c>
    </row>
    <row r="108" customFormat="false" ht="43" hidden="false" customHeight="false" outlineLevel="0" collapsed="false">
      <c r="A108" s="69" t="n">
        <v>107</v>
      </c>
      <c r="B108" s="70" t="s">
        <v>478</v>
      </c>
    </row>
    <row r="109" customFormat="false" ht="43" hidden="false" customHeight="false" outlineLevel="0" collapsed="false">
      <c r="A109" s="69" t="n">
        <v>108</v>
      </c>
      <c r="B109" s="70" t="s">
        <v>479</v>
      </c>
    </row>
    <row r="110" customFormat="false" ht="29" hidden="false" customHeight="false" outlineLevel="0" collapsed="false">
      <c r="A110" s="69" t="n">
        <v>109</v>
      </c>
      <c r="B110" s="70" t="s">
        <v>480</v>
      </c>
    </row>
    <row r="111" customFormat="false" ht="29" hidden="false" customHeight="false" outlineLevel="0" collapsed="false">
      <c r="A111" s="69" t="n">
        <v>110</v>
      </c>
      <c r="B111" s="70" t="s">
        <v>481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820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
  <dc:description/>
  <dc:language>en-AU</dc:language>
  <cp:lastModifiedBy/>
  <dcterms:modified xsi:type="dcterms:W3CDTF">2019-01-23T20:59:32Z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