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in\Documents\GitHub\enso-specREM\"/>
    </mc:Choice>
  </mc:AlternateContent>
  <xr:revisionPtr revIDLastSave="0" documentId="13_ncr:1_{75BF1991-0748-41B9-95AC-CFE732C81E4E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Requisitos" sheetId="7" r:id="rId1"/>
    <sheet name="Valor" sheetId="1" r:id="rId2"/>
    <sheet name="Coste" sheetId="5" r:id="rId3"/>
    <sheet name="Grafic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Q20" i="5" l="1"/>
  <c r="Q19" i="5"/>
  <c r="P19" i="5"/>
  <c r="Q18" i="5"/>
  <c r="P18" i="5"/>
  <c r="N20" i="5" s="1"/>
  <c r="O18" i="5"/>
  <c r="N19" i="5" s="1"/>
  <c r="Q17" i="5"/>
  <c r="P17" i="5"/>
  <c r="O17" i="5"/>
  <c r="N17" i="5"/>
  <c r="M18" i="5" s="1"/>
  <c r="Q16" i="5"/>
  <c r="P16" i="5"/>
  <c r="O16" i="5"/>
  <c r="N16" i="5"/>
  <c r="L18" i="5" s="1"/>
  <c r="M16" i="5"/>
  <c r="L17" i="5" s="1"/>
  <c r="Q15" i="5"/>
  <c r="P15" i="5"/>
  <c r="O15" i="5"/>
  <c r="K19" i="5" s="1"/>
  <c r="N15" i="5"/>
  <c r="M15" i="5"/>
  <c r="L15" i="5"/>
  <c r="K16" i="5" s="1"/>
  <c r="Q14" i="5"/>
  <c r="P14" i="5"/>
  <c r="J20" i="5" s="1"/>
  <c r="O14" i="5"/>
  <c r="N14" i="5"/>
  <c r="M14" i="5"/>
  <c r="J17" i="5" s="1"/>
  <c r="L14" i="5"/>
  <c r="J16" i="5" s="1"/>
  <c r="K14" i="5"/>
  <c r="J15" i="5" s="1"/>
  <c r="Q13" i="5"/>
  <c r="P13" i="5"/>
  <c r="O13" i="5"/>
  <c r="N13" i="5"/>
  <c r="M13" i="5"/>
  <c r="I17" i="5" s="1"/>
  <c r="L13" i="5"/>
  <c r="K13" i="5"/>
  <c r="J13" i="5"/>
  <c r="I14" i="5" s="1"/>
  <c r="Q12" i="5"/>
  <c r="P12" i="5"/>
  <c r="O12" i="5"/>
  <c r="N12" i="5"/>
  <c r="H18" i="5" s="1"/>
  <c r="M12" i="5"/>
  <c r="L12" i="5"/>
  <c r="K12" i="5"/>
  <c r="H15" i="5" s="1"/>
  <c r="J12" i="5"/>
  <c r="I12" i="5"/>
  <c r="H13" i="5" s="1"/>
  <c r="Q11" i="5"/>
  <c r="P11" i="5"/>
  <c r="O11" i="5"/>
  <c r="N11" i="5"/>
  <c r="M11" i="5"/>
  <c r="L11" i="5"/>
  <c r="K11" i="5"/>
  <c r="J11" i="5"/>
  <c r="I11" i="5"/>
  <c r="H11" i="5"/>
  <c r="Q10" i="5"/>
  <c r="P10" i="5"/>
  <c r="O10" i="5"/>
  <c r="N10" i="5"/>
  <c r="M10" i="5"/>
  <c r="L10" i="5"/>
  <c r="K10" i="5"/>
  <c r="J10" i="5"/>
  <c r="I10" i="5"/>
  <c r="H10" i="5"/>
  <c r="G10" i="5"/>
  <c r="F11" i="5" s="1"/>
  <c r="Q9" i="5"/>
  <c r="P9" i="5"/>
  <c r="O9" i="5"/>
  <c r="N9" i="5"/>
  <c r="M9" i="5"/>
  <c r="L9" i="5"/>
  <c r="K9" i="5"/>
  <c r="J9" i="5"/>
  <c r="I9" i="5"/>
  <c r="E12" i="5"/>
  <c r="G9" i="5"/>
  <c r="F9" i="5"/>
  <c r="E10" i="5" s="1"/>
  <c r="Q8" i="5"/>
  <c r="P8" i="5"/>
  <c r="D20" i="5" s="1"/>
  <c r="O8" i="5"/>
  <c r="N8" i="5"/>
  <c r="M8" i="5"/>
  <c r="L8" i="5"/>
  <c r="K8" i="5"/>
  <c r="J8" i="5"/>
  <c r="I8" i="5"/>
  <c r="H8" i="5"/>
  <c r="G8" i="5"/>
  <c r="D11" i="5" s="1"/>
  <c r="F8" i="5"/>
  <c r="E8" i="5"/>
  <c r="D9" i="5" s="1"/>
  <c r="Q7" i="5"/>
  <c r="C21" i="5" s="1"/>
  <c r="P7" i="5"/>
  <c r="O7" i="5"/>
  <c r="N7" i="5"/>
  <c r="M7" i="5"/>
  <c r="L7" i="5"/>
  <c r="C16" i="5" s="1"/>
  <c r="K7" i="5"/>
  <c r="J7" i="5"/>
  <c r="I7" i="5"/>
  <c r="H7" i="5"/>
  <c r="G7" i="5"/>
  <c r="F7" i="5"/>
  <c r="C10" i="5" s="1"/>
  <c r="E7" i="5"/>
  <c r="D7" i="5"/>
  <c r="AJ6" i="5" l="1"/>
  <c r="S22" i="5" s="1"/>
  <c r="C11" i="5"/>
  <c r="D10" i="5"/>
  <c r="F12" i="5"/>
  <c r="F16" i="5"/>
  <c r="F20" i="5"/>
  <c r="C15" i="5"/>
  <c r="G15" i="5"/>
  <c r="D14" i="5"/>
  <c r="E13" i="5"/>
  <c r="E17" i="5"/>
  <c r="E21" i="5"/>
  <c r="C19" i="5"/>
  <c r="G19" i="5"/>
  <c r="D18" i="5"/>
  <c r="N21" i="5"/>
  <c r="F21" i="5"/>
  <c r="G20" i="5"/>
  <c r="F13" i="5"/>
  <c r="E18" i="5"/>
  <c r="H19" i="5"/>
  <c r="O20" i="5"/>
  <c r="I19" i="5"/>
  <c r="J18" i="5"/>
  <c r="C17" i="5"/>
  <c r="D12" i="5"/>
  <c r="D16" i="5"/>
  <c r="E15" i="5"/>
  <c r="E19" i="5"/>
  <c r="F14" i="5"/>
  <c r="F18" i="5"/>
  <c r="G13" i="5"/>
  <c r="G17" i="5"/>
  <c r="G12" i="5"/>
  <c r="H16" i="5"/>
  <c r="H20" i="5"/>
  <c r="E14" i="5"/>
  <c r="D15" i="5"/>
  <c r="K20" i="5"/>
  <c r="F17" i="5"/>
  <c r="O21" i="5"/>
  <c r="L20" i="5"/>
  <c r="I15" i="5"/>
  <c r="C20" i="5"/>
  <c r="C13" i="5"/>
  <c r="Q22" i="5"/>
  <c r="AH9" i="5" s="1"/>
  <c r="C8" i="5"/>
  <c r="C14" i="5"/>
  <c r="C18" i="5"/>
  <c r="D17" i="5"/>
  <c r="D21" i="5"/>
  <c r="C9" i="5"/>
  <c r="E16" i="5"/>
  <c r="E20" i="5"/>
  <c r="F15" i="5"/>
  <c r="F19" i="5"/>
  <c r="E11" i="5"/>
  <c r="G14" i="5"/>
  <c r="G18" i="5"/>
  <c r="C12" i="5"/>
  <c r="D13" i="5"/>
  <c r="H14" i="5"/>
  <c r="J21" i="5"/>
  <c r="K17" i="5"/>
  <c r="K21" i="5"/>
  <c r="G16" i="5"/>
  <c r="M19" i="5"/>
  <c r="I18" i="5"/>
  <c r="D19" i="5"/>
  <c r="L19" i="5"/>
  <c r="G21" i="5"/>
  <c r="H21" i="5"/>
  <c r="I20" i="5"/>
  <c r="L21" i="5"/>
  <c r="M20" i="5"/>
  <c r="I21" i="5"/>
  <c r="I16" i="5"/>
  <c r="H17" i="5"/>
  <c r="M21" i="5"/>
  <c r="K18" i="5"/>
  <c r="J19" i="5"/>
  <c r="P21" i="5"/>
  <c r="G12" i="1"/>
  <c r="G13" i="1"/>
  <c r="G14" i="1"/>
  <c r="G15" i="1"/>
  <c r="G16" i="1"/>
  <c r="G17" i="1"/>
  <c r="G18" i="1"/>
  <c r="G19" i="1"/>
  <c r="G20" i="1"/>
  <c r="G21" i="1"/>
  <c r="H13" i="1"/>
  <c r="H14" i="1"/>
  <c r="H15" i="1"/>
  <c r="H16" i="1"/>
  <c r="H17" i="1"/>
  <c r="H18" i="1"/>
  <c r="H19" i="1"/>
  <c r="H20" i="1"/>
  <c r="H21" i="1"/>
  <c r="I14" i="1"/>
  <c r="I15" i="1"/>
  <c r="I16" i="1"/>
  <c r="I17" i="1"/>
  <c r="I18" i="1"/>
  <c r="I19" i="1"/>
  <c r="I20" i="1"/>
  <c r="I21" i="1"/>
  <c r="J15" i="1"/>
  <c r="J16" i="1"/>
  <c r="J17" i="1"/>
  <c r="J18" i="1"/>
  <c r="J19" i="1"/>
  <c r="J20" i="1"/>
  <c r="J21" i="1"/>
  <c r="K16" i="1"/>
  <c r="K17" i="1"/>
  <c r="K18" i="1"/>
  <c r="K19" i="1"/>
  <c r="K20" i="1"/>
  <c r="K21" i="1"/>
  <c r="L17" i="1"/>
  <c r="L18" i="1"/>
  <c r="L19" i="1"/>
  <c r="L20" i="1"/>
  <c r="L21" i="1"/>
  <c r="M18" i="1"/>
  <c r="M19" i="1"/>
  <c r="M20" i="1"/>
  <c r="M21" i="1"/>
  <c r="N19" i="1"/>
  <c r="N20" i="1"/>
  <c r="N21" i="1"/>
  <c r="O20" i="1"/>
  <c r="O21" i="1"/>
  <c r="P21" i="1"/>
  <c r="AH20" i="5" l="1"/>
  <c r="F22" i="5"/>
  <c r="W11" i="5" s="1"/>
  <c r="L22" i="5"/>
  <c r="AC8" i="5" s="1"/>
  <c r="O22" i="5"/>
  <c r="AF14" i="5" s="1"/>
  <c r="K22" i="5"/>
  <c r="AB15" i="5" s="1"/>
  <c r="J22" i="5"/>
  <c r="AA15" i="5" s="1"/>
  <c r="AH14" i="5"/>
  <c r="AH13" i="5"/>
  <c r="E22" i="5"/>
  <c r="V16" i="5" s="1"/>
  <c r="C22" i="5"/>
  <c r="T13" i="5" s="1"/>
  <c r="P22" i="5"/>
  <c r="AG21" i="5" s="1"/>
  <c r="AH18" i="5"/>
  <c r="AH21" i="5"/>
  <c r="AH12" i="5"/>
  <c r="AH16" i="5"/>
  <c r="AH15" i="5"/>
  <c r="AH8" i="5"/>
  <c r="AH19" i="5"/>
  <c r="AH7" i="5"/>
  <c r="AH10" i="5"/>
  <c r="AH17" i="5"/>
  <c r="AH11" i="5"/>
  <c r="N22" i="5"/>
  <c r="AE21" i="5" s="1"/>
  <c r="I22" i="5"/>
  <c r="Z21" i="5" s="1"/>
  <c r="M22" i="5"/>
  <c r="AD20" i="5" s="1"/>
  <c r="D22" i="5"/>
  <c r="H22" i="5"/>
  <c r="Y16" i="5" s="1"/>
  <c r="G22" i="5"/>
  <c r="X21" i="5" s="1"/>
  <c r="AC17" i="5" l="1"/>
  <c r="W9" i="5"/>
  <c r="W20" i="5"/>
  <c r="W15" i="5"/>
  <c r="AC21" i="5"/>
  <c r="AF19" i="5"/>
  <c r="W19" i="5"/>
  <c r="W16" i="5"/>
  <c r="W14" i="5"/>
  <c r="W17" i="5"/>
  <c r="AA19" i="5"/>
  <c r="W21" i="5"/>
  <c r="W12" i="5"/>
  <c r="W10" i="5"/>
  <c r="W8" i="5"/>
  <c r="AC20" i="5"/>
  <c r="AC19" i="5"/>
  <c r="W7" i="5"/>
  <c r="W18" i="5"/>
  <c r="W13" i="5"/>
  <c r="AC11" i="5"/>
  <c r="AC14" i="5"/>
  <c r="AC13" i="5"/>
  <c r="AC9" i="5"/>
  <c r="AC10" i="5"/>
  <c r="V14" i="5"/>
  <c r="AF13" i="5"/>
  <c r="AF21" i="5"/>
  <c r="AF17" i="5"/>
  <c r="V21" i="5"/>
  <c r="V15" i="5"/>
  <c r="V20" i="5"/>
  <c r="V13" i="5"/>
  <c r="AF12" i="5"/>
  <c r="AF9" i="5"/>
  <c r="AF16" i="5"/>
  <c r="AF18" i="5"/>
  <c r="V18" i="5"/>
  <c r="AC15" i="5"/>
  <c r="AC7" i="5"/>
  <c r="AC16" i="5"/>
  <c r="AC12" i="5"/>
  <c r="AC18" i="5"/>
  <c r="AF20" i="5"/>
  <c r="AF7" i="5"/>
  <c r="AF11" i="5"/>
  <c r="AF10" i="5"/>
  <c r="AA17" i="5"/>
  <c r="AF15" i="5"/>
  <c r="AF8" i="5"/>
  <c r="AA16" i="5"/>
  <c r="AA11" i="5"/>
  <c r="AB14" i="5"/>
  <c r="AB21" i="5"/>
  <c r="AB19" i="5"/>
  <c r="AB13" i="5"/>
  <c r="AB9" i="5"/>
  <c r="AB11" i="5"/>
  <c r="AB20" i="5"/>
  <c r="AB12" i="5"/>
  <c r="AB7" i="5"/>
  <c r="AB10" i="5"/>
  <c r="AB17" i="5"/>
  <c r="AB18" i="5"/>
  <c r="AB16" i="5"/>
  <c r="AB8" i="5"/>
  <c r="AA21" i="5"/>
  <c r="AA18" i="5"/>
  <c r="AA8" i="5"/>
  <c r="AA20" i="5"/>
  <c r="AA7" i="5"/>
  <c r="AA12" i="5"/>
  <c r="AA9" i="5"/>
  <c r="AA14" i="5"/>
  <c r="AA13" i="5"/>
  <c r="AA10" i="5"/>
  <c r="T9" i="5"/>
  <c r="T20" i="5"/>
  <c r="T15" i="5"/>
  <c r="T19" i="5"/>
  <c r="X13" i="5"/>
  <c r="T8" i="5"/>
  <c r="X17" i="5"/>
  <c r="V11" i="5"/>
  <c r="Y14" i="5"/>
  <c r="X15" i="5"/>
  <c r="T17" i="5"/>
  <c r="X18" i="5"/>
  <c r="Y19" i="5"/>
  <c r="X14" i="5"/>
  <c r="T14" i="5"/>
  <c r="V17" i="5"/>
  <c r="V19" i="5"/>
  <c r="U8" i="5"/>
  <c r="U7" i="5"/>
  <c r="U9" i="5"/>
  <c r="U11" i="5"/>
  <c r="U20" i="5"/>
  <c r="U19" i="5"/>
  <c r="Y20" i="5"/>
  <c r="Y17" i="5"/>
  <c r="Y21" i="5"/>
  <c r="U17" i="5"/>
  <c r="U14" i="5"/>
  <c r="U13" i="5"/>
  <c r="AD17" i="5"/>
  <c r="AD7" i="5"/>
  <c r="AD8" i="5"/>
  <c r="AD12" i="5"/>
  <c r="AD16" i="5"/>
  <c r="AD15" i="5"/>
  <c r="AD11" i="5"/>
  <c r="AD10" i="5"/>
  <c r="AD13" i="5"/>
  <c r="AD9" i="5"/>
  <c r="AD14" i="5"/>
  <c r="AD18" i="5"/>
  <c r="AE18" i="5"/>
  <c r="AE7" i="5"/>
  <c r="AE19" i="5"/>
  <c r="AE15" i="5"/>
  <c r="AE11" i="5"/>
  <c r="AE10" i="5"/>
  <c r="AE9" i="5"/>
  <c r="AE16" i="5"/>
  <c r="AE13" i="5"/>
  <c r="AE20" i="5"/>
  <c r="AE8" i="5"/>
  <c r="AE12" i="5"/>
  <c r="AE14" i="5"/>
  <c r="AE17" i="5"/>
  <c r="X11" i="5"/>
  <c r="X9" i="5"/>
  <c r="X10" i="5"/>
  <c r="X8" i="5"/>
  <c r="X7" i="5"/>
  <c r="U12" i="5"/>
  <c r="X19" i="5"/>
  <c r="Z15" i="5"/>
  <c r="Z18" i="5"/>
  <c r="X20" i="5"/>
  <c r="U16" i="5"/>
  <c r="AD21" i="5"/>
  <c r="Z13" i="5"/>
  <c r="Z8" i="5"/>
  <c r="Z7" i="5"/>
  <c r="Z12" i="5"/>
  <c r="Z11" i="5"/>
  <c r="Z10" i="5"/>
  <c r="Z9" i="5"/>
  <c r="Z14" i="5"/>
  <c r="Z17" i="5"/>
  <c r="U15" i="5"/>
  <c r="Z19" i="5"/>
  <c r="AG20" i="5"/>
  <c r="AG13" i="5"/>
  <c r="AG9" i="5"/>
  <c r="AG8" i="5"/>
  <c r="AG17" i="5"/>
  <c r="AG7" i="5"/>
  <c r="AG11" i="5"/>
  <c r="AG15" i="5"/>
  <c r="AG10" i="5"/>
  <c r="AG12" i="5"/>
  <c r="AG18" i="5"/>
  <c r="AG16" i="5"/>
  <c r="AG19" i="5"/>
  <c r="AG14" i="5"/>
  <c r="Z16" i="5"/>
  <c r="U18" i="5"/>
  <c r="Y8" i="5"/>
  <c r="Y9" i="5"/>
  <c r="Y12" i="5"/>
  <c r="Y11" i="5"/>
  <c r="Y7" i="5"/>
  <c r="Y10" i="5"/>
  <c r="Y18" i="5"/>
  <c r="Y15" i="5"/>
  <c r="Y13" i="5"/>
  <c r="AD19" i="5"/>
  <c r="U21" i="5"/>
  <c r="X12" i="5"/>
  <c r="T7" i="5"/>
  <c r="T16" i="5"/>
  <c r="T21" i="5"/>
  <c r="T10" i="5"/>
  <c r="T18" i="5"/>
  <c r="T12" i="5"/>
  <c r="T11" i="5"/>
  <c r="U10" i="5"/>
  <c r="V9" i="5"/>
  <c r="V8" i="5"/>
  <c r="V7" i="5"/>
  <c r="V10" i="5"/>
  <c r="V12" i="5"/>
  <c r="Z20" i="5"/>
  <c r="X16" i="5"/>
  <c r="C8" i="1"/>
  <c r="AJ6" i="1"/>
  <c r="Q22" i="1"/>
  <c r="F21" i="1"/>
  <c r="F20" i="1"/>
  <c r="F19" i="1"/>
  <c r="F18" i="1"/>
  <c r="F17" i="1"/>
  <c r="F16" i="1"/>
  <c r="F15" i="1"/>
  <c r="F14" i="1"/>
  <c r="F13" i="1"/>
  <c r="F12" i="1"/>
  <c r="F11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I19" i="5" l="1"/>
  <c r="AJ19" i="5" s="1"/>
  <c r="AI11" i="5"/>
  <c r="AJ11" i="5" s="1"/>
  <c r="AI15" i="5"/>
  <c r="AJ15" i="5" s="1"/>
  <c r="AI13" i="5"/>
  <c r="AJ13" i="5" s="1"/>
  <c r="AI17" i="5"/>
  <c r="AJ17" i="5" s="1"/>
  <c r="AI20" i="5"/>
  <c r="AJ20" i="5" s="1"/>
  <c r="AI8" i="5"/>
  <c r="AJ8" i="5" s="1"/>
  <c r="AI14" i="5"/>
  <c r="AJ14" i="5" s="1"/>
  <c r="AI9" i="5"/>
  <c r="AJ9" i="5" s="1"/>
  <c r="AI12" i="5"/>
  <c r="AJ12" i="5" s="1"/>
  <c r="C8" i="6" s="1"/>
  <c r="AI16" i="5"/>
  <c r="AJ16" i="5" s="1"/>
  <c r="C12" i="6" s="1"/>
  <c r="AI18" i="5"/>
  <c r="AJ18" i="5" s="1"/>
  <c r="C14" i="6" s="1"/>
  <c r="AI7" i="5"/>
  <c r="AJ7" i="5" s="1"/>
  <c r="C3" i="6" s="1"/>
  <c r="AI21" i="5"/>
  <c r="AJ21" i="5" s="1"/>
  <c r="C17" i="6" s="1"/>
  <c r="AI10" i="5"/>
  <c r="AJ10" i="5" s="1"/>
  <c r="C6" i="6" s="1"/>
  <c r="S22" i="1"/>
  <c r="AH21" i="1"/>
  <c r="AH7" i="1"/>
  <c r="AH17" i="1"/>
  <c r="AH8" i="1"/>
  <c r="AH16" i="1"/>
  <c r="AH10" i="1"/>
  <c r="AH19" i="1"/>
  <c r="AH20" i="1"/>
  <c r="AH11" i="1"/>
  <c r="AH13" i="1"/>
  <c r="AH18" i="1"/>
  <c r="AH12" i="1"/>
  <c r="AH15" i="1"/>
  <c r="AH9" i="1"/>
  <c r="AH14" i="1"/>
  <c r="L22" i="1"/>
  <c r="I22" i="1"/>
  <c r="P22" i="1"/>
  <c r="AG7" i="1" s="1"/>
  <c r="M22" i="1"/>
  <c r="AD7" i="1" s="1"/>
  <c r="J22" i="1"/>
  <c r="F22" i="1"/>
  <c r="W11" i="1" s="1"/>
  <c r="D22" i="1"/>
  <c r="U15" i="1" s="1"/>
  <c r="K22" i="1"/>
  <c r="N22" i="1"/>
  <c r="H22" i="1"/>
  <c r="E22" i="1"/>
  <c r="V11" i="1" s="1"/>
  <c r="G22" i="1"/>
  <c r="O22" i="1"/>
  <c r="C22" i="1"/>
  <c r="T7" i="1" s="1"/>
  <c r="AA22" i="5" l="1"/>
  <c r="AA31" i="5" s="1"/>
  <c r="C10" i="6"/>
  <c r="Z22" i="5"/>
  <c r="Z29" i="5" s="1"/>
  <c r="C9" i="6"/>
  <c r="U22" i="5"/>
  <c r="U26" i="5" s="1"/>
  <c r="C4" i="6"/>
  <c r="AB22" i="5"/>
  <c r="AB29" i="5" s="1"/>
  <c r="C11" i="6"/>
  <c r="AG22" i="5"/>
  <c r="AG26" i="5" s="1"/>
  <c r="C16" i="6"/>
  <c r="X22" i="5"/>
  <c r="X24" i="5" s="1"/>
  <c r="C7" i="6"/>
  <c r="V22" i="5"/>
  <c r="V26" i="5" s="1"/>
  <c r="C5" i="6"/>
  <c r="AD22" i="5"/>
  <c r="AD32" i="5" s="1"/>
  <c r="C13" i="6"/>
  <c r="AF22" i="5"/>
  <c r="AF35" i="5" s="1"/>
  <c r="C15" i="6"/>
  <c r="W22" i="5"/>
  <c r="AH22" i="5"/>
  <c r="Y22" i="5"/>
  <c r="T22" i="5"/>
  <c r="AC22" i="5"/>
  <c r="AE22" i="5"/>
  <c r="T13" i="1"/>
  <c r="U13" i="1"/>
  <c r="U10" i="1"/>
  <c r="T14" i="1"/>
  <c r="U11" i="1"/>
  <c r="T9" i="1"/>
  <c r="T15" i="1"/>
  <c r="T10" i="1"/>
  <c r="T12" i="1"/>
  <c r="U20" i="1"/>
  <c r="U8" i="1"/>
  <c r="U7" i="1"/>
  <c r="U14" i="1"/>
  <c r="U16" i="1"/>
  <c r="T8" i="1"/>
  <c r="T11" i="1"/>
  <c r="U12" i="1"/>
  <c r="U9" i="1"/>
  <c r="T16" i="1"/>
  <c r="T21" i="1"/>
  <c r="Y18" i="1"/>
  <c r="Y7" i="1"/>
  <c r="Z17" i="1"/>
  <c r="Z7" i="1"/>
  <c r="T19" i="1"/>
  <c r="AF21" i="1"/>
  <c r="AF7" i="1"/>
  <c r="AE21" i="1"/>
  <c r="AE7" i="1"/>
  <c r="AA17" i="1"/>
  <c r="AA7" i="1"/>
  <c r="AC18" i="1"/>
  <c r="AC7" i="1"/>
  <c r="T17" i="1"/>
  <c r="T20" i="1"/>
  <c r="X15" i="1"/>
  <c r="X7" i="1"/>
  <c r="AB20" i="1"/>
  <c r="AB7" i="1"/>
  <c r="T18" i="1"/>
  <c r="Y17" i="1"/>
  <c r="Y19" i="1"/>
  <c r="V17" i="1"/>
  <c r="Y16" i="1"/>
  <c r="AC21" i="1"/>
  <c r="X17" i="1"/>
  <c r="AA20" i="1"/>
  <c r="Z18" i="1"/>
  <c r="W20" i="1"/>
  <c r="AA19" i="1"/>
  <c r="AC17" i="1"/>
  <c r="AA16" i="1"/>
  <c r="W13" i="1"/>
  <c r="V15" i="1"/>
  <c r="AG20" i="1"/>
  <c r="AG18" i="1"/>
  <c r="AG10" i="1"/>
  <c r="AG12" i="1"/>
  <c r="AG8" i="1"/>
  <c r="AG15" i="1"/>
  <c r="AG14" i="1"/>
  <c r="AG9" i="1"/>
  <c r="AG16" i="1"/>
  <c r="AG13" i="1"/>
  <c r="AG19" i="1"/>
  <c r="AG17" i="1"/>
  <c r="AG11" i="1"/>
  <c r="Y15" i="1"/>
  <c r="W18" i="1"/>
  <c r="V13" i="1"/>
  <c r="AA21" i="1"/>
  <c r="W15" i="1"/>
  <c r="AB17" i="1"/>
  <c r="Z14" i="1"/>
  <c r="V20" i="1"/>
  <c r="W19" i="1"/>
  <c r="AC19" i="1"/>
  <c r="Z21" i="1"/>
  <c r="Y13" i="1"/>
  <c r="W16" i="1"/>
  <c r="X11" i="1"/>
  <c r="X8" i="1"/>
  <c r="X9" i="1"/>
  <c r="X10" i="1"/>
  <c r="AD17" i="1"/>
  <c r="AD8" i="1"/>
  <c r="AD16" i="1"/>
  <c r="AD14" i="1"/>
  <c r="AD9" i="1"/>
  <c r="AD13" i="1"/>
  <c r="AD15" i="1"/>
  <c r="AD11" i="1"/>
  <c r="AD10" i="1"/>
  <c r="AD12" i="1"/>
  <c r="X13" i="1"/>
  <c r="AB21" i="1"/>
  <c r="X19" i="1"/>
  <c r="AD19" i="1"/>
  <c r="V7" i="1"/>
  <c r="V9" i="1"/>
  <c r="V8" i="1"/>
  <c r="W7" i="1"/>
  <c r="W10" i="1"/>
  <c r="W8" i="1"/>
  <c r="W9" i="1"/>
  <c r="Z19" i="1"/>
  <c r="X21" i="1"/>
  <c r="W14" i="1"/>
  <c r="U21" i="1"/>
  <c r="Z16" i="1"/>
  <c r="U18" i="1"/>
  <c r="AD20" i="1"/>
  <c r="AA18" i="1"/>
  <c r="W21" i="1"/>
  <c r="V12" i="1"/>
  <c r="AB19" i="1"/>
  <c r="V18" i="1"/>
  <c r="AG21" i="1"/>
  <c r="X18" i="1"/>
  <c r="W12" i="1"/>
  <c r="U19" i="1"/>
  <c r="V10" i="1"/>
  <c r="AB15" i="1"/>
  <c r="AB9" i="1"/>
  <c r="AB13" i="1"/>
  <c r="AB14" i="1"/>
  <c r="AB11" i="1"/>
  <c r="AB8" i="1"/>
  <c r="AB10" i="1"/>
  <c r="AB12" i="1"/>
  <c r="AD21" i="1"/>
  <c r="X12" i="1"/>
  <c r="AD18" i="1"/>
  <c r="Y12" i="1"/>
  <c r="Y9" i="1"/>
  <c r="Y11" i="1"/>
  <c r="Y8" i="1"/>
  <c r="Y10" i="1"/>
  <c r="Z13" i="1"/>
  <c r="Z11" i="1"/>
  <c r="Z10" i="1"/>
  <c r="Z8" i="1"/>
  <c r="Z9" i="1"/>
  <c r="Z12" i="1"/>
  <c r="AF19" i="1"/>
  <c r="AF18" i="1"/>
  <c r="AF11" i="1"/>
  <c r="AF15" i="1"/>
  <c r="AF16" i="1"/>
  <c r="AF13" i="1"/>
  <c r="AF9" i="1"/>
  <c r="AF10" i="1"/>
  <c r="AF8" i="1"/>
  <c r="AF12" i="1"/>
  <c r="AF14" i="1"/>
  <c r="AF17" i="1"/>
  <c r="AE18" i="1"/>
  <c r="AE9" i="1"/>
  <c r="AE14" i="1"/>
  <c r="AE15" i="1"/>
  <c r="AE13" i="1"/>
  <c r="AE17" i="1"/>
  <c r="AE8" i="1"/>
  <c r="AE16" i="1"/>
  <c r="AE11" i="1"/>
  <c r="AE10" i="1"/>
  <c r="AE12" i="1"/>
  <c r="AA14" i="1"/>
  <c r="AA8" i="1"/>
  <c r="AA9" i="1"/>
  <c r="AA13" i="1"/>
  <c r="AA10" i="1"/>
  <c r="AA11" i="1"/>
  <c r="AA12" i="1"/>
  <c r="AC16" i="1"/>
  <c r="AC11" i="1"/>
  <c r="AC15" i="1"/>
  <c r="AC10" i="1"/>
  <c r="AC12" i="1"/>
  <c r="AC8" i="1"/>
  <c r="AC14" i="1"/>
  <c r="AC9" i="1"/>
  <c r="AC13" i="1"/>
  <c r="AF20" i="1"/>
  <c r="AB18" i="1"/>
  <c r="Z15" i="1"/>
  <c r="X16" i="1"/>
  <c r="V21" i="1"/>
  <c r="U17" i="1"/>
  <c r="V16" i="1"/>
  <c r="AE19" i="1"/>
  <c r="X20" i="1"/>
  <c r="AC20" i="1"/>
  <c r="AA15" i="1"/>
  <c r="Y14" i="1"/>
  <c r="W17" i="1"/>
  <c r="Z20" i="1"/>
  <c r="V14" i="1"/>
  <c r="AE20" i="1"/>
  <c r="AB16" i="1"/>
  <c r="Y20" i="1"/>
  <c r="X14" i="1"/>
  <c r="V19" i="1"/>
  <c r="Y21" i="1"/>
  <c r="AA30" i="5" l="1"/>
  <c r="AD36" i="5"/>
  <c r="V32" i="5"/>
  <c r="AA34" i="5"/>
  <c r="U32" i="5"/>
  <c r="U29" i="5"/>
  <c r="Z30" i="5"/>
  <c r="AF37" i="5"/>
  <c r="V38" i="5"/>
  <c r="Z33" i="5"/>
  <c r="U24" i="5"/>
  <c r="AG33" i="5"/>
  <c r="V29" i="5"/>
  <c r="X36" i="5"/>
  <c r="AA28" i="5"/>
  <c r="U35" i="5"/>
  <c r="AD26" i="5"/>
  <c r="AG29" i="5"/>
  <c r="AB32" i="5"/>
  <c r="AG38" i="5"/>
  <c r="AF34" i="5"/>
  <c r="AG28" i="5"/>
  <c r="AD29" i="5"/>
  <c r="Z25" i="5"/>
  <c r="X33" i="5"/>
  <c r="AB36" i="5"/>
  <c r="AD24" i="5"/>
  <c r="Z24" i="5"/>
  <c r="X27" i="5"/>
  <c r="AB28" i="5"/>
  <c r="AF28" i="5"/>
  <c r="AF30" i="5"/>
  <c r="V35" i="5"/>
  <c r="V37" i="5"/>
  <c r="V31" i="5"/>
  <c r="V27" i="5"/>
  <c r="AA38" i="5"/>
  <c r="AA29" i="5"/>
  <c r="AA27" i="5"/>
  <c r="AA24" i="5"/>
  <c r="U34" i="5"/>
  <c r="U36" i="5"/>
  <c r="U33" i="5"/>
  <c r="U28" i="5"/>
  <c r="AF32" i="5"/>
  <c r="AF26" i="5"/>
  <c r="AF27" i="5"/>
  <c r="AF36" i="5"/>
  <c r="AG25" i="5"/>
  <c r="AG34" i="5"/>
  <c r="AG27" i="5"/>
  <c r="AG37" i="5"/>
  <c r="V30" i="5"/>
  <c r="V34" i="5"/>
  <c r="V33" i="5"/>
  <c r="V24" i="5"/>
  <c r="AA35" i="5"/>
  <c r="AA26" i="5"/>
  <c r="AA37" i="5"/>
  <c r="AA33" i="5"/>
  <c r="U31" i="5"/>
  <c r="U38" i="5"/>
  <c r="U37" i="5"/>
  <c r="U25" i="5"/>
  <c r="AF25" i="5"/>
  <c r="AF31" i="5"/>
  <c r="AF33" i="5"/>
  <c r="AG24" i="5"/>
  <c r="AG30" i="5"/>
  <c r="AG31" i="5"/>
  <c r="V36" i="5"/>
  <c r="V28" i="5"/>
  <c r="V25" i="5"/>
  <c r="AA36" i="5"/>
  <c r="AA25" i="5"/>
  <c r="AA32" i="5"/>
  <c r="U30" i="5"/>
  <c r="U27" i="5"/>
  <c r="AF38" i="5"/>
  <c r="AF24" i="5"/>
  <c r="AF29" i="5"/>
  <c r="AG32" i="5"/>
  <c r="AG36" i="5"/>
  <c r="AG35" i="5"/>
  <c r="AB27" i="5"/>
  <c r="AD37" i="5"/>
  <c r="AD35" i="5"/>
  <c r="Z37" i="5"/>
  <c r="Z31" i="5"/>
  <c r="X37" i="5"/>
  <c r="X26" i="5"/>
  <c r="AB38" i="5"/>
  <c r="AB25" i="5"/>
  <c r="AD31" i="5"/>
  <c r="AD25" i="5"/>
  <c r="Z38" i="5"/>
  <c r="Z27" i="5"/>
  <c r="X29" i="5"/>
  <c r="X28" i="5"/>
  <c r="AB37" i="5"/>
  <c r="AB33" i="5"/>
  <c r="AD38" i="5"/>
  <c r="AD30" i="5"/>
  <c r="AD27" i="5"/>
  <c r="AD34" i="5"/>
  <c r="Z32" i="5"/>
  <c r="Z28" i="5"/>
  <c r="Z26" i="5"/>
  <c r="X38" i="5"/>
  <c r="X34" i="5"/>
  <c r="X32" i="5"/>
  <c r="X25" i="5"/>
  <c r="AB35" i="5"/>
  <c r="AB24" i="5"/>
  <c r="AB31" i="5"/>
  <c r="AD33" i="5"/>
  <c r="AD28" i="5"/>
  <c r="Z36" i="5"/>
  <c r="Z35" i="5"/>
  <c r="Z34" i="5"/>
  <c r="X30" i="5"/>
  <c r="X31" i="5"/>
  <c r="X35" i="5"/>
  <c r="AB34" i="5"/>
  <c r="AB26" i="5"/>
  <c r="AB30" i="5"/>
  <c r="AC33" i="5"/>
  <c r="AC32" i="5"/>
  <c r="AC30" i="5"/>
  <c r="AC34" i="5"/>
  <c r="AC28" i="5"/>
  <c r="AC25" i="5"/>
  <c r="AC24" i="5"/>
  <c r="AC27" i="5"/>
  <c r="AC29" i="5"/>
  <c r="AC35" i="5"/>
  <c r="AC26" i="5"/>
  <c r="AC31" i="5"/>
  <c r="AC38" i="5"/>
  <c r="AC37" i="5"/>
  <c r="AC36" i="5"/>
  <c r="T24" i="5"/>
  <c r="T33" i="5"/>
  <c r="T27" i="5"/>
  <c r="T38" i="5"/>
  <c r="T32" i="5"/>
  <c r="T26" i="5"/>
  <c r="T36" i="5"/>
  <c r="T28" i="5"/>
  <c r="T29" i="5"/>
  <c r="T35" i="5"/>
  <c r="T25" i="5"/>
  <c r="T37" i="5"/>
  <c r="T30" i="5"/>
  <c r="T34" i="5"/>
  <c r="T31" i="5"/>
  <c r="AE35" i="5"/>
  <c r="AE32" i="5"/>
  <c r="AE27" i="5"/>
  <c r="AE28" i="5"/>
  <c r="AE26" i="5"/>
  <c r="AE25" i="5"/>
  <c r="AE31" i="5"/>
  <c r="AE34" i="5"/>
  <c r="AE29" i="5"/>
  <c r="AE30" i="5"/>
  <c r="AE37" i="5"/>
  <c r="AE33" i="5"/>
  <c r="AE36" i="5"/>
  <c r="AE24" i="5"/>
  <c r="AE38" i="5"/>
  <c r="AH38" i="5"/>
  <c r="AH35" i="5"/>
  <c r="AH24" i="5"/>
  <c r="AH30" i="5"/>
  <c r="AH37" i="5"/>
  <c r="AH26" i="5"/>
  <c r="AH27" i="5"/>
  <c r="AH36" i="5"/>
  <c r="AH31" i="5"/>
  <c r="AH32" i="5"/>
  <c r="AH34" i="5"/>
  <c r="AH25" i="5"/>
  <c r="AH29" i="5"/>
  <c r="AH28" i="5"/>
  <c r="AH33" i="5"/>
  <c r="Y29" i="5"/>
  <c r="Y35" i="5"/>
  <c r="Y28" i="5"/>
  <c r="Y30" i="5"/>
  <c r="Y24" i="5"/>
  <c r="Y26" i="5"/>
  <c r="Y25" i="5"/>
  <c r="Y32" i="5"/>
  <c r="Y27" i="5"/>
  <c r="Y33" i="5"/>
  <c r="Y38" i="5"/>
  <c r="Y34" i="5"/>
  <c r="Y37" i="5"/>
  <c r="Y36" i="5"/>
  <c r="Y31" i="5"/>
  <c r="W27" i="5"/>
  <c r="W25" i="5"/>
  <c r="W28" i="5"/>
  <c r="W24" i="5"/>
  <c r="W26" i="5"/>
  <c r="W30" i="5"/>
  <c r="W35" i="5"/>
  <c r="W34" i="5"/>
  <c r="W31" i="5"/>
  <c r="W32" i="5"/>
  <c r="W38" i="5"/>
  <c r="W37" i="5"/>
  <c r="W29" i="5"/>
  <c r="W33" i="5"/>
  <c r="W36" i="5"/>
  <c r="AI21" i="1"/>
  <c r="AJ21" i="1" s="1"/>
  <c r="B17" i="6" s="1"/>
  <c r="AI8" i="1"/>
  <c r="AI12" i="1"/>
  <c r="AJ12" i="1" s="1"/>
  <c r="B8" i="6" s="1"/>
  <c r="AI9" i="1"/>
  <c r="AI11" i="1"/>
  <c r="AJ11" i="1" s="1"/>
  <c r="B7" i="6" s="1"/>
  <c r="AI13" i="1"/>
  <c r="AJ13" i="1" s="1"/>
  <c r="B9" i="6" s="1"/>
  <c r="AI16" i="1"/>
  <c r="AJ16" i="1" s="1"/>
  <c r="B12" i="6" s="1"/>
  <c r="AI20" i="1"/>
  <c r="AJ20" i="1" s="1"/>
  <c r="B16" i="6" s="1"/>
  <c r="AI18" i="1"/>
  <c r="AJ18" i="1" s="1"/>
  <c r="B14" i="6" s="1"/>
  <c r="AI10" i="1"/>
  <c r="AI14" i="1"/>
  <c r="AJ14" i="1" s="1"/>
  <c r="B10" i="6" s="1"/>
  <c r="AI19" i="1"/>
  <c r="AJ19" i="1" s="1"/>
  <c r="B15" i="6" s="1"/>
  <c r="AI15" i="1"/>
  <c r="AJ15" i="1" s="1"/>
  <c r="B11" i="6" s="1"/>
  <c r="AI17" i="1"/>
  <c r="AJ17" i="1" s="1"/>
  <c r="B13" i="6" s="1"/>
  <c r="AI29" i="5" l="1"/>
  <c r="AL12" i="5" s="1"/>
  <c r="AM12" i="5" s="1"/>
  <c r="AI37" i="5"/>
  <c r="AL20" i="5" s="1"/>
  <c r="AM20" i="5" s="1"/>
  <c r="AI28" i="5"/>
  <c r="AL11" i="5" s="1"/>
  <c r="AM11" i="5" s="1"/>
  <c r="AI38" i="5"/>
  <c r="AL21" i="5" s="1"/>
  <c r="AM21" i="5" s="1"/>
  <c r="AI30" i="5"/>
  <c r="AL13" i="5" s="1"/>
  <c r="AM13" i="5" s="1"/>
  <c r="AI32" i="5"/>
  <c r="AL15" i="5" s="1"/>
  <c r="AM15" i="5" s="1"/>
  <c r="AI31" i="5"/>
  <c r="AL14" i="5" s="1"/>
  <c r="AM14" i="5" s="1"/>
  <c r="AI25" i="5"/>
  <c r="AL8" i="5" s="1"/>
  <c r="AM8" i="5" s="1"/>
  <c r="AI36" i="5"/>
  <c r="AL19" i="5" s="1"/>
  <c r="AM19" i="5" s="1"/>
  <c r="AI27" i="5"/>
  <c r="AL10" i="5" s="1"/>
  <c r="AM10" i="5" s="1"/>
  <c r="AI24" i="5"/>
  <c r="AL7" i="5" s="1"/>
  <c r="AM7" i="5" s="1"/>
  <c r="AI34" i="5"/>
  <c r="AL17" i="5" s="1"/>
  <c r="AM17" i="5" s="1"/>
  <c r="AI35" i="5"/>
  <c r="AL18" i="5" s="1"/>
  <c r="AM18" i="5" s="1"/>
  <c r="AI26" i="5"/>
  <c r="AL9" i="5" s="1"/>
  <c r="AM9" i="5" s="1"/>
  <c r="AI33" i="5"/>
  <c r="AL16" i="5" s="1"/>
  <c r="AM16" i="5" s="1"/>
  <c r="AA22" i="1"/>
  <c r="AA24" i="1" s="1"/>
  <c r="AC22" i="1"/>
  <c r="AC24" i="1" s="1"/>
  <c r="Y22" i="1"/>
  <c r="Y24" i="1" s="1"/>
  <c r="AG22" i="1"/>
  <c r="AG24" i="1" s="1"/>
  <c r="Z22" i="1"/>
  <c r="Z24" i="1" s="1"/>
  <c r="AF22" i="1"/>
  <c r="AF24" i="1" s="1"/>
  <c r="AD22" i="1"/>
  <c r="AD24" i="1" s="1"/>
  <c r="AB22" i="1"/>
  <c r="AB24" i="1" s="1"/>
  <c r="AE22" i="1"/>
  <c r="AE24" i="1" s="1"/>
  <c r="X22" i="1"/>
  <c r="X24" i="1" s="1"/>
  <c r="AH22" i="1"/>
  <c r="AH24" i="1" s="1"/>
  <c r="AJ9" i="1"/>
  <c r="B5" i="6" s="1"/>
  <c r="AJ10" i="1"/>
  <c r="B6" i="6" s="1"/>
  <c r="AJ8" i="1"/>
  <c r="B4" i="6" s="1"/>
  <c r="X29" i="1" l="1"/>
  <c r="Z27" i="1"/>
  <c r="AA37" i="1"/>
  <c r="B3" i="5"/>
  <c r="D3" i="5" s="1"/>
  <c r="E3" i="5" s="1"/>
  <c r="AE29" i="1"/>
  <c r="Z31" i="1"/>
  <c r="AE28" i="1"/>
  <c r="AA26" i="1"/>
  <c r="X30" i="1"/>
  <c r="X28" i="1"/>
  <c r="AE35" i="1"/>
  <c r="AC32" i="1"/>
  <c r="AA29" i="1"/>
  <c r="X35" i="1"/>
  <c r="AE38" i="1"/>
  <c r="Z37" i="1"/>
  <c r="AA33" i="1"/>
  <c r="AE27" i="1"/>
  <c r="Z38" i="1"/>
  <c r="Z29" i="1"/>
  <c r="AA36" i="1"/>
  <c r="AA31" i="1"/>
  <c r="AE34" i="1"/>
  <c r="AE26" i="1"/>
  <c r="AE32" i="1"/>
  <c r="Z36" i="1"/>
  <c r="Z35" i="1"/>
  <c r="Z28" i="1"/>
  <c r="Z30" i="1"/>
  <c r="AA34" i="1"/>
  <c r="AA38" i="1"/>
  <c r="AA28" i="1"/>
  <c r="AE36" i="1"/>
  <c r="AE30" i="1"/>
  <c r="Z32" i="1"/>
  <c r="Z26" i="1"/>
  <c r="AA35" i="1"/>
  <c r="AA25" i="1"/>
  <c r="AE37" i="1"/>
  <c r="AE31" i="1"/>
  <c r="AE25" i="1"/>
  <c r="AE33" i="1"/>
  <c r="Z34" i="1"/>
  <c r="Z33" i="1"/>
  <c r="Z25" i="1"/>
  <c r="AA32" i="1"/>
  <c r="AA27" i="1"/>
  <c r="AA30" i="1"/>
  <c r="AD34" i="1"/>
  <c r="AC27" i="1"/>
  <c r="AH26" i="1"/>
  <c r="X31" i="1"/>
  <c r="AC38" i="1"/>
  <c r="Y32" i="1"/>
  <c r="AH34" i="1"/>
  <c r="X33" i="1"/>
  <c r="X27" i="1"/>
  <c r="AC35" i="1"/>
  <c r="AF29" i="1"/>
  <c r="AF33" i="1"/>
  <c r="AF37" i="1"/>
  <c r="AF34" i="1"/>
  <c r="AC34" i="1"/>
  <c r="AC26" i="1"/>
  <c r="AC30" i="1"/>
  <c r="AF30" i="1"/>
  <c r="AF35" i="1"/>
  <c r="AF25" i="1"/>
  <c r="X37" i="1"/>
  <c r="X34" i="1"/>
  <c r="X25" i="1"/>
  <c r="AC37" i="1"/>
  <c r="AC31" i="1"/>
  <c r="AC28" i="1"/>
  <c r="AF27" i="1"/>
  <c r="AF26" i="1"/>
  <c r="AF28" i="1"/>
  <c r="X38" i="1"/>
  <c r="X36" i="1"/>
  <c r="X32" i="1"/>
  <c r="X26" i="1"/>
  <c r="AC36" i="1"/>
  <c r="AC29" i="1"/>
  <c r="AC25" i="1"/>
  <c r="AC33" i="1"/>
  <c r="AF38" i="1"/>
  <c r="AF31" i="1"/>
  <c r="AF32" i="1"/>
  <c r="AF36" i="1"/>
  <c r="AH28" i="1"/>
  <c r="Y34" i="1"/>
  <c r="AD31" i="1"/>
  <c r="AH25" i="1"/>
  <c r="AH29" i="1"/>
  <c r="Y38" i="1"/>
  <c r="AD29" i="1"/>
  <c r="AB33" i="1"/>
  <c r="AG28" i="1"/>
  <c r="AB29" i="1"/>
  <c r="AH27" i="1"/>
  <c r="AH36" i="1"/>
  <c r="AH35" i="1"/>
  <c r="AB27" i="1"/>
  <c r="Y33" i="1"/>
  <c r="Y27" i="1"/>
  <c r="AG36" i="1"/>
  <c r="AD35" i="1"/>
  <c r="AD28" i="1"/>
  <c r="AG26" i="1"/>
  <c r="AH33" i="1"/>
  <c r="AH32" i="1"/>
  <c r="AH38" i="1"/>
  <c r="Y31" i="1"/>
  <c r="Y26" i="1"/>
  <c r="AG37" i="1"/>
  <c r="AD38" i="1"/>
  <c r="AD30" i="1"/>
  <c r="AB36" i="1"/>
  <c r="AB31" i="1"/>
  <c r="AG31" i="1"/>
  <c r="AG30" i="1"/>
  <c r="AH31" i="1"/>
  <c r="AH37" i="1"/>
  <c r="AH30" i="1"/>
  <c r="AB35" i="1"/>
  <c r="AB34" i="1"/>
  <c r="AB28" i="1"/>
  <c r="AB32" i="1"/>
  <c r="Y35" i="1"/>
  <c r="Y37" i="1"/>
  <c r="Y25" i="1"/>
  <c r="Y29" i="1"/>
  <c r="AG29" i="1"/>
  <c r="AG32" i="1"/>
  <c r="AG33" i="1"/>
  <c r="AD36" i="1"/>
  <c r="AD32" i="1"/>
  <c r="AD25" i="1"/>
  <c r="AB37" i="1"/>
  <c r="AB25" i="1"/>
  <c r="AG27" i="1"/>
  <c r="AB38" i="1"/>
  <c r="AB26" i="1"/>
  <c r="AB30" i="1"/>
  <c r="Y30" i="1"/>
  <c r="Y36" i="1"/>
  <c r="Y28" i="1"/>
  <c r="AG38" i="1"/>
  <c r="AG35" i="1"/>
  <c r="AG25" i="1"/>
  <c r="AG34" i="1"/>
  <c r="AD37" i="1"/>
  <c r="AD33" i="1"/>
  <c r="AD26" i="1"/>
  <c r="AD27" i="1"/>
  <c r="W22" i="1"/>
  <c r="W24" i="1" s="1"/>
  <c r="U22" i="1"/>
  <c r="U25" i="1" s="1"/>
  <c r="V22" i="1"/>
  <c r="AI7" i="1"/>
  <c r="U33" i="1" l="1"/>
  <c r="U24" i="1"/>
  <c r="W35" i="1"/>
  <c r="W30" i="1"/>
  <c r="W36" i="1"/>
  <c r="W25" i="1"/>
  <c r="W31" i="1"/>
  <c r="W26" i="1"/>
  <c r="W32" i="1"/>
  <c r="U27" i="1"/>
  <c r="U37" i="1"/>
  <c r="U38" i="1"/>
  <c r="U32" i="1"/>
  <c r="U28" i="1"/>
  <c r="U26" i="1"/>
  <c r="U36" i="1"/>
  <c r="U35" i="1"/>
  <c r="U31" i="1"/>
  <c r="W38" i="1"/>
  <c r="W34" i="1"/>
  <c r="W28" i="1"/>
  <c r="W27" i="1"/>
  <c r="U29" i="1"/>
  <c r="U34" i="1"/>
  <c r="U30" i="1"/>
  <c r="W33" i="1"/>
  <c r="W29" i="1"/>
  <c r="W37" i="1"/>
  <c r="V24" i="1"/>
  <c r="V26" i="1"/>
  <c r="V25" i="1"/>
  <c r="V35" i="1"/>
  <c r="V32" i="1"/>
  <c r="V37" i="1"/>
  <c r="V34" i="1"/>
  <c r="V36" i="1"/>
  <c r="V38" i="1"/>
  <c r="V27" i="1"/>
  <c r="V29" i="1"/>
  <c r="V31" i="1"/>
  <c r="V28" i="1"/>
  <c r="V33" i="1"/>
  <c r="V30" i="1"/>
  <c r="AJ7" i="1"/>
  <c r="B3" i="6" s="1"/>
  <c r="T22" i="1" l="1"/>
  <c r="T37" i="1" l="1"/>
  <c r="AI37" i="1" s="1"/>
  <c r="AL20" i="1" s="1"/>
  <c r="AM20" i="1" s="1"/>
  <c r="T34" i="1"/>
  <c r="AI34" i="1" s="1"/>
  <c r="AL17" i="1" s="1"/>
  <c r="AM17" i="1" s="1"/>
  <c r="T28" i="1"/>
  <c r="AI28" i="1" s="1"/>
  <c r="AL11" i="1" s="1"/>
  <c r="AM11" i="1" s="1"/>
  <c r="T35" i="1"/>
  <c r="AI35" i="1" s="1"/>
  <c r="AL18" i="1" s="1"/>
  <c r="AM18" i="1" s="1"/>
  <c r="T31" i="1"/>
  <c r="AI31" i="1" s="1"/>
  <c r="AL14" i="1" s="1"/>
  <c r="AM14" i="1" s="1"/>
  <c r="T32" i="1"/>
  <c r="AI32" i="1" s="1"/>
  <c r="AL15" i="1" s="1"/>
  <c r="AM15" i="1" s="1"/>
  <c r="T30" i="1"/>
  <c r="AI30" i="1" s="1"/>
  <c r="AL13" i="1" s="1"/>
  <c r="AM13" i="1" s="1"/>
  <c r="T38" i="1"/>
  <c r="AI38" i="1" s="1"/>
  <c r="AL21" i="1" s="1"/>
  <c r="AM21" i="1" s="1"/>
  <c r="T29" i="1"/>
  <c r="AI29" i="1" s="1"/>
  <c r="AL12" i="1" s="1"/>
  <c r="AM12" i="1" s="1"/>
  <c r="T33" i="1"/>
  <c r="AI33" i="1" s="1"/>
  <c r="AL16" i="1" s="1"/>
  <c r="AM16" i="1" s="1"/>
  <c r="T36" i="1"/>
  <c r="AI36" i="1" s="1"/>
  <c r="AL19" i="1" s="1"/>
  <c r="AM19" i="1" s="1"/>
  <c r="T26" i="1"/>
  <c r="AI26" i="1" s="1"/>
  <c r="AL9" i="1" s="1"/>
  <c r="AM9" i="1" s="1"/>
  <c r="T25" i="1"/>
  <c r="AI25" i="1" s="1"/>
  <c r="AL8" i="1" s="1"/>
  <c r="AM8" i="1" s="1"/>
  <c r="T27" i="1"/>
  <c r="AI27" i="1" s="1"/>
  <c r="AL10" i="1" s="1"/>
  <c r="AM10" i="1" s="1"/>
  <c r="T24" i="1"/>
  <c r="AI24" i="1" s="1"/>
  <c r="AL7" i="1" s="1"/>
  <c r="AM7" i="1" s="1"/>
  <c r="B3" i="1" l="1"/>
  <c r="D3" i="1" s="1"/>
  <c r="E3" i="1" s="1"/>
</calcChain>
</file>

<file path=xl/sharedStrings.xml><?xml version="1.0" encoding="utf-8"?>
<sst xmlns="http://schemas.openxmlformats.org/spreadsheetml/2006/main" count="240" uniqueCount="79">
  <si>
    <t>R1</t>
  </si>
  <si>
    <t>R2</t>
  </si>
  <si>
    <t>R3</t>
  </si>
  <si>
    <t>R4</t>
  </si>
  <si>
    <t>r1</t>
  </si>
  <si>
    <t>r2</t>
  </si>
  <si>
    <t>r3</t>
  </si>
  <si>
    <t>r4</t>
  </si>
  <si>
    <t>CI</t>
  </si>
  <si>
    <t>COMPARACIÓN POR PARES</t>
  </si>
  <si>
    <t>CÁLCULO DE AUTOVALORES</t>
  </si>
  <si>
    <t>Lamda Max</t>
  </si>
  <si>
    <t>CR</t>
  </si>
  <si>
    <t>S</t>
  </si>
  <si>
    <t>Criterio 1</t>
  </si>
  <si>
    <t>Criterio 2</t>
  </si>
  <si>
    <t>Coste</t>
  </si>
  <si>
    <t>Recta Ref 1</t>
  </si>
  <si>
    <t>Recta Ref 2</t>
  </si>
  <si>
    <t>Valor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</si>
  <si>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</si>
  <si>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</si>
  <si>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</si>
  <si>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</si>
  <si>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</si>
  <si>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</si>
  <si>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</si>
  <si>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</si>
  <si>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</si>
  <si>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</si>
  <si>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</si>
  <si>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</si>
  <si>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</si>
  <si>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</si>
  <si>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</si>
  <si>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</si>
  <si>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</si>
  <si>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</si>
  <si>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</si>
  <si>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</si>
  <si>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</si>
  <si>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</si>
  <si>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# Rq</t>
  </si>
  <si>
    <t>Autovalores</t>
  </si>
  <si>
    <t>Análisis de Consistencia</t>
  </si>
  <si>
    <t>Requisitos</t>
  </si>
  <si>
    <t>Id</t>
  </si>
  <si>
    <t>Descripción</t>
  </si>
  <si>
    <t>Nombre</t>
  </si>
  <si>
    <t>Registrarse en el sistema</t>
  </si>
  <si>
    <t>Iniciar sesión en el sistema</t>
  </si>
  <si>
    <t>Editar perfil</t>
  </si>
  <si>
    <t>Cerrar sesión</t>
  </si>
  <si>
    <t>Añadir gasto</t>
  </si>
  <si>
    <t>Filtrar participantes</t>
  </si>
  <si>
    <t>Asociar actividad</t>
  </si>
  <si>
    <t>Calcular balance</t>
  </si>
  <si>
    <t>Registrar pago</t>
  </si>
  <si>
    <t>Creación de grupos de gasto</t>
  </si>
  <si>
    <t>Chat entre usuarios/grupal</t>
  </si>
  <si>
    <t>Crear actividad</t>
  </si>
  <si>
    <t>Añadir reseña</t>
  </si>
  <si>
    <t>Eliminar grupo</t>
  </si>
  <si>
    <t>Configurar métodos de pago</t>
  </si>
  <si>
    <t>Crear un nuevo usuario en el sistema</t>
  </si>
  <si>
    <t>Acceder a la aplicación con las credenciales de un usuario</t>
  </si>
  <si>
    <t>Modificar la información del usuario y añadir amigos</t>
  </si>
  <si>
    <t>Modificar los métodos de pago disponibles para el usuario</t>
  </si>
  <si>
    <t>Salir de la sesión iniciada en el dispositivo</t>
  </si>
  <si>
    <t>Crear un nuevo gasto incluyendo participantes, pagadores y deudores</t>
  </si>
  <si>
    <t>Filtrar el listado de los participantes de un grupo</t>
  </si>
  <si>
    <t>Asociar una actividad previamente creada a un gasto</t>
  </si>
  <si>
    <t>Ajustar el balance de los participantes de un gasto</t>
  </si>
  <si>
    <t>Registrar un pago entre participantes de un gasto</t>
  </si>
  <si>
    <t>Crear un nuevo grupo de gasto, añadiendo sus miembros</t>
  </si>
  <si>
    <t>Enviar mensajes a otros usuarios o al chat grupal</t>
  </si>
  <si>
    <t>Eliminar los datos de un grupo</t>
  </si>
  <si>
    <t>Crear una nueva actividad con todos sus datos asociados</t>
  </si>
  <si>
    <t>Añadir una reseña y una puntuación a una actividad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</si>
</sst>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Symbol"/>
      <family val="1"/>
      <charset val="2"/>
    </font>
    <font>
      <b/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9" fontId="7" fillId="9" borderId="0" xfId="1" applyFont="1" applyFill="1" applyAlignment="1" applyProtection="1">
      <alignment horizontal="center"/>
    </xf>
    <xf numFmtId="2" fontId="0" fillId="6" borderId="0" xfId="0" applyNumberFormat="1" applyFill="1" applyAlignment="1">
      <alignment horizontal="center"/>
    </xf>
    <xf numFmtId="9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3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2" fillId="11" borderId="0" xfId="0" applyFont="1" applyFill="1" applyAlignment="1" applyProtection="1">
      <alignment horizontal="right"/>
      <protection hidden="1"/>
    </xf>
    <xf numFmtId="2" fontId="0" fillId="12" borderId="11" xfId="0" applyNumberFormat="1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2" fontId="0" fillId="2" borderId="11" xfId="0" applyNumberForma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8" borderId="14" xfId="0" applyFill="1" applyBorder="1"/>
    <xf numFmtId="0" fontId="0" fillId="8" borderId="15" xfId="0" applyFill="1" applyBorder="1"/>
    <xf numFmtId="0" fontId="2" fillId="8" borderId="13" xfId="0" applyFont="1" applyFill="1" applyBorder="1" applyAlignment="1">
      <alignment horizontal="right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right"/>
    </xf>
    <xf numFmtId="0" fontId="0" fillId="8" borderId="17" xfId="0" applyFill="1" applyBorder="1"/>
    <xf numFmtId="0" fontId="0" fillId="8" borderId="18" xfId="0" applyFill="1" applyBorder="1"/>
    <xf numFmtId="0" fontId="2" fillId="0" borderId="16" xfId="0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9" fillId="0" borderId="0" xfId="0" applyFont="1" applyAlignment="1">
      <alignment horizontal="center"/>
    </xf>
    <xf numFmtId="0" fontId="5" fillId="5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8" fillId="10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Coste</a:t>
            </a:r>
            <a:r>
              <a:rPr lang="es-ES" baseline="0"/>
              <a:t> - Valor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Grafico!$C$2</c:f>
              <c:strCache>
                <c:ptCount val="1"/>
                <c:pt idx="0">
                  <c:v>Coste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solidFill>
                  <a:schemeClr val="tx1">
                    <a:lumMod val="25000"/>
                    <a:lumOff val="75000"/>
                    <a:alpha val="78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39BCF5-41A7-4113-AFB4-13826D20A88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3DA-48DE-8618-0374B2497A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0D398C-08AE-4960-B3FD-1475BBF2CF3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DA-48DE-8618-0374B2497A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10CBBF-0477-4D05-9041-753C55C5E4C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A-48DE-8618-0374B2497A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87D879-08FE-42D1-B419-E159CE447FF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A-48DE-8618-0374B2497A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E17918-8903-4164-BE51-007C74EBA2B1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DA-48DE-8618-0374B2497A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B10EF5-5AEE-4059-846A-968B29E7960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DA-48DE-8618-0374B2497A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760A6A-3DEA-4FA8-BCD8-97B22B25D99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DA-48DE-8618-0374B2497A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E00E9E-7AC8-446A-A0AF-55C455F328B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DA-48DE-8618-0374B2497A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6E39AC-C907-4AD7-8649-542AFF63A9D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DA-48DE-8618-0374B2497A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F63EB5-3A2E-495A-BDC4-70623C9C916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DA-48DE-8618-0374B2497A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A6795A5-371A-4FAB-BB30-0C165CAE5CE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DA-48DE-8618-0374B2497A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CA3661-345C-450C-9792-DEDFC50F8F1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DA-48DE-8618-0374B2497A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C36702-3009-4B21-A01D-8BAA40658FF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DA-48DE-8618-0374B2497A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5A495AB-251C-4709-B35E-71DD1BE9788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DA-48DE-8618-0374B2497A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9D36E8D-B121-4057-A844-284F08D99A2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DA-48DE-8618-0374B2497AA0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Grafico!$C$3:$C$17</c:f>
              <c:numCache>
                <c:formatCode>0%</c:formatCode>
                <c:ptCount val="15"/>
                <c:pt idx="0">
                  <c:v>7.6452806417286412E-2</c:v>
                </c:pt>
                <c:pt idx="1">
                  <c:v>5.1633247224796258E-2</c:v>
                </c:pt>
                <c:pt idx="2">
                  <c:v>5.3620210342350726E-2</c:v>
                </c:pt>
                <c:pt idx="3">
                  <c:v>7.4251543236194928E-2</c:v>
                </c:pt>
                <c:pt idx="4">
                  <c:v>0.12011938696674143</c:v>
                </c:pt>
                <c:pt idx="5">
                  <c:v>6.4411082252863155E-2</c:v>
                </c:pt>
                <c:pt idx="6">
                  <c:v>5.6902930523318747E-2</c:v>
                </c:pt>
                <c:pt idx="7">
                  <c:v>7.2129005903396562E-2</c:v>
                </c:pt>
                <c:pt idx="8">
                  <c:v>9.5912912637192232E-2</c:v>
                </c:pt>
                <c:pt idx="9">
                  <c:v>5.3901043464090637E-2</c:v>
                </c:pt>
                <c:pt idx="10">
                  <c:v>3.5601746622560264E-2</c:v>
                </c:pt>
                <c:pt idx="11">
                  <c:v>3.7179949004707745E-2</c:v>
                </c:pt>
                <c:pt idx="12">
                  <c:v>5.1001807597811921E-2</c:v>
                </c:pt>
                <c:pt idx="13">
                  <c:v>9.3039605453245869E-2</c:v>
                </c:pt>
                <c:pt idx="14">
                  <c:v>6.3842722353443113E-2</c:v>
                </c:pt>
              </c:numCache>
            </c:numRef>
          </c:xVal>
          <c:yVal>
            <c:numRef>
              <c:f>Grafico!$B$3:$B$17</c:f>
              <c:numCache>
                <c:formatCode>0%</c:formatCode>
                <c:ptCount val="15"/>
                <c:pt idx="0">
                  <c:v>0.14653629536000032</c:v>
                </c:pt>
                <c:pt idx="1">
                  <c:v>0.14653629536000032</c:v>
                </c:pt>
                <c:pt idx="2">
                  <c:v>2.6555945203898892E-2</c:v>
                </c:pt>
                <c:pt idx="3">
                  <c:v>5.7804925015501184E-2</c:v>
                </c:pt>
                <c:pt idx="4">
                  <c:v>9.8984622105457044E-3</c:v>
                </c:pt>
                <c:pt idx="5">
                  <c:v>0.11035214358845193</c:v>
                </c:pt>
                <c:pt idx="6">
                  <c:v>1.4649909774377318E-2</c:v>
                </c:pt>
                <c:pt idx="7">
                  <c:v>4.1767711392683288E-2</c:v>
                </c:pt>
                <c:pt idx="8">
                  <c:v>9.6961312532543822E-2</c:v>
                </c:pt>
                <c:pt idx="9">
                  <c:v>0.13463001844260183</c:v>
                </c:pt>
                <c:pt idx="10">
                  <c:v>9.2066402827111052E-2</c:v>
                </c:pt>
                <c:pt idx="11">
                  <c:v>3.4805234269429226E-2</c:v>
                </c:pt>
                <c:pt idx="12">
                  <c:v>1.2469473317550812E-2</c:v>
                </c:pt>
                <c:pt idx="13">
                  <c:v>5.2273246648984133E-2</c:v>
                </c:pt>
                <c:pt idx="14">
                  <c:v>2.2692624056320127E-2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Grafico!$A$3:$A$17</c15:f>
                <c15:dlblRangeCache>
                  <c:ptCount val="15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  <c:pt idx="14">
                    <c:v>R15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8-4620-B0CA-E54F452341A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Grafico!$M$11:$M$12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Grafico!$N$11:$N$12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8-4620-B0CA-E54F452341A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Grafico!$M$7:$M$8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Grafico!$N$7:$N$8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8-4620-B0CA-E54F4523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1663"/>
        <c:axId val="413792079"/>
      </c:scatterChart>
      <c:valAx>
        <c:axId val="413791663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Coste (Porcentual)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2079"/>
        <c:crosses val="autoZero"/>
        <c:crossBetween val="midCat"/>
      </c:valAx>
      <c:valAx>
        <c:axId val="413792079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(porcentual)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16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95250</xdr:rowOff>
    </xdr:from>
    <xdr:to>
      <xdr:col>10</xdr:col>
      <xdr:colOff>548640</xdr:colOff>
      <xdr:row>26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A3" sqref="A3:C18"/>
    </sheetView>
  </sheetViews>
  <sheetFormatPr baseColWidth="10" defaultRowHeight="14.4" x14ac:dyDescent="0.3"/>
  <cols>
    <col min="1" max="1" width="5.5546875" customWidth="1"/>
    <col min="2" max="2" width="41.5546875" customWidth="1"/>
    <col min="3" max="3" width="58" customWidth="1"/>
  </cols>
  <sheetData>
    <row r="1" spans="1:3" ht="18" x14ac:dyDescent="0.35">
      <c r="A1" s="52" t="s">
        <v>45</v>
      </c>
      <c r="B1" s="52"/>
      <c r="C1" s="52"/>
    </row>
    <row r="3" spans="1:3" x14ac:dyDescent="0.3">
      <c r="A3" s="43" t="s">
        <v>46</v>
      </c>
      <c r="B3" s="44" t="s">
        <v>48</v>
      </c>
      <c r="C3" s="45" t="s">
        <v>47</v>
      </c>
    </row>
    <row r="4" spans="1:3" x14ac:dyDescent="0.3">
      <c r="A4" s="46" t="s">
        <v>0</v>
      </c>
      <c r="B4" s="47" t="s">
        <v>49</v>
      </c>
      <c r="C4" s="48" t="s">
        <v>64</v>
      </c>
    </row>
    <row r="5" spans="1:3" x14ac:dyDescent="0.3">
      <c r="A5" s="49" t="s">
        <v>1</v>
      </c>
      <c r="B5" s="50" t="s">
        <v>50</v>
      </c>
      <c r="C5" s="51" t="s">
        <v>65</v>
      </c>
    </row>
    <row r="6" spans="1:3" x14ac:dyDescent="0.3">
      <c r="A6" s="46" t="s">
        <v>2</v>
      </c>
      <c r="B6" s="47" t="s">
        <v>51</v>
      </c>
      <c r="C6" s="48" t="s">
        <v>66</v>
      </c>
    </row>
    <row r="7" spans="1:3" x14ac:dyDescent="0.3">
      <c r="A7" s="49" t="s">
        <v>3</v>
      </c>
      <c r="B7" s="50" t="s">
        <v>63</v>
      </c>
      <c r="C7" s="51" t="s">
        <v>67</v>
      </c>
    </row>
    <row r="8" spans="1:3" x14ac:dyDescent="0.3">
      <c r="A8" s="46" t="s">
        <v>20</v>
      </c>
      <c r="B8" s="50" t="s">
        <v>52</v>
      </c>
      <c r="C8" s="48" t="s">
        <v>68</v>
      </c>
    </row>
    <row r="9" spans="1:3" x14ac:dyDescent="0.3">
      <c r="A9" s="49" t="s">
        <v>21</v>
      </c>
      <c r="B9" s="47" t="s">
        <v>53</v>
      </c>
      <c r="C9" s="51" t="s">
        <v>69</v>
      </c>
    </row>
    <row r="10" spans="1:3" x14ac:dyDescent="0.3">
      <c r="A10" s="46" t="s">
        <v>22</v>
      </c>
      <c r="B10" s="50" t="s">
        <v>54</v>
      </c>
      <c r="C10" s="48" t="s">
        <v>70</v>
      </c>
    </row>
    <row r="11" spans="1:3" x14ac:dyDescent="0.3">
      <c r="A11" s="49" t="s">
        <v>23</v>
      </c>
      <c r="B11" s="47" t="s">
        <v>55</v>
      </c>
      <c r="C11" s="51" t="s">
        <v>71</v>
      </c>
    </row>
    <row r="12" spans="1:3" x14ac:dyDescent="0.3">
      <c r="A12" s="46" t="s">
        <v>24</v>
      </c>
      <c r="B12" s="50" t="s">
        <v>56</v>
      </c>
      <c r="C12" s="48" t="s">
        <v>72</v>
      </c>
    </row>
    <row r="13" spans="1:3" x14ac:dyDescent="0.3">
      <c r="A13" s="49" t="s">
        <v>25</v>
      </c>
      <c r="B13" s="47" t="s">
        <v>57</v>
      </c>
      <c r="C13" s="51" t="s">
        <v>73</v>
      </c>
    </row>
    <row r="14" spans="1:3" x14ac:dyDescent="0.3">
      <c r="A14" s="46" t="s">
        <v>26</v>
      </c>
      <c r="B14" s="50" t="s">
        <v>58</v>
      </c>
      <c r="C14" s="48" t="s">
        <v>74</v>
      </c>
    </row>
    <row r="15" spans="1:3" x14ac:dyDescent="0.3">
      <c r="A15" s="49" t="s">
        <v>27</v>
      </c>
      <c r="B15" s="47" t="s">
        <v>59</v>
      </c>
      <c r="C15" s="51" t="s">
        <v>75</v>
      </c>
    </row>
    <row r="16" spans="1:3" x14ac:dyDescent="0.3">
      <c r="A16" s="46" t="s">
        <v>28</v>
      </c>
      <c r="B16" s="50" t="s">
        <v>62</v>
      </c>
      <c r="C16" s="48" t="s">
        <v>76</v>
      </c>
    </row>
    <row r="17" spans="1:3" x14ac:dyDescent="0.3">
      <c r="A17" s="49" t="s">
        <v>29</v>
      </c>
      <c r="B17" s="50" t="s">
        <v>60</v>
      </c>
      <c r="C17" s="51" t="s">
        <v>77</v>
      </c>
    </row>
    <row r="18" spans="1:3" x14ac:dyDescent="0.3">
      <c r="A18" s="42" t="s">
        <v>30</v>
      </c>
      <c r="B18" s="40" t="s">
        <v>61</v>
      </c>
      <c r="C18" s="41" t="s">
        <v>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38"/>
  <sheetViews>
    <sheetView tabSelected="1" workbookViewId="0">
      <selection activeCell="Q21" sqref="Q21"/>
    </sheetView>
  </sheetViews>
  <sheetFormatPr baseColWidth="10" defaultRowHeight="14.4" x14ac:dyDescent="0.3"/>
  <cols>
    <col min="1" max="1" width="0.7773437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5" customWidth="1"/>
    <col min="37" max="37" width="5" bestFit="1" customWidth="1"/>
    <col min="38" max="39" width="6.218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>SUM(AM7:AM21)/AJ6</f>
        <v>17.946894763052139</v>
      </c>
      <c r="C3" s="57"/>
      <c r="D3" s="23">
        <f>+(B3-$AJ$6)/($AJ$6-1)</f>
        <v>0.21049248307515281</v>
      </c>
      <c r="E3" s="6">
        <f>D3/+HLOOKUP(AJ6,T2:AH3,2,FALSE)</f>
        <v>0.13238520948122817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24"/>
      <c r="C6" s="25" t="s">
        <v>4</v>
      </c>
      <c r="D6" s="25" t="s">
        <v>5</v>
      </c>
      <c r="E6" s="25" t="s">
        <v>6</v>
      </c>
      <c r="F6" s="25" t="s">
        <v>7</v>
      </c>
      <c r="G6" s="25" t="s">
        <v>31</v>
      </c>
      <c r="H6" s="25" t="s">
        <v>32</v>
      </c>
      <c r="I6" s="25" t="s">
        <v>33</v>
      </c>
      <c r="J6" s="25" t="s">
        <v>34</v>
      </c>
      <c r="K6" s="25" t="s">
        <v>35</v>
      </c>
      <c r="L6" s="25" t="s">
        <v>36</v>
      </c>
      <c r="M6" s="25" t="s">
        <v>37</v>
      </c>
      <c r="N6" s="25" t="s">
        <v>38</v>
      </c>
      <c r="O6" s="25" t="s">
        <v>39</v>
      </c>
      <c r="P6" s="25" t="s">
        <v>40</v>
      </c>
      <c r="Q6" s="25" t="s">
        <v>41</v>
      </c>
      <c r="S6" s="26"/>
      <c r="T6" s="25" t="s">
        <v>4</v>
      </c>
      <c r="U6" s="25" t="s">
        <v>5</v>
      </c>
      <c r="V6" s="25" t="s">
        <v>6</v>
      </c>
      <c r="W6" s="25" t="s">
        <v>7</v>
      </c>
      <c r="X6" s="25" t="s">
        <v>31</v>
      </c>
      <c r="Y6" s="25" t="s">
        <v>32</v>
      </c>
      <c r="Z6" s="25" t="s">
        <v>33</v>
      </c>
      <c r="AA6" s="25" t="s">
        <v>34</v>
      </c>
      <c r="AB6" s="25" t="s">
        <v>35</v>
      </c>
      <c r="AC6" s="25" t="s">
        <v>36</v>
      </c>
      <c r="AD6" s="25" t="s">
        <v>37</v>
      </c>
      <c r="AE6" s="25" t="s">
        <v>38</v>
      </c>
      <c r="AF6" s="25" t="s">
        <v>39</v>
      </c>
      <c r="AG6" s="25" t="s">
        <v>40</v>
      </c>
      <c r="AH6" s="25" t="s">
        <v>41</v>
      </c>
      <c r="AI6" s="29" t="s">
        <v>13</v>
      </c>
      <c r="AJ6" s="16">
        <f>+COUNTA(C7:Q7)</f>
        <v>15</v>
      </c>
      <c r="AK6" s="17" t="s">
        <v>42</v>
      </c>
      <c r="AL6" s="53"/>
      <c r="AM6" s="53"/>
    </row>
    <row r="7" spans="2:39" x14ac:dyDescent="0.3">
      <c r="B7" s="26" t="s">
        <v>0</v>
      </c>
      <c r="C7" s="27">
        <v>1</v>
      </c>
      <c r="D7" s="32">
        <v>1</v>
      </c>
      <c r="E7" s="32">
        <v>7</v>
      </c>
      <c r="F7" s="32">
        <v>3</v>
      </c>
      <c r="G7" s="32">
        <v>7</v>
      </c>
      <c r="H7" s="32">
        <v>3</v>
      </c>
      <c r="I7" s="32">
        <v>7</v>
      </c>
      <c r="J7" s="32">
        <v>5</v>
      </c>
      <c r="K7" s="32">
        <v>2</v>
      </c>
      <c r="L7" s="32">
        <v>2</v>
      </c>
      <c r="M7" s="32">
        <v>2</v>
      </c>
      <c r="N7" s="32">
        <v>5</v>
      </c>
      <c r="O7" s="32">
        <v>7</v>
      </c>
      <c r="P7" s="32">
        <v>5</v>
      </c>
      <c r="Q7" s="32">
        <v>7</v>
      </c>
      <c r="S7" s="26" t="s">
        <v>0</v>
      </c>
      <c r="T7" s="28">
        <f>+IF(ISNUMBER(C7),C7/C$22,"")</f>
        <v>0.18245004344048646</v>
      </c>
      <c r="U7" s="28">
        <f t="shared" ref="U7:AH7" si="0">+IF(ISNUMBER(D7),D7/D$22,"")</f>
        <v>0.18245004344048646</v>
      </c>
      <c r="V7" s="28">
        <f t="shared" si="0"/>
        <v>0.12497874511137561</v>
      </c>
      <c r="W7" s="28">
        <f t="shared" si="0"/>
        <v>0.11717660187854553</v>
      </c>
      <c r="X7" s="28">
        <f t="shared" si="0"/>
        <v>8.0459770114942528E-2</v>
      </c>
      <c r="Y7" s="28">
        <f t="shared" si="0"/>
        <v>0.28028028028028029</v>
      </c>
      <c r="Z7" s="28">
        <f t="shared" si="0"/>
        <v>9.502262443438915E-2</v>
      </c>
      <c r="AA7" s="28">
        <f t="shared" si="0"/>
        <v>0.14544950824213881</v>
      </c>
      <c r="AB7" s="28">
        <f t="shared" si="0"/>
        <v>0.16365761787245101</v>
      </c>
      <c r="AC7" s="28">
        <f t="shared" si="0"/>
        <v>0.24812918471839307</v>
      </c>
      <c r="AD7" s="28">
        <f t="shared" si="0"/>
        <v>0.12787334449687929</v>
      </c>
      <c r="AE7" s="28">
        <f t="shared" si="0"/>
        <v>0.10188239860275566</v>
      </c>
      <c r="AF7" s="28">
        <f t="shared" si="0"/>
        <v>8.7136929460580922E-2</v>
      </c>
      <c r="AG7" s="28">
        <f t="shared" si="0"/>
        <v>0.15116613878491217</v>
      </c>
      <c r="AH7" s="28">
        <f t="shared" si="0"/>
        <v>0.10993119952138797</v>
      </c>
      <c r="AI7" s="30">
        <f>SUM(T7:AH7)</f>
        <v>2.1980444304000049</v>
      </c>
      <c r="AJ7" s="18">
        <f>+$AI7/$AJ$6</f>
        <v>0.14653629536000032</v>
      </c>
      <c r="AK7" s="58" t="s">
        <v>43</v>
      </c>
      <c r="AL7" s="19">
        <f>+AI24</f>
        <v>2.6929551276307064</v>
      </c>
      <c r="AM7" s="19">
        <f>IF(AJ7&lt;&gt;0,+AL7/AJ7,0)</f>
        <v>18.377393266390683</v>
      </c>
    </row>
    <row r="8" spans="2:39" x14ac:dyDescent="0.3">
      <c r="B8" s="26" t="s">
        <v>1</v>
      </c>
      <c r="C8" s="28">
        <f>IF(ISNUMBER(D7),1/D7,"")</f>
        <v>1</v>
      </c>
      <c r="D8" s="27">
        <v>1</v>
      </c>
      <c r="E8" s="32">
        <v>7</v>
      </c>
      <c r="F8" s="32">
        <v>3</v>
      </c>
      <c r="G8" s="32">
        <v>7</v>
      </c>
      <c r="H8" s="32">
        <v>3</v>
      </c>
      <c r="I8" s="32">
        <v>7</v>
      </c>
      <c r="J8" s="32">
        <v>5</v>
      </c>
      <c r="K8" s="32">
        <v>2</v>
      </c>
      <c r="L8" s="32">
        <v>2</v>
      </c>
      <c r="M8" s="32">
        <v>2</v>
      </c>
      <c r="N8" s="32">
        <v>5</v>
      </c>
      <c r="O8" s="32">
        <v>7</v>
      </c>
      <c r="P8" s="32">
        <v>5</v>
      </c>
      <c r="Q8" s="32">
        <v>7</v>
      </c>
      <c r="S8" s="26" t="s">
        <v>1</v>
      </c>
      <c r="T8" s="28">
        <f t="shared" ref="T8:T21" si="1">+IF(ISNUMBER(C8),C8/C$22,"")</f>
        <v>0.18245004344048646</v>
      </c>
      <c r="U8" s="28">
        <f t="shared" ref="U8:U21" si="2">+IF(ISNUMBER(D8),D8/D$22,"")</f>
        <v>0.18245004344048646</v>
      </c>
      <c r="V8" s="28">
        <f t="shared" ref="V8:V21" si="3">+IF(ISNUMBER(E8),E8/E$22,"")</f>
        <v>0.12497874511137561</v>
      </c>
      <c r="W8" s="28">
        <f t="shared" ref="W8:W21" si="4">+IF(ISNUMBER(F8),F8/F$22,"")</f>
        <v>0.11717660187854553</v>
      </c>
      <c r="X8" s="28">
        <f t="shared" ref="X8:X21" si="5">+IF(ISNUMBER(G8),G8/G$22,"")</f>
        <v>8.0459770114942528E-2</v>
      </c>
      <c r="Y8" s="28">
        <f t="shared" ref="Y8:Y21" si="6">+IF(ISNUMBER(H8),H8/H$22,"")</f>
        <v>0.28028028028028029</v>
      </c>
      <c r="Z8" s="28">
        <f t="shared" ref="Z8:Z21" si="7">+IF(ISNUMBER(I8),I8/I$22,"")</f>
        <v>9.502262443438915E-2</v>
      </c>
      <c r="AA8" s="28">
        <f t="shared" ref="AA8:AA21" si="8">+IF(ISNUMBER(J8),J8/J$22,"")</f>
        <v>0.14544950824213881</v>
      </c>
      <c r="AB8" s="28">
        <f t="shared" ref="AB8:AB21" si="9">+IF(ISNUMBER(K8),K8/K$22,"")</f>
        <v>0.16365761787245101</v>
      </c>
      <c r="AC8" s="28">
        <f t="shared" ref="AC8:AC21" si="10">+IF(ISNUMBER(L8),L8/L$22,"")</f>
        <v>0.24812918471839307</v>
      </c>
      <c r="AD8" s="28">
        <f t="shared" ref="AD8:AD21" si="11">+IF(ISNUMBER(M8),M8/M$22,"")</f>
        <v>0.12787334449687929</v>
      </c>
      <c r="AE8" s="28">
        <f t="shared" ref="AE8:AE21" si="12">+IF(ISNUMBER(N8),N8/N$22,"")</f>
        <v>0.10188239860275566</v>
      </c>
      <c r="AF8" s="28">
        <f t="shared" ref="AF8:AF21" si="13">+IF(ISNUMBER(O8),O8/O$22,"")</f>
        <v>8.7136929460580922E-2</v>
      </c>
      <c r="AG8" s="28">
        <f t="shared" ref="AG8:AG21" si="14">+IF(ISNUMBER(P8),P8/P$22,"")</f>
        <v>0.15116613878491217</v>
      </c>
      <c r="AH8" s="28">
        <f t="shared" ref="AH8:AH21" si="15">+IF(ISNUMBER(Q8),Q8/Q$22,"")</f>
        <v>0.10993119952138797</v>
      </c>
      <c r="AI8" s="30">
        <f t="shared" ref="AI8:AI20" si="16">SUM(T8:AH8)</f>
        <v>2.1980444304000049</v>
      </c>
      <c r="AJ8" s="18">
        <f t="shared" ref="AJ8:AJ21" si="17">+$AI8/$AJ$6</f>
        <v>0.14653629536000032</v>
      </c>
      <c r="AK8" s="58"/>
      <c r="AL8" s="19">
        <f t="shared" ref="AL8:AL21" si="18">+AI25</f>
        <v>2.6929551276307064</v>
      </c>
      <c r="AM8" s="19">
        <f t="shared" ref="AM8:AM21" si="19">IF(AJ8&lt;&gt;0,+AL8/AJ8,0)</f>
        <v>18.377393266390683</v>
      </c>
    </row>
    <row r="9" spans="2:39" x14ac:dyDescent="0.3">
      <c r="B9" s="26" t="s">
        <v>2</v>
      </c>
      <c r="C9" s="28">
        <f>IF(ISNUMBER(E7),1/E7,"")</f>
        <v>0.14285714285714285</v>
      </c>
      <c r="D9" s="28">
        <f>IF(ISNUMBER(E8),1/E8,"")</f>
        <v>0.14285714285714285</v>
      </c>
      <c r="E9" s="33">
        <v>1</v>
      </c>
      <c r="F9" s="32">
        <v>0.5</v>
      </c>
      <c r="G9" s="32">
        <v>7</v>
      </c>
      <c r="H9" s="32">
        <v>0.14285714285714285</v>
      </c>
      <c r="I9" s="32">
        <v>5</v>
      </c>
      <c r="J9" s="32">
        <v>0.25</v>
      </c>
      <c r="K9" s="32">
        <v>0.14285714285714285</v>
      </c>
      <c r="L9" s="32">
        <v>0.14285714285714285</v>
      </c>
      <c r="M9" s="32">
        <v>0.14285714285714285</v>
      </c>
      <c r="N9" s="32">
        <v>0.33333333333333331</v>
      </c>
      <c r="O9" s="32">
        <v>3</v>
      </c>
      <c r="P9" s="32">
        <v>0.33333333333333331</v>
      </c>
      <c r="Q9" s="32">
        <v>3</v>
      </c>
      <c r="S9" s="26" t="s">
        <v>2</v>
      </c>
      <c r="T9" s="28">
        <f t="shared" si="1"/>
        <v>2.6064291920069496E-2</v>
      </c>
      <c r="U9" s="28">
        <f t="shared" si="2"/>
        <v>2.6064291920069496E-2</v>
      </c>
      <c r="V9" s="28">
        <f t="shared" si="3"/>
        <v>1.785410644448223E-2</v>
      </c>
      <c r="W9" s="28">
        <f t="shared" si="4"/>
        <v>1.9529433646424253E-2</v>
      </c>
      <c r="X9" s="28">
        <f t="shared" si="5"/>
        <v>8.0459770114942528E-2</v>
      </c>
      <c r="Y9" s="28">
        <f t="shared" si="6"/>
        <v>1.3346680013346681E-2</v>
      </c>
      <c r="Z9" s="28">
        <f t="shared" si="7"/>
        <v>6.7873303167420823E-2</v>
      </c>
      <c r="AA9" s="28">
        <f t="shared" si="8"/>
        <v>7.2724754121069411E-3</v>
      </c>
      <c r="AB9" s="28">
        <f t="shared" si="9"/>
        <v>1.1689829848032214E-2</v>
      </c>
      <c r="AC9" s="28">
        <f t="shared" si="10"/>
        <v>1.7723513194170933E-2</v>
      </c>
      <c r="AD9" s="28">
        <f t="shared" si="11"/>
        <v>9.1338103212056636E-3</v>
      </c>
      <c r="AE9" s="28">
        <f t="shared" si="12"/>
        <v>6.7921599068503768E-3</v>
      </c>
      <c r="AF9" s="28">
        <f t="shared" si="13"/>
        <v>3.7344398340248962E-2</v>
      </c>
      <c r="AG9" s="28">
        <f t="shared" si="14"/>
        <v>1.0077742585660812E-2</v>
      </c>
      <c r="AH9" s="28">
        <f t="shared" si="15"/>
        <v>4.7113371223451987E-2</v>
      </c>
      <c r="AI9" s="30">
        <f t="shared" si="16"/>
        <v>0.3983391780584834</v>
      </c>
      <c r="AJ9" s="18">
        <f t="shared" si="17"/>
        <v>2.6555945203898892E-2</v>
      </c>
      <c r="AK9" s="58"/>
      <c r="AL9" s="19">
        <f t="shared" si="18"/>
        <v>0.4468204963490931</v>
      </c>
      <c r="AM9" s="19">
        <f t="shared" si="19"/>
        <v>16.825629549931886</v>
      </c>
    </row>
    <row r="10" spans="2:39" x14ac:dyDescent="0.3">
      <c r="B10" s="26" t="s">
        <v>3</v>
      </c>
      <c r="C10" s="28">
        <f>IF(ISNUMBER(F7),1/F7,"")</f>
        <v>0.33333333333333331</v>
      </c>
      <c r="D10" s="28">
        <f>IF(ISNUMBER(F8),1/F8,"")</f>
        <v>0.33333333333333331</v>
      </c>
      <c r="E10" s="28">
        <f>IF(ISNUMBER(F9),1/F9,"")</f>
        <v>2</v>
      </c>
      <c r="F10" s="33">
        <v>1</v>
      </c>
      <c r="G10" s="32">
        <v>7</v>
      </c>
      <c r="H10" s="32">
        <v>0.5</v>
      </c>
      <c r="I10" s="32">
        <v>6</v>
      </c>
      <c r="J10" s="32">
        <v>4</v>
      </c>
      <c r="K10" s="32">
        <v>0.33333333333333331</v>
      </c>
      <c r="L10" s="32">
        <v>0.2</v>
      </c>
      <c r="M10" s="32">
        <v>0.25</v>
      </c>
      <c r="N10" s="32">
        <v>5</v>
      </c>
      <c r="O10" s="32">
        <v>7</v>
      </c>
      <c r="P10" s="32">
        <v>0.33333333333333331</v>
      </c>
      <c r="Q10" s="32">
        <v>5</v>
      </c>
      <c r="S10" s="26" t="s">
        <v>3</v>
      </c>
      <c r="T10" s="28">
        <f t="shared" si="1"/>
        <v>6.0816681146828817E-2</v>
      </c>
      <c r="U10" s="28">
        <f t="shared" si="2"/>
        <v>6.0816681146828817E-2</v>
      </c>
      <c r="V10" s="28">
        <f t="shared" si="3"/>
        <v>3.5708212888964461E-2</v>
      </c>
      <c r="W10" s="28">
        <f t="shared" si="4"/>
        <v>3.9058867292848506E-2</v>
      </c>
      <c r="X10" s="28">
        <f t="shared" si="5"/>
        <v>8.0459770114942528E-2</v>
      </c>
      <c r="Y10" s="28">
        <f t="shared" si="6"/>
        <v>4.6713380046713382E-2</v>
      </c>
      <c r="Z10" s="28">
        <f t="shared" si="7"/>
        <v>8.1447963800904993E-2</v>
      </c>
      <c r="AA10" s="28">
        <f t="shared" si="8"/>
        <v>0.11635960659371106</v>
      </c>
      <c r="AB10" s="28">
        <f t="shared" si="9"/>
        <v>2.72762696454085E-2</v>
      </c>
      <c r="AC10" s="28">
        <f t="shared" si="10"/>
        <v>2.481291847183931E-2</v>
      </c>
      <c r="AD10" s="28">
        <f t="shared" si="11"/>
        <v>1.5984168062109911E-2</v>
      </c>
      <c r="AE10" s="28">
        <f t="shared" si="12"/>
        <v>0.10188239860275566</v>
      </c>
      <c r="AF10" s="28">
        <f t="shared" si="13"/>
        <v>8.7136929460580922E-2</v>
      </c>
      <c r="AG10" s="28">
        <f t="shared" si="14"/>
        <v>1.0077742585660812E-2</v>
      </c>
      <c r="AH10" s="28">
        <f t="shared" si="15"/>
        <v>7.8522285372419981E-2</v>
      </c>
      <c r="AI10" s="30">
        <f t="shared" si="16"/>
        <v>0.86707387523251778</v>
      </c>
      <c r="AJ10" s="18">
        <f t="shared" si="17"/>
        <v>5.7804925015501184E-2</v>
      </c>
      <c r="AK10" s="58"/>
      <c r="AL10" s="19">
        <f t="shared" si="18"/>
        <v>1.0625063527890855</v>
      </c>
      <c r="AM10" s="19">
        <f t="shared" si="19"/>
        <v>18.380896653774048</v>
      </c>
    </row>
    <row r="11" spans="2:39" x14ac:dyDescent="0.3">
      <c r="B11" s="26" t="s">
        <v>20</v>
      </c>
      <c r="C11" s="28">
        <f>IF(ISNUMBER(G7),1/G7,"")</f>
        <v>0.14285714285714285</v>
      </c>
      <c r="D11" s="28">
        <f>IF(ISNUMBER(G8),1/G8,"")</f>
        <v>0.14285714285714285</v>
      </c>
      <c r="E11" s="28">
        <f>IF(ISNUMBER(G9),1/G9,"")</f>
        <v>0.14285714285714285</v>
      </c>
      <c r="F11" s="28">
        <f>IF(ISNUMBER(G10),1/G10,"")</f>
        <v>0.14285714285714285</v>
      </c>
      <c r="G11" s="33">
        <v>1</v>
      </c>
      <c r="H11" s="32">
        <v>0.2</v>
      </c>
      <c r="I11" s="32">
        <v>0.33333333333333331</v>
      </c>
      <c r="J11" s="32">
        <v>0.2</v>
      </c>
      <c r="K11" s="32">
        <v>0.1111111111111111</v>
      </c>
      <c r="L11" s="32">
        <v>0.1111111111111111</v>
      </c>
      <c r="M11" s="32">
        <v>0.14285714285714285</v>
      </c>
      <c r="N11" s="32">
        <v>0.2</v>
      </c>
      <c r="O11" s="32">
        <v>0.33333333333333331</v>
      </c>
      <c r="P11" s="32">
        <v>0.14285714285714285</v>
      </c>
      <c r="Q11" s="32">
        <v>0.2</v>
      </c>
      <c r="S11" s="26" t="s">
        <v>20</v>
      </c>
      <c r="T11" s="28">
        <f t="shared" si="1"/>
        <v>2.6064291920069496E-2</v>
      </c>
      <c r="U11" s="28">
        <f t="shared" si="2"/>
        <v>2.6064291920069496E-2</v>
      </c>
      <c r="V11" s="28">
        <f t="shared" si="3"/>
        <v>2.5505866349260328E-3</v>
      </c>
      <c r="W11" s="28">
        <f t="shared" si="4"/>
        <v>5.5798381846926441E-3</v>
      </c>
      <c r="X11" s="28">
        <f t="shared" si="5"/>
        <v>1.1494252873563218E-2</v>
      </c>
      <c r="Y11" s="28">
        <f t="shared" si="6"/>
        <v>1.8685352018685354E-2</v>
      </c>
      <c r="Z11" s="28">
        <f t="shared" si="7"/>
        <v>4.5248868778280547E-3</v>
      </c>
      <c r="AA11" s="28">
        <f t="shared" si="8"/>
        <v>5.8179803296855527E-3</v>
      </c>
      <c r="AB11" s="28">
        <f t="shared" si="9"/>
        <v>9.0920898818028333E-3</v>
      </c>
      <c r="AC11" s="28">
        <f t="shared" si="10"/>
        <v>1.3784954706577392E-2</v>
      </c>
      <c r="AD11" s="28">
        <f t="shared" si="11"/>
        <v>9.1338103212056636E-3</v>
      </c>
      <c r="AE11" s="28">
        <f t="shared" si="12"/>
        <v>4.0752959441102271E-3</v>
      </c>
      <c r="AF11" s="28">
        <f t="shared" si="13"/>
        <v>4.1493775933609959E-3</v>
      </c>
      <c r="AG11" s="28">
        <f t="shared" si="14"/>
        <v>4.3190325367117761E-3</v>
      </c>
      <c r="AH11" s="28">
        <f t="shared" si="15"/>
        <v>3.1408914148967995E-3</v>
      </c>
      <c r="AI11" s="30">
        <f t="shared" si="16"/>
        <v>0.14847693315818555</v>
      </c>
      <c r="AJ11" s="18">
        <f t="shared" si="17"/>
        <v>9.8984622105457044E-3</v>
      </c>
      <c r="AK11" s="58"/>
      <c r="AL11" s="19">
        <f t="shared" si="18"/>
        <v>0.16113318511789043</v>
      </c>
      <c r="AM11" s="19">
        <f t="shared" si="19"/>
        <v>16.278607897923887</v>
      </c>
    </row>
    <row r="12" spans="2:39" x14ac:dyDescent="0.3">
      <c r="B12" s="26" t="s">
        <v>21</v>
      </c>
      <c r="C12" s="28">
        <f>IF(ISNUMBER(H7),1/H7,"")</f>
        <v>0.33333333333333331</v>
      </c>
      <c r="D12" s="28">
        <f>IF(ISNUMBER(H8),1/H8,"")</f>
        <v>0.33333333333333331</v>
      </c>
      <c r="E12" s="28">
        <f>IF(ISNUMBER(H9),1/H9,"")</f>
        <v>7</v>
      </c>
      <c r="F12" s="28">
        <f>IF(ISNUMBER(H10),1/H10,"")</f>
        <v>2</v>
      </c>
      <c r="G12" s="28">
        <f>IF(ISNUMBER(H11),1/H11,"")</f>
        <v>5</v>
      </c>
      <c r="H12" s="33">
        <v>1</v>
      </c>
      <c r="I12" s="32">
        <v>8</v>
      </c>
      <c r="J12" s="32">
        <v>4</v>
      </c>
      <c r="K12" s="32">
        <v>2</v>
      </c>
      <c r="L12" s="32">
        <v>1</v>
      </c>
      <c r="M12" s="32">
        <v>3</v>
      </c>
      <c r="N12" s="32">
        <v>7</v>
      </c>
      <c r="O12" s="32">
        <v>7</v>
      </c>
      <c r="P12" s="32">
        <v>5</v>
      </c>
      <c r="Q12" s="32">
        <v>6</v>
      </c>
      <c r="S12" s="26" t="s">
        <v>21</v>
      </c>
      <c r="T12" s="28">
        <f t="shared" si="1"/>
        <v>6.0816681146828817E-2</v>
      </c>
      <c r="U12" s="28">
        <f t="shared" si="2"/>
        <v>6.0816681146828817E-2</v>
      </c>
      <c r="V12" s="28">
        <f t="shared" si="3"/>
        <v>0.12497874511137561</v>
      </c>
      <c r="W12" s="28">
        <f t="shared" si="4"/>
        <v>7.8117734585697013E-2</v>
      </c>
      <c r="X12" s="28">
        <f t="shared" si="5"/>
        <v>5.7471264367816091E-2</v>
      </c>
      <c r="Y12" s="28">
        <f t="shared" si="6"/>
        <v>9.3426760093426764E-2</v>
      </c>
      <c r="Z12" s="28">
        <f t="shared" si="7"/>
        <v>0.10859728506787332</v>
      </c>
      <c r="AA12" s="28">
        <f t="shared" si="8"/>
        <v>0.11635960659371106</v>
      </c>
      <c r="AB12" s="28">
        <f t="shared" si="9"/>
        <v>0.16365761787245101</v>
      </c>
      <c r="AC12" s="28">
        <f t="shared" si="10"/>
        <v>0.12406459235919653</v>
      </c>
      <c r="AD12" s="28">
        <f t="shared" si="11"/>
        <v>0.19181001674531895</v>
      </c>
      <c r="AE12" s="28">
        <f t="shared" si="12"/>
        <v>0.14263535804385793</v>
      </c>
      <c r="AF12" s="28">
        <f t="shared" si="13"/>
        <v>8.7136929460580922E-2</v>
      </c>
      <c r="AG12" s="28">
        <f t="shared" si="14"/>
        <v>0.15116613878491217</v>
      </c>
      <c r="AH12" s="28">
        <f t="shared" si="15"/>
        <v>9.4226742446903974E-2</v>
      </c>
      <c r="AI12" s="30">
        <f t="shared" si="16"/>
        <v>1.6552821538267788</v>
      </c>
      <c r="AJ12" s="18">
        <f t="shared" si="17"/>
        <v>0.11035214358845193</v>
      </c>
      <c r="AK12" s="58"/>
      <c r="AL12" s="19">
        <f t="shared" si="18"/>
        <v>2.1765036911192843</v>
      </c>
      <c r="AM12" s="19">
        <f t="shared" si="19"/>
        <v>19.723257023772486</v>
      </c>
    </row>
    <row r="13" spans="2:39" x14ac:dyDescent="0.3">
      <c r="B13" s="26" t="s">
        <v>22</v>
      </c>
      <c r="C13" s="28">
        <f>IF(ISNUMBER(I7),1/I7,"")</f>
        <v>0.14285714285714285</v>
      </c>
      <c r="D13" s="28">
        <f>IF(ISNUMBER(I8),1/I8,"")</f>
        <v>0.14285714285714285</v>
      </c>
      <c r="E13" s="28">
        <f>IF(ISNUMBER(I9),1/I9,"")</f>
        <v>0.2</v>
      </c>
      <c r="F13" s="28">
        <f>IF(ISNUMBER(I10),1/I10,"")</f>
        <v>0.16666666666666666</v>
      </c>
      <c r="G13" s="28">
        <f>IF(ISNUMBER(I11),1/I11,"")</f>
        <v>3</v>
      </c>
      <c r="H13" s="28">
        <f>IF(ISNUMBER(I12),1/I12,"")</f>
        <v>0.125</v>
      </c>
      <c r="I13" s="33">
        <v>1</v>
      </c>
      <c r="J13" s="32">
        <v>0.2</v>
      </c>
      <c r="K13" s="32">
        <v>0.2</v>
      </c>
      <c r="L13" s="32">
        <v>0.1111111111111111</v>
      </c>
      <c r="M13" s="32">
        <v>0.14285714285714285</v>
      </c>
      <c r="N13" s="32">
        <v>0.2</v>
      </c>
      <c r="O13" s="32">
        <v>3</v>
      </c>
      <c r="P13" s="32">
        <v>0.2</v>
      </c>
      <c r="Q13" s="32">
        <v>0.33333333333333331</v>
      </c>
      <c r="S13" s="26" t="s">
        <v>22</v>
      </c>
      <c r="T13" s="28">
        <f t="shared" si="1"/>
        <v>2.6064291920069496E-2</v>
      </c>
      <c r="U13" s="28">
        <f t="shared" si="2"/>
        <v>2.6064291920069496E-2</v>
      </c>
      <c r="V13" s="28">
        <f t="shared" si="3"/>
        <v>3.5708212888964463E-3</v>
      </c>
      <c r="W13" s="28">
        <f t="shared" si="4"/>
        <v>6.5098112154747508E-3</v>
      </c>
      <c r="X13" s="28">
        <f t="shared" si="5"/>
        <v>3.4482758620689655E-2</v>
      </c>
      <c r="Y13" s="28">
        <f t="shared" si="6"/>
        <v>1.1678345011678345E-2</v>
      </c>
      <c r="Z13" s="28">
        <f t="shared" si="7"/>
        <v>1.3574660633484165E-2</v>
      </c>
      <c r="AA13" s="28">
        <f t="shared" si="8"/>
        <v>5.8179803296855527E-3</v>
      </c>
      <c r="AB13" s="28">
        <f t="shared" si="9"/>
        <v>1.6365761787245102E-2</v>
      </c>
      <c r="AC13" s="28">
        <f t="shared" si="10"/>
        <v>1.3784954706577392E-2</v>
      </c>
      <c r="AD13" s="28">
        <f t="shared" si="11"/>
        <v>9.1338103212056636E-3</v>
      </c>
      <c r="AE13" s="28">
        <f t="shared" si="12"/>
        <v>4.0752959441102271E-3</v>
      </c>
      <c r="AF13" s="28">
        <f t="shared" si="13"/>
        <v>3.7344398340248962E-2</v>
      </c>
      <c r="AG13" s="28">
        <f t="shared" si="14"/>
        <v>6.0466455513964873E-3</v>
      </c>
      <c r="AH13" s="28">
        <f t="shared" si="15"/>
        <v>5.2348190248279981E-3</v>
      </c>
      <c r="AI13" s="30">
        <f t="shared" si="16"/>
        <v>0.21974864661565977</v>
      </c>
      <c r="AJ13" s="18">
        <f t="shared" si="17"/>
        <v>1.4649909774377318E-2</v>
      </c>
      <c r="AK13" s="58"/>
      <c r="AL13" s="19">
        <f t="shared" si="18"/>
        <v>0.23319753366383764</v>
      </c>
      <c r="AM13" s="19">
        <f t="shared" si="19"/>
        <v>15.918018421635603</v>
      </c>
    </row>
    <row r="14" spans="2:39" x14ac:dyDescent="0.3">
      <c r="B14" s="26" t="s">
        <v>23</v>
      </c>
      <c r="C14" s="28">
        <f>IF(ISNUMBER(J7),1/J7,"")</f>
        <v>0.2</v>
      </c>
      <c r="D14" s="28">
        <f>IF(ISNUMBER(J8),1/J8,"")</f>
        <v>0.2</v>
      </c>
      <c r="E14" s="28">
        <f>IF(ISNUMBER(J9),1/J9,"")</f>
        <v>4</v>
      </c>
      <c r="F14" s="28">
        <f>IF(ISNUMBER(J10),1/J10,"")</f>
        <v>0.25</v>
      </c>
      <c r="G14" s="28">
        <f>IF(ISNUMBER(J11),1/J11,"")</f>
        <v>5</v>
      </c>
      <c r="H14" s="28">
        <f>IF(ISNUMBER(J12),1/J12,"")</f>
        <v>0.25</v>
      </c>
      <c r="I14" s="28">
        <f>IF(ISNUMBER(J13),1/J13,"")</f>
        <v>5</v>
      </c>
      <c r="J14" s="33">
        <v>1</v>
      </c>
      <c r="K14" s="32">
        <v>0.33333333333333331</v>
      </c>
      <c r="L14" s="32">
        <v>0.2</v>
      </c>
      <c r="M14" s="32">
        <v>0.33333333333333331</v>
      </c>
      <c r="N14" s="32">
        <v>3</v>
      </c>
      <c r="O14" s="32">
        <v>7</v>
      </c>
      <c r="P14" s="32">
        <v>0.33333333333333331</v>
      </c>
      <c r="Q14" s="32">
        <v>4</v>
      </c>
      <c r="S14" s="26" t="s">
        <v>23</v>
      </c>
      <c r="T14" s="28">
        <f t="shared" si="1"/>
        <v>3.6490008688097299E-2</v>
      </c>
      <c r="U14" s="28">
        <f t="shared" si="2"/>
        <v>3.6490008688097299E-2</v>
      </c>
      <c r="V14" s="28">
        <f t="shared" si="3"/>
        <v>7.1416425777928921E-2</v>
      </c>
      <c r="W14" s="28">
        <f t="shared" si="4"/>
        <v>9.7647168232121266E-3</v>
      </c>
      <c r="X14" s="28">
        <f t="shared" si="5"/>
        <v>5.7471264367816091E-2</v>
      </c>
      <c r="Y14" s="28">
        <f t="shared" si="6"/>
        <v>2.3356690023356691E-2</v>
      </c>
      <c r="Z14" s="28">
        <f t="shared" si="7"/>
        <v>6.7873303167420823E-2</v>
      </c>
      <c r="AA14" s="28">
        <f t="shared" si="8"/>
        <v>2.9089901648427764E-2</v>
      </c>
      <c r="AB14" s="28">
        <f t="shared" si="9"/>
        <v>2.72762696454085E-2</v>
      </c>
      <c r="AC14" s="28">
        <f t="shared" si="10"/>
        <v>2.481291847183931E-2</v>
      </c>
      <c r="AD14" s="28">
        <f t="shared" si="11"/>
        <v>2.1312224082813216E-2</v>
      </c>
      <c r="AE14" s="28">
        <f t="shared" si="12"/>
        <v>6.11294391616534E-2</v>
      </c>
      <c r="AF14" s="28">
        <f t="shared" si="13"/>
        <v>8.7136929460580922E-2</v>
      </c>
      <c r="AG14" s="28">
        <f t="shared" si="14"/>
        <v>1.0077742585660812E-2</v>
      </c>
      <c r="AH14" s="28">
        <f t="shared" si="15"/>
        <v>6.2817828297935988E-2</v>
      </c>
      <c r="AI14" s="30">
        <f t="shared" si="16"/>
        <v>0.62651567089024929</v>
      </c>
      <c r="AJ14" s="18">
        <f t="shared" si="17"/>
        <v>4.1767711392683288E-2</v>
      </c>
      <c r="AK14" s="58"/>
      <c r="AL14" s="19">
        <f t="shared" si="18"/>
        <v>0.76121930737570631</v>
      </c>
      <c r="AM14" s="19">
        <f t="shared" si="19"/>
        <v>18.225066253188434</v>
      </c>
    </row>
    <row r="15" spans="2:39" x14ac:dyDescent="0.3">
      <c r="B15" s="26" t="s">
        <v>24</v>
      </c>
      <c r="C15" s="28">
        <f>IF(ISNUMBER(K7),1/K7,"")</f>
        <v>0.5</v>
      </c>
      <c r="D15" s="28">
        <f>IF(ISNUMBER(K8),1/K8,"")</f>
        <v>0.5</v>
      </c>
      <c r="E15" s="28">
        <f>IF(ISNUMBER(K9),1/K9,"")</f>
        <v>7</v>
      </c>
      <c r="F15" s="28">
        <f>IF(ISNUMBER(K10),1/K10,"")</f>
        <v>3</v>
      </c>
      <c r="G15" s="28">
        <f>IF(ISNUMBER(K11),1/K11,"")</f>
        <v>9</v>
      </c>
      <c r="H15" s="28">
        <f>IF(ISNUMBER(K12),1/K12,"")</f>
        <v>0.5</v>
      </c>
      <c r="I15" s="28">
        <f>IF(ISNUMBER(K13),1/K13,"")</f>
        <v>5</v>
      </c>
      <c r="J15" s="28">
        <f>IF(ISNUMBER(K14),1/K14,"")</f>
        <v>3</v>
      </c>
      <c r="K15" s="33">
        <v>1</v>
      </c>
      <c r="L15" s="32">
        <v>0.33333333333333331</v>
      </c>
      <c r="M15" s="32">
        <v>3</v>
      </c>
      <c r="N15" s="32">
        <v>5</v>
      </c>
      <c r="O15" s="32">
        <v>5</v>
      </c>
      <c r="P15" s="32">
        <v>5</v>
      </c>
      <c r="Q15" s="32">
        <v>6</v>
      </c>
      <c r="S15" s="26" t="s">
        <v>24</v>
      </c>
      <c r="T15" s="28">
        <f t="shared" si="1"/>
        <v>9.122502172024323E-2</v>
      </c>
      <c r="U15" s="28">
        <f t="shared" si="2"/>
        <v>9.122502172024323E-2</v>
      </c>
      <c r="V15" s="28">
        <f t="shared" si="3"/>
        <v>0.12497874511137561</v>
      </c>
      <c r="W15" s="28">
        <f t="shared" si="4"/>
        <v>0.11717660187854553</v>
      </c>
      <c r="X15" s="28">
        <f t="shared" si="5"/>
        <v>0.10344827586206896</v>
      </c>
      <c r="Y15" s="28">
        <f t="shared" si="6"/>
        <v>4.6713380046713382E-2</v>
      </c>
      <c r="Z15" s="28">
        <f t="shared" si="7"/>
        <v>6.7873303167420823E-2</v>
      </c>
      <c r="AA15" s="28">
        <f t="shared" si="8"/>
        <v>8.7269704945283286E-2</v>
      </c>
      <c r="AB15" s="28">
        <f t="shared" si="9"/>
        <v>8.1828808936225503E-2</v>
      </c>
      <c r="AC15" s="28">
        <f t="shared" si="10"/>
        <v>4.1354864119732174E-2</v>
      </c>
      <c r="AD15" s="28">
        <f t="shared" si="11"/>
        <v>0.19181001674531895</v>
      </c>
      <c r="AE15" s="28">
        <f t="shared" si="12"/>
        <v>0.10188239860275566</v>
      </c>
      <c r="AF15" s="28">
        <f t="shared" si="13"/>
        <v>6.2240663900414939E-2</v>
      </c>
      <c r="AG15" s="28">
        <f t="shared" si="14"/>
        <v>0.15116613878491217</v>
      </c>
      <c r="AH15" s="28">
        <f t="shared" si="15"/>
        <v>9.4226742446903974E-2</v>
      </c>
      <c r="AI15" s="30">
        <f t="shared" si="16"/>
        <v>1.4544196879881572</v>
      </c>
      <c r="AJ15" s="18">
        <f t="shared" si="17"/>
        <v>9.6961312532543822E-2</v>
      </c>
      <c r="AK15" s="58"/>
      <c r="AL15" s="19">
        <f t="shared" si="18"/>
        <v>1.9005903109186892</v>
      </c>
      <c r="AM15" s="19">
        <f t="shared" si="19"/>
        <v>19.60153241820835</v>
      </c>
    </row>
    <row r="16" spans="2:39" x14ac:dyDescent="0.3">
      <c r="B16" s="26" t="s">
        <v>25</v>
      </c>
      <c r="C16" s="28">
        <f>IF(ISNUMBER(L7),1/L7,"")</f>
        <v>0.5</v>
      </c>
      <c r="D16" s="28">
        <f>IF(ISNUMBER(L8),1/L8,"")</f>
        <v>0.5</v>
      </c>
      <c r="E16" s="28">
        <f>IF(ISNUMBER(L9),1/L9,"")</f>
        <v>7</v>
      </c>
      <c r="F16" s="28">
        <f>IF(ISNUMBER(L10),1/L10,"")</f>
        <v>5</v>
      </c>
      <c r="G16" s="28">
        <f>IF(ISNUMBER(L11),1/L11,"")</f>
        <v>9</v>
      </c>
      <c r="H16" s="28">
        <f>IF(ISNUMBER(L12),1/L12,"")</f>
        <v>1</v>
      </c>
      <c r="I16" s="28">
        <f>IF(ISNUMBER(L13),1/L13,"")</f>
        <v>9</v>
      </c>
      <c r="J16" s="28">
        <f>IF(ISNUMBER(L14),1/L14,"")</f>
        <v>5</v>
      </c>
      <c r="K16" s="28">
        <f>IF(ISNUMBER(L15),1/L15,"")</f>
        <v>3</v>
      </c>
      <c r="L16" s="33">
        <v>1</v>
      </c>
      <c r="M16" s="32">
        <v>3</v>
      </c>
      <c r="N16" s="32">
        <v>7</v>
      </c>
      <c r="O16" s="32">
        <v>7</v>
      </c>
      <c r="P16" s="32">
        <v>5</v>
      </c>
      <c r="Q16" s="32">
        <v>7</v>
      </c>
      <c r="S16" s="26" t="s">
        <v>25</v>
      </c>
      <c r="T16" s="28">
        <f t="shared" si="1"/>
        <v>9.122502172024323E-2</v>
      </c>
      <c r="U16" s="28">
        <f t="shared" si="2"/>
        <v>9.122502172024323E-2</v>
      </c>
      <c r="V16" s="28">
        <f t="shared" si="3"/>
        <v>0.12497874511137561</v>
      </c>
      <c r="W16" s="28">
        <f t="shared" si="4"/>
        <v>0.19529433646424255</v>
      </c>
      <c r="X16" s="28">
        <f t="shared" si="5"/>
        <v>0.10344827586206896</v>
      </c>
      <c r="Y16" s="28">
        <f t="shared" si="6"/>
        <v>9.3426760093426764E-2</v>
      </c>
      <c r="Z16" s="28">
        <f t="shared" si="7"/>
        <v>0.12217194570135748</v>
      </c>
      <c r="AA16" s="28">
        <f t="shared" si="8"/>
        <v>0.14544950824213881</v>
      </c>
      <c r="AB16" s="28">
        <f t="shared" si="9"/>
        <v>0.24548642680867649</v>
      </c>
      <c r="AC16" s="28">
        <f t="shared" si="10"/>
        <v>0.12406459235919653</v>
      </c>
      <c r="AD16" s="28">
        <f t="shared" si="11"/>
        <v>0.19181001674531895</v>
      </c>
      <c r="AE16" s="28">
        <f t="shared" si="12"/>
        <v>0.14263535804385793</v>
      </c>
      <c r="AF16" s="28">
        <f t="shared" si="13"/>
        <v>8.7136929460580922E-2</v>
      </c>
      <c r="AG16" s="28">
        <f t="shared" si="14"/>
        <v>0.15116613878491217</v>
      </c>
      <c r="AH16" s="28">
        <f t="shared" si="15"/>
        <v>0.10993119952138797</v>
      </c>
      <c r="AI16" s="30">
        <f t="shared" si="16"/>
        <v>2.0194502766390277</v>
      </c>
      <c r="AJ16" s="18">
        <f t="shared" si="17"/>
        <v>0.13463001844260183</v>
      </c>
      <c r="AK16" s="58"/>
      <c r="AL16" s="19">
        <f t="shared" si="18"/>
        <v>2.6144293045505624</v>
      </c>
      <c r="AM16" s="19">
        <f t="shared" si="19"/>
        <v>19.419363785240794</v>
      </c>
    </row>
    <row r="17" spans="2:39" x14ac:dyDescent="0.3">
      <c r="B17" s="26" t="s">
        <v>26</v>
      </c>
      <c r="C17" s="28">
        <f>IF(ISNUMBER(M7),1/M7,"")</f>
        <v>0.5</v>
      </c>
      <c r="D17" s="28">
        <f>IF(ISNUMBER(M8),1/M8,"")</f>
        <v>0.5</v>
      </c>
      <c r="E17" s="28">
        <f>IF(ISNUMBER(M9),1/M9,"")</f>
        <v>7</v>
      </c>
      <c r="F17" s="28">
        <f>IF(ISNUMBER(M10),1/M10,"")</f>
        <v>4</v>
      </c>
      <c r="G17" s="28">
        <f>IF(ISNUMBER(M11),1/M11,"")</f>
        <v>7</v>
      </c>
      <c r="H17" s="28">
        <f>IF(ISNUMBER(M12),1/M12,"")</f>
        <v>0.33333333333333331</v>
      </c>
      <c r="I17" s="28">
        <f>IF(ISNUMBER(M13),1/M13,"")</f>
        <v>7</v>
      </c>
      <c r="J17" s="28">
        <f>IF(ISNUMBER(M14),1/M14,"")</f>
        <v>3</v>
      </c>
      <c r="K17" s="28">
        <f>IF(ISNUMBER(M15),1/M15,"")</f>
        <v>0.33333333333333331</v>
      </c>
      <c r="L17" s="28">
        <f>IF(ISNUMBER(M16),1/M16,"")</f>
        <v>0.33333333333333331</v>
      </c>
      <c r="M17" s="33">
        <v>1</v>
      </c>
      <c r="N17" s="32">
        <v>7</v>
      </c>
      <c r="O17" s="32">
        <v>7</v>
      </c>
      <c r="P17" s="32">
        <v>5</v>
      </c>
      <c r="Q17" s="32">
        <v>7</v>
      </c>
      <c r="S17" s="26" t="s">
        <v>26</v>
      </c>
      <c r="T17" s="28">
        <f t="shared" si="1"/>
        <v>9.122502172024323E-2</v>
      </c>
      <c r="U17" s="28">
        <f t="shared" si="2"/>
        <v>9.122502172024323E-2</v>
      </c>
      <c r="V17" s="28">
        <f t="shared" si="3"/>
        <v>0.12497874511137561</v>
      </c>
      <c r="W17" s="28">
        <f t="shared" si="4"/>
        <v>0.15623546917139403</v>
      </c>
      <c r="X17" s="28">
        <f t="shared" si="5"/>
        <v>8.0459770114942528E-2</v>
      </c>
      <c r="Y17" s="28">
        <f t="shared" si="6"/>
        <v>3.1142253364475587E-2</v>
      </c>
      <c r="Z17" s="28">
        <f t="shared" si="7"/>
        <v>9.502262443438915E-2</v>
      </c>
      <c r="AA17" s="28">
        <f t="shared" si="8"/>
        <v>8.7269704945283286E-2</v>
      </c>
      <c r="AB17" s="28">
        <f t="shared" si="9"/>
        <v>2.72762696454085E-2</v>
      </c>
      <c r="AC17" s="28">
        <f t="shared" si="10"/>
        <v>4.1354864119732174E-2</v>
      </c>
      <c r="AD17" s="28">
        <f t="shared" si="11"/>
        <v>6.3936672248439644E-2</v>
      </c>
      <c r="AE17" s="28">
        <f t="shared" si="12"/>
        <v>0.14263535804385793</v>
      </c>
      <c r="AF17" s="28">
        <f t="shared" si="13"/>
        <v>8.7136929460580922E-2</v>
      </c>
      <c r="AG17" s="28">
        <f t="shared" si="14"/>
        <v>0.15116613878491217</v>
      </c>
      <c r="AH17" s="28">
        <f t="shared" si="15"/>
        <v>0.10993119952138797</v>
      </c>
      <c r="AI17" s="30">
        <f t="shared" si="16"/>
        <v>1.3809960424066658</v>
      </c>
      <c r="AJ17" s="18">
        <f t="shared" si="17"/>
        <v>9.2066402827111052E-2</v>
      </c>
      <c r="AK17" s="58"/>
      <c r="AL17" s="19">
        <f t="shared" si="18"/>
        <v>1.8179744656848071</v>
      </c>
      <c r="AM17" s="19">
        <f t="shared" si="19"/>
        <v>19.746339705470312</v>
      </c>
    </row>
    <row r="18" spans="2:39" x14ac:dyDescent="0.3">
      <c r="B18" s="26" t="s">
        <v>27</v>
      </c>
      <c r="C18" s="28">
        <f>IF(ISNUMBER(N7),1/N7,"")</f>
        <v>0.2</v>
      </c>
      <c r="D18" s="28">
        <f>IF(ISNUMBER(N8),1/N8,"")</f>
        <v>0.2</v>
      </c>
      <c r="E18" s="28">
        <f>IF(ISNUMBER(N9),1/N9,"")</f>
        <v>3</v>
      </c>
      <c r="F18" s="28">
        <f>IF(ISNUMBER(N10),1/N10,"")</f>
        <v>0.2</v>
      </c>
      <c r="G18" s="28">
        <f>IF(ISNUMBER(N11),1/N11,"")</f>
        <v>5</v>
      </c>
      <c r="H18" s="28">
        <f>IF(ISNUMBER(N12),1/N12,"")</f>
        <v>0.14285714285714285</v>
      </c>
      <c r="I18" s="28">
        <f>IF(ISNUMBER(N13),1/N13,"")</f>
        <v>5</v>
      </c>
      <c r="J18" s="28">
        <f>IF(ISNUMBER(N14),1/N14,"")</f>
        <v>0.33333333333333331</v>
      </c>
      <c r="K18" s="28">
        <f>IF(ISNUMBER(N15),1/N15,"")</f>
        <v>0.2</v>
      </c>
      <c r="L18" s="28">
        <f>IF(ISNUMBER(N16),1/N16,"")</f>
        <v>0.14285714285714285</v>
      </c>
      <c r="M18" s="28">
        <f>IF(ISNUMBER(N17),1/N17,"")</f>
        <v>0.14285714285714285</v>
      </c>
      <c r="N18" s="33">
        <v>1</v>
      </c>
      <c r="O18" s="32">
        <v>7</v>
      </c>
      <c r="P18" s="32">
        <v>0.33333333333333331</v>
      </c>
      <c r="Q18" s="32">
        <v>5</v>
      </c>
      <c r="S18" s="26" t="s">
        <v>27</v>
      </c>
      <c r="T18" s="28">
        <f t="shared" si="1"/>
        <v>3.6490008688097299E-2</v>
      </c>
      <c r="U18" s="28">
        <f t="shared" si="2"/>
        <v>3.6490008688097299E-2</v>
      </c>
      <c r="V18" s="28">
        <f t="shared" si="3"/>
        <v>5.3562319333446691E-2</v>
      </c>
      <c r="W18" s="28">
        <f t="shared" si="4"/>
        <v>7.8117734585697023E-3</v>
      </c>
      <c r="X18" s="28">
        <f t="shared" si="5"/>
        <v>5.7471264367816091E-2</v>
      </c>
      <c r="Y18" s="28">
        <f t="shared" si="6"/>
        <v>1.3346680013346681E-2</v>
      </c>
      <c r="Z18" s="28">
        <f t="shared" si="7"/>
        <v>6.7873303167420823E-2</v>
      </c>
      <c r="AA18" s="28">
        <f t="shared" si="8"/>
        <v>9.6966338828092542E-3</v>
      </c>
      <c r="AB18" s="28">
        <f t="shared" si="9"/>
        <v>1.6365761787245102E-2</v>
      </c>
      <c r="AC18" s="28">
        <f t="shared" si="10"/>
        <v>1.7723513194170933E-2</v>
      </c>
      <c r="AD18" s="28">
        <f t="shared" si="11"/>
        <v>9.1338103212056636E-3</v>
      </c>
      <c r="AE18" s="28">
        <f t="shared" si="12"/>
        <v>2.0376479720551132E-2</v>
      </c>
      <c r="AF18" s="28">
        <f t="shared" si="13"/>
        <v>8.7136929460580922E-2</v>
      </c>
      <c r="AG18" s="28">
        <f t="shared" si="14"/>
        <v>1.0077742585660812E-2</v>
      </c>
      <c r="AH18" s="28">
        <f t="shared" si="15"/>
        <v>7.8522285372419981E-2</v>
      </c>
      <c r="AI18" s="30">
        <f t="shared" si="16"/>
        <v>0.52207851404143835</v>
      </c>
      <c r="AJ18" s="18">
        <f t="shared" si="17"/>
        <v>3.4805234269429226E-2</v>
      </c>
      <c r="AK18" s="58"/>
      <c r="AL18" s="19">
        <f t="shared" si="18"/>
        <v>0.60702890995743353</v>
      </c>
      <c r="AM18" s="19">
        <f t="shared" si="19"/>
        <v>17.440736219684357</v>
      </c>
    </row>
    <row r="19" spans="2:39" x14ac:dyDescent="0.3">
      <c r="B19" s="26" t="s">
        <v>28</v>
      </c>
      <c r="C19" s="28">
        <f>IF(ISNUMBER(O7),1/O7,"")</f>
        <v>0.14285714285714285</v>
      </c>
      <c r="D19" s="28">
        <f>IF(ISNUMBER(O8),1/O8,"")</f>
        <v>0.14285714285714285</v>
      </c>
      <c r="E19" s="28">
        <f>IF(ISNUMBER(O9),1/O9,"")</f>
        <v>0.33333333333333331</v>
      </c>
      <c r="F19" s="28">
        <f>IF(ISNUMBER(O10),1/O10,"")</f>
        <v>0.14285714285714285</v>
      </c>
      <c r="G19" s="28">
        <f>IF(ISNUMBER(O11),1/O11,"")</f>
        <v>3</v>
      </c>
      <c r="H19" s="28">
        <f>IF(ISNUMBER(O12),1/O12,"")</f>
        <v>0.14285714285714285</v>
      </c>
      <c r="I19" s="28">
        <f>IF(ISNUMBER(O13),1/O13,"")</f>
        <v>0.33333333333333331</v>
      </c>
      <c r="J19" s="28">
        <f>IF(ISNUMBER(O14),1/O14,"")</f>
        <v>0.14285714285714285</v>
      </c>
      <c r="K19" s="28">
        <f>IF(ISNUMBER(O15),1/O15,"")</f>
        <v>0.2</v>
      </c>
      <c r="L19" s="28">
        <f>IF(ISNUMBER(O16),1/O16,"")</f>
        <v>0.14285714285714285</v>
      </c>
      <c r="M19" s="28">
        <f>IF(ISNUMBER(O17),1/O17,"")</f>
        <v>0.14285714285714285</v>
      </c>
      <c r="N19" s="28">
        <f>IF(ISNUMBER(O18),1/O18,"")</f>
        <v>0.14285714285714285</v>
      </c>
      <c r="O19" s="33">
        <v>1</v>
      </c>
      <c r="P19" s="32">
        <v>0.2</v>
      </c>
      <c r="Q19" s="32">
        <v>0.14285714285714285</v>
      </c>
      <c r="S19" s="26" t="s">
        <v>28</v>
      </c>
      <c r="T19" s="28">
        <f t="shared" si="1"/>
        <v>2.6064291920069496E-2</v>
      </c>
      <c r="U19" s="28">
        <f t="shared" si="2"/>
        <v>2.6064291920069496E-2</v>
      </c>
      <c r="V19" s="28">
        <f t="shared" si="3"/>
        <v>5.9513688148274098E-3</v>
      </c>
      <c r="W19" s="28">
        <f t="shared" si="4"/>
        <v>5.5798381846926441E-3</v>
      </c>
      <c r="X19" s="28">
        <f t="shared" si="5"/>
        <v>3.4482758620689655E-2</v>
      </c>
      <c r="Y19" s="28">
        <f t="shared" si="6"/>
        <v>1.3346680013346681E-2</v>
      </c>
      <c r="Z19" s="28">
        <f t="shared" si="7"/>
        <v>4.5248868778280547E-3</v>
      </c>
      <c r="AA19" s="28">
        <f t="shared" si="8"/>
        <v>4.1557002354896799E-3</v>
      </c>
      <c r="AB19" s="28">
        <f t="shared" si="9"/>
        <v>1.6365761787245102E-2</v>
      </c>
      <c r="AC19" s="28">
        <f t="shared" si="10"/>
        <v>1.7723513194170933E-2</v>
      </c>
      <c r="AD19" s="28">
        <f t="shared" si="11"/>
        <v>9.1338103212056636E-3</v>
      </c>
      <c r="AE19" s="28">
        <f t="shared" si="12"/>
        <v>2.9109256743644475E-3</v>
      </c>
      <c r="AF19" s="28">
        <f t="shared" si="13"/>
        <v>1.2448132780082988E-2</v>
      </c>
      <c r="AG19" s="28">
        <f t="shared" si="14"/>
        <v>6.0466455513964873E-3</v>
      </c>
      <c r="AH19" s="28">
        <f t="shared" si="15"/>
        <v>2.2434938677834281E-3</v>
      </c>
      <c r="AI19" s="30">
        <f t="shared" si="16"/>
        <v>0.18704209976326219</v>
      </c>
      <c r="AJ19" s="18">
        <f t="shared" si="17"/>
        <v>1.2469473317550812E-2</v>
      </c>
      <c r="AK19" s="58"/>
      <c r="AL19" s="19">
        <f t="shared" si="18"/>
        <v>0.19820300682283787</v>
      </c>
      <c r="AM19" s="19">
        <f t="shared" si="19"/>
        <v>15.895058417893777</v>
      </c>
    </row>
    <row r="20" spans="2:39" x14ac:dyDescent="0.3">
      <c r="B20" s="26" t="s">
        <v>29</v>
      </c>
      <c r="C20" s="28">
        <f>IF(ISNUMBER(P7),1/P7,"")</f>
        <v>0.2</v>
      </c>
      <c r="D20" s="28">
        <f>IF(ISNUMBER(P8),1/P8,"")</f>
        <v>0.2</v>
      </c>
      <c r="E20" s="28">
        <f>IF(ISNUMBER(P9),1/P9,"")</f>
        <v>3</v>
      </c>
      <c r="F20" s="28">
        <f>IF(ISNUMBER(P10),1/P10,"")</f>
        <v>3</v>
      </c>
      <c r="G20" s="28">
        <f>IF(ISNUMBER(P11),1/P11,"")</f>
        <v>7</v>
      </c>
      <c r="H20" s="28">
        <f>IF(ISNUMBER(P12),1/P12,"")</f>
        <v>0.2</v>
      </c>
      <c r="I20" s="28">
        <f>IF(ISNUMBER(P13),1/P13,"")</f>
        <v>5</v>
      </c>
      <c r="J20" s="28">
        <f>IF(ISNUMBER(P14),1/P14,"")</f>
        <v>3</v>
      </c>
      <c r="K20" s="28">
        <f>IF(ISNUMBER(P15),1/P15,"")</f>
        <v>0.2</v>
      </c>
      <c r="L20" s="28">
        <f>IF(ISNUMBER(P16),1/P16,"")</f>
        <v>0.2</v>
      </c>
      <c r="M20" s="28">
        <f>IF(ISNUMBER(P17),1/P17,"")</f>
        <v>0.2</v>
      </c>
      <c r="N20" s="28">
        <f>IF(ISNUMBER(P18),1/P18,"")</f>
        <v>3</v>
      </c>
      <c r="O20" s="28">
        <f>IF(ISNUMBER(P19),1/P19,"")</f>
        <v>5</v>
      </c>
      <c r="P20" s="33">
        <v>1</v>
      </c>
      <c r="Q20" s="32">
        <v>5</v>
      </c>
      <c r="S20" s="26" t="s">
        <v>29</v>
      </c>
      <c r="T20" s="28">
        <f t="shared" si="1"/>
        <v>3.6490008688097299E-2</v>
      </c>
      <c r="U20" s="28">
        <f t="shared" si="2"/>
        <v>3.6490008688097299E-2</v>
      </c>
      <c r="V20" s="28">
        <f t="shared" si="3"/>
        <v>5.3562319333446691E-2</v>
      </c>
      <c r="W20" s="28">
        <f t="shared" si="4"/>
        <v>0.11717660187854553</v>
      </c>
      <c r="X20" s="28">
        <f t="shared" si="5"/>
        <v>8.0459770114942528E-2</v>
      </c>
      <c r="Y20" s="28">
        <f t="shared" si="6"/>
        <v>1.8685352018685354E-2</v>
      </c>
      <c r="Z20" s="28">
        <f t="shared" si="7"/>
        <v>6.7873303167420823E-2</v>
      </c>
      <c r="AA20" s="28">
        <f t="shared" si="8"/>
        <v>8.7269704945283286E-2</v>
      </c>
      <c r="AB20" s="28">
        <f t="shared" si="9"/>
        <v>1.6365761787245102E-2</v>
      </c>
      <c r="AC20" s="28">
        <f t="shared" si="10"/>
        <v>2.481291847183931E-2</v>
      </c>
      <c r="AD20" s="28">
        <f t="shared" si="11"/>
        <v>1.278733444968793E-2</v>
      </c>
      <c r="AE20" s="28">
        <f t="shared" si="12"/>
        <v>6.11294391616534E-2</v>
      </c>
      <c r="AF20" s="28">
        <f t="shared" si="13"/>
        <v>6.2240663900414939E-2</v>
      </c>
      <c r="AG20" s="28">
        <f t="shared" si="14"/>
        <v>3.0233227756982436E-2</v>
      </c>
      <c r="AH20" s="28">
        <f t="shared" si="15"/>
        <v>7.8522285372419981E-2</v>
      </c>
      <c r="AI20" s="30">
        <f t="shared" si="16"/>
        <v>0.78409869973476198</v>
      </c>
      <c r="AJ20" s="18">
        <f t="shared" si="17"/>
        <v>5.2273246648984133E-2</v>
      </c>
      <c r="AK20" s="58"/>
      <c r="AL20" s="19">
        <f t="shared" si="18"/>
        <v>0.99884045913072506</v>
      </c>
      <c r="AM20" s="19">
        <f t="shared" si="19"/>
        <v>19.108062405956112</v>
      </c>
    </row>
    <row r="21" spans="2:39" x14ac:dyDescent="0.3">
      <c r="B21" s="26" t="s">
        <v>30</v>
      </c>
      <c r="C21" s="28">
        <f>IF(ISNUMBER(Q7),1/Q7,"")</f>
        <v>0.14285714285714285</v>
      </c>
      <c r="D21" s="28">
        <f>IF(ISNUMBER(Q8),1/Q8,"")</f>
        <v>0.14285714285714285</v>
      </c>
      <c r="E21" s="28">
        <f>IF(ISNUMBER(Q9),1/Q9,"")</f>
        <v>0.33333333333333331</v>
      </c>
      <c r="F21" s="28">
        <f>IF(ISNUMBER(Q10),1/Q10,"")</f>
        <v>0.2</v>
      </c>
      <c r="G21" s="28">
        <f>IF(ISNUMBER(Q11),1/Q11,"")</f>
        <v>5</v>
      </c>
      <c r="H21" s="28">
        <f>IF(ISNUMBER(Q12),1/Q12,"")</f>
        <v>0.16666666666666666</v>
      </c>
      <c r="I21" s="28">
        <f>IF(ISNUMBER(Q13),1/Q13,"")</f>
        <v>3</v>
      </c>
      <c r="J21" s="28">
        <f>IF(ISNUMBER(Q14),1/Q14,"")</f>
        <v>0.25</v>
      </c>
      <c r="K21" s="28">
        <f>IF(ISNUMBER(Q15),1/Q15,"")</f>
        <v>0.16666666666666666</v>
      </c>
      <c r="L21" s="28">
        <f>IF(ISNUMBER(Q16),1/Q16,"")</f>
        <v>0.14285714285714285</v>
      </c>
      <c r="M21" s="28">
        <f>IF(ISNUMBER(Q17),1/Q17,"")</f>
        <v>0.14285714285714285</v>
      </c>
      <c r="N21" s="28">
        <f>IF(ISNUMBER(Q18),1/Q18,"")</f>
        <v>0.2</v>
      </c>
      <c r="O21" s="28">
        <f>IF(ISNUMBER(Q19),1/Q19,"")</f>
        <v>7</v>
      </c>
      <c r="P21" s="28">
        <f>IF(ISNUMBER(Q20),1/Q20,"")</f>
        <v>0.2</v>
      </c>
      <c r="Q21" s="33">
        <v>1</v>
      </c>
      <c r="S21" s="26" t="s">
        <v>30</v>
      </c>
      <c r="T21" s="28">
        <f t="shared" si="1"/>
        <v>2.6064291920069496E-2</v>
      </c>
      <c r="U21" s="28">
        <f t="shared" si="2"/>
        <v>2.6064291920069496E-2</v>
      </c>
      <c r="V21" s="28">
        <f t="shared" si="3"/>
        <v>5.9513688148274098E-3</v>
      </c>
      <c r="W21" s="28">
        <f t="shared" si="4"/>
        <v>7.8117734585697023E-3</v>
      </c>
      <c r="X21" s="28">
        <f t="shared" si="5"/>
        <v>5.7471264367816091E-2</v>
      </c>
      <c r="Y21" s="28">
        <f t="shared" si="6"/>
        <v>1.5571126682237793E-2</v>
      </c>
      <c r="Z21" s="28">
        <f t="shared" si="7"/>
        <v>4.0723981900452497E-2</v>
      </c>
      <c r="AA21" s="28">
        <f t="shared" si="8"/>
        <v>7.2724754121069411E-3</v>
      </c>
      <c r="AB21" s="28">
        <f t="shared" si="9"/>
        <v>1.363813482270425E-2</v>
      </c>
      <c r="AC21" s="28">
        <f t="shared" si="10"/>
        <v>1.7723513194170933E-2</v>
      </c>
      <c r="AD21" s="28">
        <f t="shared" si="11"/>
        <v>9.1338103212056636E-3</v>
      </c>
      <c r="AE21" s="28">
        <f t="shared" si="12"/>
        <v>4.0752959441102271E-3</v>
      </c>
      <c r="AF21" s="28">
        <f t="shared" si="13"/>
        <v>8.7136929460580922E-2</v>
      </c>
      <c r="AG21" s="28">
        <f t="shared" si="14"/>
        <v>6.0466455513964873E-3</v>
      </c>
      <c r="AH21" s="28">
        <f t="shared" si="15"/>
        <v>1.5704457074483997E-2</v>
      </c>
      <c r="AI21" s="30">
        <f t="shared" ref="AI21" si="20">SUM(T21:AH21)</f>
        <v>0.34038936084480192</v>
      </c>
      <c r="AJ21" s="18">
        <f t="shared" si="17"/>
        <v>2.2692624056320127E-2</v>
      </c>
      <c r="AK21" s="58"/>
      <c r="AL21" s="19">
        <f t="shared" si="18"/>
        <v>0.36049652710998609</v>
      </c>
      <c r="AM21" s="19">
        <f t="shared" si="19"/>
        <v>15.886066160320675</v>
      </c>
    </row>
    <row r="22" spans="2:39" x14ac:dyDescent="0.3">
      <c r="B22" s="29" t="s">
        <v>13</v>
      </c>
      <c r="C22" s="30">
        <f>SUM(C7:C21)</f>
        <v>5.4809523809523828</v>
      </c>
      <c r="D22" s="30">
        <f t="shared" ref="D22:Q22" si="21">SUM(D7:D21)</f>
        <v>5.4809523809523828</v>
      </c>
      <c r="E22" s="30">
        <f t="shared" si="21"/>
        <v>56.009523809523813</v>
      </c>
      <c r="F22" s="30">
        <f t="shared" si="21"/>
        <v>25.602380952380951</v>
      </c>
      <c r="G22" s="30">
        <f t="shared" si="21"/>
        <v>87</v>
      </c>
      <c r="H22" s="30">
        <f t="shared" si="21"/>
        <v>10.703571428571427</v>
      </c>
      <c r="I22" s="30">
        <f t="shared" si="21"/>
        <v>73.666666666666657</v>
      </c>
      <c r="J22" s="30">
        <f t="shared" si="21"/>
        <v>34.376190476190473</v>
      </c>
      <c r="K22" s="30">
        <f t="shared" si="21"/>
        <v>12.220634920634918</v>
      </c>
      <c r="L22" s="30">
        <f t="shared" si="21"/>
        <v>8.0603174603174601</v>
      </c>
      <c r="M22" s="30">
        <f t="shared" si="21"/>
        <v>15.640476190476189</v>
      </c>
      <c r="N22" s="30">
        <f t="shared" si="21"/>
        <v>49.076190476190483</v>
      </c>
      <c r="O22" s="30">
        <f t="shared" si="21"/>
        <v>80.333333333333329</v>
      </c>
      <c r="P22" s="30">
        <f t="shared" si="21"/>
        <v>33.076190476190476</v>
      </c>
      <c r="Q22" s="30">
        <f t="shared" si="21"/>
        <v>63.676190476190477</v>
      </c>
      <c r="S22">
        <f>+AJ6</f>
        <v>15</v>
      </c>
      <c r="T22" s="20">
        <f>+AJ7</f>
        <v>0.14653629536000032</v>
      </c>
      <c r="U22" s="20">
        <f>+AJ8</f>
        <v>0.14653629536000032</v>
      </c>
      <c r="V22" s="20">
        <f>+AJ9</f>
        <v>2.6555945203898892E-2</v>
      </c>
      <c r="W22" s="20">
        <f>+AJ10</f>
        <v>5.7804925015501184E-2</v>
      </c>
      <c r="X22" s="20">
        <f>+AJ11</f>
        <v>9.8984622105457044E-3</v>
      </c>
      <c r="Y22" s="20">
        <f>+AJ12</f>
        <v>0.11035214358845193</v>
      </c>
      <c r="Z22" s="20">
        <f>+AJ13</f>
        <v>1.4649909774377318E-2</v>
      </c>
      <c r="AA22" s="20">
        <f>+AJ14</f>
        <v>4.1767711392683288E-2</v>
      </c>
      <c r="AB22" s="20">
        <f>+AJ15</f>
        <v>9.6961312532543822E-2</v>
      </c>
      <c r="AC22" s="20">
        <f>+AJ16</f>
        <v>0.13463001844260183</v>
      </c>
      <c r="AD22" s="20">
        <f>+AJ17</f>
        <v>9.2066402827111052E-2</v>
      </c>
      <c r="AE22" s="20">
        <f>+AJ18</f>
        <v>3.4805234269429226E-2</v>
      </c>
      <c r="AF22" s="20">
        <f>+AJ19</f>
        <v>1.2469473317550812E-2</v>
      </c>
      <c r="AG22" s="20">
        <f>+AJ20</f>
        <v>5.2273246648984133E-2</v>
      </c>
      <c r="AH22" s="20">
        <f>+AJ21</f>
        <v>2.2692624056320127E-2</v>
      </c>
    </row>
    <row r="24" spans="2:39" x14ac:dyDescent="0.3">
      <c r="S24" s="31" t="s">
        <v>0</v>
      </c>
      <c r="T24" s="8">
        <f>+IF(ISNUMBER(C7),C7*T$22,"")</f>
        <v>0.14653629536000032</v>
      </c>
      <c r="U24" s="8">
        <f t="shared" ref="U24:AH24" si="22">+IF(ISNUMBER(D7),D7*U$22,"")</f>
        <v>0.14653629536000032</v>
      </c>
      <c r="V24" s="8">
        <f t="shared" si="22"/>
        <v>0.18589161642729224</v>
      </c>
      <c r="W24" s="8">
        <f t="shared" si="22"/>
        <v>0.17341477504650354</v>
      </c>
      <c r="X24" s="8">
        <f t="shared" si="22"/>
        <v>6.9289235473819932E-2</v>
      </c>
      <c r="Y24" s="8">
        <f t="shared" si="22"/>
        <v>0.33105643076535579</v>
      </c>
      <c r="Z24" s="8">
        <f t="shared" si="22"/>
        <v>0.10254936842064123</v>
      </c>
      <c r="AA24" s="8">
        <f t="shared" si="22"/>
        <v>0.20883855696341644</v>
      </c>
      <c r="AB24" s="8">
        <f t="shared" si="22"/>
        <v>0.19392262506508764</v>
      </c>
      <c r="AC24" s="8">
        <f t="shared" si="22"/>
        <v>0.26926003688520367</v>
      </c>
      <c r="AD24" s="8">
        <f t="shared" si="22"/>
        <v>0.1841328056542221</v>
      </c>
      <c r="AE24" s="8">
        <f t="shared" si="22"/>
        <v>0.17402617134714612</v>
      </c>
      <c r="AF24" s="8">
        <f t="shared" si="22"/>
        <v>8.7286313222855683E-2</v>
      </c>
      <c r="AG24" s="8">
        <f t="shared" si="22"/>
        <v>0.26136623324492064</v>
      </c>
      <c r="AH24" s="8">
        <f t="shared" si="22"/>
        <v>0.15884836839424088</v>
      </c>
      <c r="AI24" s="8">
        <f>+SUM(T24:AH24)</f>
        <v>2.6929551276307064</v>
      </c>
    </row>
    <row r="25" spans="2:39" x14ac:dyDescent="0.3">
      <c r="S25" s="31" t="s">
        <v>1</v>
      </c>
      <c r="T25" s="8">
        <f t="shared" ref="T25:T38" si="23">+IF(ISNUMBER(C8),C8*T$22,"")</f>
        <v>0.14653629536000032</v>
      </c>
      <c r="U25" s="8">
        <f t="shared" ref="U25:U38" si="24">+IF(ISNUMBER(D8),D8*U$22,"")</f>
        <v>0.14653629536000032</v>
      </c>
      <c r="V25" s="8">
        <f t="shared" ref="V25:V38" si="25">+IF(ISNUMBER(E8),E8*V$22,"")</f>
        <v>0.18589161642729224</v>
      </c>
      <c r="W25" s="8">
        <f t="shared" ref="W25:W38" si="26">+IF(ISNUMBER(F8),F8*W$22,"")</f>
        <v>0.17341477504650354</v>
      </c>
      <c r="X25" s="8">
        <f t="shared" ref="X25:X38" si="27">+IF(ISNUMBER(G8),G8*X$22,"")</f>
        <v>6.9289235473819932E-2</v>
      </c>
      <c r="Y25" s="8">
        <f t="shared" ref="Y25:Y38" si="28">+IF(ISNUMBER(H8),H8*Y$22,"")</f>
        <v>0.33105643076535579</v>
      </c>
      <c r="Z25" s="8">
        <f t="shared" ref="Z25:Z38" si="29">+IF(ISNUMBER(I8),I8*Z$22,"")</f>
        <v>0.10254936842064123</v>
      </c>
      <c r="AA25" s="8">
        <f t="shared" ref="AA25:AA38" si="30">+IF(ISNUMBER(J8),J8*AA$22,"")</f>
        <v>0.20883855696341644</v>
      </c>
      <c r="AB25" s="8">
        <f t="shared" ref="AB25:AB38" si="31">+IF(ISNUMBER(K8),K8*AB$22,"")</f>
        <v>0.19392262506508764</v>
      </c>
      <c r="AC25" s="8">
        <f t="shared" ref="AC25:AC38" si="32">+IF(ISNUMBER(L8),L8*AC$22,"")</f>
        <v>0.26926003688520367</v>
      </c>
      <c r="AD25" s="8">
        <f t="shared" ref="AD25:AD38" si="33">+IF(ISNUMBER(M8),M8*AD$22,"")</f>
        <v>0.1841328056542221</v>
      </c>
      <c r="AE25" s="8">
        <f t="shared" ref="AE25:AE38" si="34">+IF(ISNUMBER(N8),N8*AE$22,"")</f>
        <v>0.17402617134714612</v>
      </c>
      <c r="AF25" s="8">
        <f t="shared" ref="AF25:AF38" si="35">+IF(ISNUMBER(O8),O8*AF$22,"")</f>
        <v>8.7286313222855683E-2</v>
      </c>
      <c r="AG25" s="8">
        <f t="shared" ref="AG25:AG38" si="36">+IF(ISNUMBER(P8),P8*AG$22,"")</f>
        <v>0.26136623324492064</v>
      </c>
      <c r="AH25" s="8">
        <f t="shared" ref="AH25:AH38" si="37">+IF(ISNUMBER(Q8),Q8*AH$22,"")</f>
        <v>0.15884836839424088</v>
      </c>
      <c r="AI25" s="8">
        <f t="shared" ref="AI25:AI38" si="38">+SUM(T25:AH25)</f>
        <v>2.6929551276307064</v>
      </c>
    </row>
    <row r="26" spans="2:39" x14ac:dyDescent="0.3">
      <c r="S26" s="31" t="s">
        <v>2</v>
      </c>
      <c r="T26" s="8">
        <f t="shared" si="23"/>
        <v>2.0933756480000044E-2</v>
      </c>
      <c r="U26" s="8">
        <f t="shared" si="24"/>
        <v>2.0933756480000044E-2</v>
      </c>
      <c r="V26" s="8">
        <f t="shared" si="25"/>
        <v>2.6555945203898892E-2</v>
      </c>
      <c r="W26" s="8">
        <f t="shared" si="26"/>
        <v>2.8902462507750592E-2</v>
      </c>
      <c r="X26" s="8">
        <f t="shared" si="27"/>
        <v>6.9289235473819932E-2</v>
      </c>
      <c r="Y26" s="8">
        <f t="shared" si="28"/>
        <v>1.5764591941207415E-2</v>
      </c>
      <c r="Z26" s="8">
        <f t="shared" si="29"/>
        <v>7.3249548871886588E-2</v>
      </c>
      <c r="AA26" s="8">
        <f t="shared" si="30"/>
        <v>1.0441927848170822E-2</v>
      </c>
      <c r="AB26" s="8">
        <f t="shared" si="31"/>
        <v>1.3851616076077688E-2</v>
      </c>
      <c r="AC26" s="8">
        <f t="shared" si="32"/>
        <v>1.9232859777514547E-2</v>
      </c>
      <c r="AD26" s="8">
        <f t="shared" si="33"/>
        <v>1.3152343261015864E-2</v>
      </c>
      <c r="AE26" s="8">
        <f t="shared" si="34"/>
        <v>1.1601744756476408E-2</v>
      </c>
      <c r="AF26" s="8">
        <f t="shared" si="35"/>
        <v>3.7408419952652434E-2</v>
      </c>
      <c r="AG26" s="8">
        <f t="shared" si="36"/>
        <v>1.7424415549661378E-2</v>
      </c>
      <c r="AH26" s="8">
        <f t="shared" si="37"/>
        <v>6.8077872168960385E-2</v>
      </c>
      <c r="AI26" s="8">
        <f t="shared" si="38"/>
        <v>0.4468204963490931</v>
      </c>
    </row>
    <row r="27" spans="2:39" x14ac:dyDescent="0.3">
      <c r="S27" s="31" t="s">
        <v>3</v>
      </c>
      <c r="T27" s="8">
        <f t="shared" si="23"/>
        <v>4.8845431786666768E-2</v>
      </c>
      <c r="U27" s="8">
        <f t="shared" si="24"/>
        <v>4.8845431786666768E-2</v>
      </c>
      <c r="V27" s="8">
        <f t="shared" si="25"/>
        <v>5.3111890407797784E-2</v>
      </c>
      <c r="W27" s="8">
        <f t="shared" si="26"/>
        <v>5.7804925015501184E-2</v>
      </c>
      <c r="X27" s="8">
        <f t="shared" si="27"/>
        <v>6.9289235473819932E-2</v>
      </c>
      <c r="Y27" s="8">
        <f t="shared" si="28"/>
        <v>5.5176071794225963E-2</v>
      </c>
      <c r="Z27" s="8">
        <f t="shared" si="29"/>
        <v>8.7899458646263917E-2</v>
      </c>
      <c r="AA27" s="8">
        <f t="shared" si="30"/>
        <v>0.16707084557073315</v>
      </c>
      <c r="AB27" s="8">
        <f t="shared" si="31"/>
        <v>3.2320437510847941E-2</v>
      </c>
      <c r="AC27" s="8">
        <f t="shared" si="32"/>
        <v>2.692600368852037E-2</v>
      </c>
      <c r="AD27" s="8">
        <f t="shared" si="33"/>
        <v>2.3016600706777763E-2</v>
      </c>
      <c r="AE27" s="8">
        <f t="shared" si="34"/>
        <v>0.17402617134714612</v>
      </c>
      <c r="AF27" s="8">
        <f t="shared" si="35"/>
        <v>8.7286313222855683E-2</v>
      </c>
      <c r="AG27" s="8">
        <f t="shared" si="36"/>
        <v>1.7424415549661378E-2</v>
      </c>
      <c r="AH27" s="8">
        <f t="shared" si="37"/>
        <v>0.11346312028160063</v>
      </c>
      <c r="AI27" s="8">
        <f t="shared" si="38"/>
        <v>1.0625063527890855</v>
      </c>
    </row>
    <row r="28" spans="2:39" x14ac:dyDescent="0.3">
      <c r="S28" s="31" t="s">
        <v>20</v>
      </c>
      <c r="T28" s="8">
        <f t="shared" si="23"/>
        <v>2.0933756480000044E-2</v>
      </c>
      <c r="U28" s="8">
        <f t="shared" si="24"/>
        <v>2.0933756480000044E-2</v>
      </c>
      <c r="V28" s="8">
        <f t="shared" si="25"/>
        <v>3.7937064576998416E-3</v>
      </c>
      <c r="W28" s="8">
        <f t="shared" si="26"/>
        <v>8.2578464307858836E-3</v>
      </c>
      <c r="X28" s="8">
        <f t="shared" si="27"/>
        <v>9.8984622105457044E-3</v>
      </c>
      <c r="Y28" s="8">
        <f t="shared" si="28"/>
        <v>2.2070428717690386E-2</v>
      </c>
      <c r="Z28" s="8">
        <f t="shared" si="29"/>
        <v>4.8833032581257728E-3</v>
      </c>
      <c r="AA28" s="8">
        <f t="shared" si="30"/>
        <v>8.3535422785366575E-3</v>
      </c>
      <c r="AB28" s="8">
        <f t="shared" si="31"/>
        <v>1.0773479170282646E-2</v>
      </c>
      <c r="AC28" s="8">
        <f t="shared" si="32"/>
        <v>1.495889093806687E-2</v>
      </c>
      <c r="AD28" s="8">
        <f t="shared" si="33"/>
        <v>1.3152343261015864E-2</v>
      </c>
      <c r="AE28" s="8">
        <f t="shared" si="34"/>
        <v>6.961046853885846E-3</v>
      </c>
      <c r="AF28" s="8">
        <f t="shared" si="35"/>
        <v>4.1564911058502704E-3</v>
      </c>
      <c r="AG28" s="8">
        <f t="shared" si="36"/>
        <v>7.4676066641405896E-3</v>
      </c>
      <c r="AH28" s="8">
        <f t="shared" si="37"/>
        <v>4.538524811264026E-3</v>
      </c>
      <c r="AI28" s="8">
        <f t="shared" si="38"/>
        <v>0.16113318511789043</v>
      </c>
    </row>
    <row r="29" spans="2:39" x14ac:dyDescent="0.3">
      <c r="S29" s="31" t="s">
        <v>21</v>
      </c>
      <c r="T29" s="8">
        <f t="shared" si="23"/>
        <v>4.8845431786666768E-2</v>
      </c>
      <c r="U29" s="8">
        <f t="shared" si="24"/>
        <v>4.8845431786666768E-2</v>
      </c>
      <c r="V29" s="8">
        <f t="shared" si="25"/>
        <v>0.18589161642729224</v>
      </c>
      <c r="W29" s="8">
        <f t="shared" si="26"/>
        <v>0.11560985003100237</v>
      </c>
      <c r="X29" s="8">
        <f t="shared" si="27"/>
        <v>4.949231105272852E-2</v>
      </c>
      <c r="Y29" s="8">
        <f t="shared" si="28"/>
        <v>0.11035214358845193</v>
      </c>
      <c r="Z29" s="8">
        <f t="shared" si="29"/>
        <v>0.11719927819501855</v>
      </c>
      <c r="AA29" s="8">
        <f t="shared" si="30"/>
        <v>0.16707084557073315</v>
      </c>
      <c r="AB29" s="8">
        <f t="shared" si="31"/>
        <v>0.19392262506508764</v>
      </c>
      <c r="AC29" s="8">
        <f t="shared" si="32"/>
        <v>0.13463001844260183</v>
      </c>
      <c r="AD29" s="8">
        <f t="shared" si="33"/>
        <v>0.27619920848133317</v>
      </c>
      <c r="AE29" s="8">
        <f t="shared" si="34"/>
        <v>0.24363663988600459</v>
      </c>
      <c r="AF29" s="8">
        <f t="shared" si="35"/>
        <v>8.7286313222855683E-2</v>
      </c>
      <c r="AG29" s="8">
        <f t="shared" si="36"/>
        <v>0.26136623324492064</v>
      </c>
      <c r="AH29" s="8">
        <f t="shared" si="37"/>
        <v>0.13615574433792077</v>
      </c>
      <c r="AI29" s="8">
        <f t="shared" si="38"/>
        <v>2.1765036911192843</v>
      </c>
    </row>
    <row r="30" spans="2:39" x14ac:dyDescent="0.3">
      <c r="S30" s="31" t="s">
        <v>22</v>
      </c>
      <c r="T30" s="8">
        <f t="shared" si="23"/>
        <v>2.0933756480000044E-2</v>
      </c>
      <c r="U30" s="8">
        <f t="shared" si="24"/>
        <v>2.0933756480000044E-2</v>
      </c>
      <c r="V30" s="8">
        <f t="shared" si="25"/>
        <v>5.3111890407797789E-3</v>
      </c>
      <c r="W30" s="8">
        <f t="shared" si="26"/>
        <v>9.6341541692501961E-3</v>
      </c>
      <c r="X30" s="8">
        <f t="shared" si="27"/>
        <v>2.9695386631637115E-2</v>
      </c>
      <c r="Y30" s="8">
        <f t="shared" si="28"/>
        <v>1.3794017948556491E-2</v>
      </c>
      <c r="Z30" s="8">
        <f t="shared" si="29"/>
        <v>1.4649909774377318E-2</v>
      </c>
      <c r="AA30" s="8">
        <f t="shared" si="30"/>
        <v>8.3535422785366575E-3</v>
      </c>
      <c r="AB30" s="8">
        <f t="shared" si="31"/>
        <v>1.9392262506508766E-2</v>
      </c>
      <c r="AC30" s="8">
        <f t="shared" si="32"/>
        <v>1.495889093806687E-2</v>
      </c>
      <c r="AD30" s="8">
        <f t="shared" si="33"/>
        <v>1.3152343261015864E-2</v>
      </c>
      <c r="AE30" s="8">
        <f t="shared" si="34"/>
        <v>6.961046853885846E-3</v>
      </c>
      <c r="AF30" s="8">
        <f t="shared" si="35"/>
        <v>3.7408419952652434E-2</v>
      </c>
      <c r="AG30" s="8">
        <f t="shared" si="36"/>
        <v>1.0454649329796827E-2</v>
      </c>
      <c r="AH30" s="8">
        <f t="shared" si="37"/>
        <v>7.5642080187733754E-3</v>
      </c>
      <c r="AI30" s="8">
        <f t="shared" si="38"/>
        <v>0.23319753366383764</v>
      </c>
    </row>
    <row r="31" spans="2:39" x14ac:dyDescent="0.3">
      <c r="S31" s="31" t="s">
        <v>23</v>
      </c>
      <c r="T31" s="8">
        <f t="shared" si="23"/>
        <v>2.9307259072000064E-2</v>
      </c>
      <c r="U31" s="8">
        <f t="shared" si="24"/>
        <v>2.9307259072000064E-2</v>
      </c>
      <c r="V31" s="8">
        <f t="shared" si="25"/>
        <v>0.10622378081559557</v>
      </c>
      <c r="W31" s="8">
        <f t="shared" si="26"/>
        <v>1.4451231253875296E-2</v>
      </c>
      <c r="X31" s="8">
        <f t="shared" si="27"/>
        <v>4.949231105272852E-2</v>
      </c>
      <c r="Y31" s="8">
        <f t="shared" si="28"/>
        <v>2.7588035897112981E-2</v>
      </c>
      <c r="Z31" s="8">
        <f t="shared" si="29"/>
        <v>7.3249548871886588E-2</v>
      </c>
      <c r="AA31" s="8">
        <f t="shared" si="30"/>
        <v>4.1767711392683288E-2</v>
      </c>
      <c r="AB31" s="8">
        <f t="shared" si="31"/>
        <v>3.2320437510847941E-2</v>
      </c>
      <c r="AC31" s="8">
        <f t="shared" si="32"/>
        <v>2.692600368852037E-2</v>
      </c>
      <c r="AD31" s="8">
        <f t="shared" si="33"/>
        <v>3.0688800942370351E-2</v>
      </c>
      <c r="AE31" s="8">
        <f t="shared" si="34"/>
        <v>0.10441570280828769</v>
      </c>
      <c r="AF31" s="8">
        <f t="shared" si="35"/>
        <v>8.7286313222855683E-2</v>
      </c>
      <c r="AG31" s="8">
        <f t="shared" si="36"/>
        <v>1.7424415549661378E-2</v>
      </c>
      <c r="AH31" s="8">
        <f t="shared" si="37"/>
        <v>9.0770496225280509E-2</v>
      </c>
      <c r="AI31" s="8">
        <f t="shared" si="38"/>
        <v>0.76121930737570631</v>
      </c>
    </row>
    <row r="32" spans="2:39" x14ac:dyDescent="0.3">
      <c r="S32" s="31" t="s">
        <v>24</v>
      </c>
      <c r="T32" s="8">
        <f t="shared" si="23"/>
        <v>7.3268147680000159E-2</v>
      </c>
      <c r="U32" s="8">
        <f t="shared" si="24"/>
        <v>7.3268147680000159E-2</v>
      </c>
      <c r="V32" s="8">
        <f t="shared" si="25"/>
        <v>0.18589161642729224</v>
      </c>
      <c r="W32" s="8">
        <f t="shared" si="26"/>
        <v>0.17341477504650354</v>
      </c>
      <c r="X32" s="8">
        <f t="shared" si="27"/>
        <v>8.9086159894911338E-2</v>
      </c>
      <c r="Y32" s="8">
        <f t="shared" si="28"/>
        <v>5.5176071794225963E-2</v>
      </c>
      <c r="Z32" s="8">
        <f t="shared" si="29"/>
        <v>7.3249548871886588E-2</v>
      </c>
      <c r="AA32" s="8">
        <f t="shared" si="30"/>
        <v>0.12530313417804986</v>
      </c>
      <c r="AB32" s="8">
        <f t="shared" si="31"/>
        <v>9.6961312532543822E-2</v>
      </c>
      <c r="AC32" s="8">
        <f t="shared" si="32"/>
        <v>4.4876672814200609E-2</v>
      </c>
      <c r="AD32" s="8">
        <f t="shared" si="33"/>
        <v>0.27619920848133317</v>
      </c>
      <c r="AE32" s="8">
        <f t="shared" si="34"/>
        <v>0.17402617134714612</v>
      </c>
      <c r="AF32" s="8">
        <f t="shared" si="35"/>
        <v>6.2347366587754062E-2</v>
      </c>
      <c r="AG32" s="8">
        <f t="shared" si="36"/>
        <v>0.26136623324492064</v>
      </c>
      <c r="AH32" s="8">
        <f t="shared" si="37"/>
        <v>0.13615574433792077</v>
      </c>
      <c r="AI32" s="8">
        <f t="shared" si="38"/>
        <v>1.9005903109186892</v>
      </c>
    </row>
    <row r="33" spans="19:35" x14ac:dyDescent="0.3">
      <c r="S33" s="31" t="s">
        <v>25</v>
      </c>
      <c r="T33" s="8">
        <f t="shared" si="23"/>
        <v>7.3268147680000159E-2</v>
      </c>
      <c r="U33" s="8">
        <f t="shared" si="24"/>
        <v>7.3268147680000159E-2</v>
      </c>
      <c r="V33" s="8">
        <f t="shared" si="25"/>
        <v>0.18589161642729224</v>
      </c>
      <c r="W33" s="8">
        <f t="shared" si="26"/>
        <v>0.28902462507750593</v>
      </c>
      <c r="X33" s="8">
        <f t="shared" si="27"/>
        <v>8.9086159894911338E-2</v>
      </c>
      <c r="Y33" s="8">
        <f t="shared" si="28"/>
        <v>0.11035214358845193</v>
      </c>
      <c r="Z33" s="8">
        <f t="shared" si="29"/>
        <v>0.13184918796939588</v>
      </c>
      <c r="AA33" s="8">
        <f t="shared" si="30"/>
        <v>0.20883855696341644</v>
      </c>
      <c r="AB33" s="8">
        <f t="shared" si="31"/>
        <v>0.29088393759763148</v>
      </c>
      <c r="AC33" s="8">
        <f t="shared" si="32"/>
        <v>0.13463001844260183</v>
      </c>
      <c r="AD33" s="8">
        <f t="shared" si="33"/>
        <v>0.27619920848133317</v>
      </c>
      <c r="AE33" s="8">
        <f t="shared" si="34"/>
        <v>0.24363663988600459</v>
      </c>
      <c r="AF33" s="8">
        <f t="shared" si="35"/>
        <v>8.7286313222855683E-2</v>
      </c>
      <c r="AG33" s="8">
        <f t="shared" si="36"/>
        <v>0.26136623324492064</v>
      </c>
      <c r="AH33" s="8">
        <f t="shared" si="37"/>
        <v>0.15884836839424088</v>
      </c>
      <c r="AI33" s="8">
        <f t="shared" si="38"/>
        <v>2.6144293045505624</v>
      </c>
    </row>
    <row r="34" spans="19:35" x14ac:dyDescent="0.3">
      <c r="S34" s="31" t="s">
        <v>26</v>
      </c>
      <c r="T34" s="8">
        <f t="shared" si="23"/>
        <v>7.3268147680000159E-2</v>
      </c>
      <c r="U34" s="8">
        <f t="shared" si="24"/>
        <v>7.3268147680000159E-2</v>
      </c>
      <c r="V34" s="8">
        <f t="shared" si="25"/>
        <v>0.18589161642729224</v>
      </c>
      <c r="W34" s="8">
        <f t="shared" si="26"/>
        <v>0.23121970006200473</v>
      </c>
      <c r="X34" s="8">
        <f t="shared" si="27"/>
        <v>6.9289235473819932E-2</v>
      </c>
      <c r="Y34" s="8">
        <f t="shared" si="28"/>
        <v>3.6784047862817304E-2</v>
      </c>
      <c r="Z34" s="8">
        <f t="shared" si="29"/>
        <v>0.10254936842064123</v>
      </c>
      <c r="AA34" s="8">
        <f t="shared" si="30"/>
        <v>0.12530313417804986</v>
      </c>
      <c r="AB34" s="8">
        <f t="shared" si="31"/>
        <v>3.2320437510847941E-2</v>
      </c>
      <c r="AC34" s="8">
        <f t="shared" si="32"/>
        <v>4.4876672814200609E-2</v>
      </c>
      <c r="AD34" s="8">
        <f t="shared" si="33"/>
        <v>9.2066402827111052E-2</v>
      </c>
      <c r="AE34" s="8">
        <f t="shared" si="34"/>
        <v>0.24363663988600459</v>
      </c>
      <c r="AF34" s="8">
        <f t="shared" si="35"/>
        <v>8.7286313222855683E-2</v>
      </c>
      <c r="AG34" s="8">
        <f t="shared" si="36"/>
        <v>0.26136623324492064</v>
      </c>
      <c r="AH34" s="8">
        <f t="shared" si="37"/>
        <v>0.15884836839424088</v>
      </c>
      <c r="AI34" s="8">
        <f t="shared" si="38"/>
        <v>1.8179744656848071</v>
      </c>
    </row>
    <row r="35" spans="19:35" x14ac:dyDescent="0.3">
      <c r="S35" s="31" t="s">
        <v>27</v>
      </c>
      <c r="T35" s="8">
        <f t="shared" si="23"/>
        <v>2.9307259072000064E-2</v>
      </c>
      <c r="U35" s="8">
        <f t="shared" si="24"/>
        <v>2.9307259072000064E-2</v>
      </c>
      <c r="V35" s="8">
        <f t="shared" si="25"/>
        <v>7.9667835611696672E-2</v>
      </c>
      <c r="W35" s="8">
        <f t="shared" si="26"/>
        <v>1.1560985003100238E-2</v>
      </c>
      <c r="X35" s="8">
        <f t="shared" si="27"/>
        <v>4.949231105272852E-2</v>
      </c>
      <c r="Y35" s="8">
        <f t="shared" si="28"/>
        <v>1.5764591941207415E-2</v>
      </c>
      <c r="Z35" s="8">
        <f t="shared" si="29"/>
        <v>7.3249548871886588E-2</v>
      </c>
      <c r="AA35" s="8">
        <f t="shared" si="30"/>
        <v>1.3922570464227763E-2</v>
      </c>
      <c r="AB35" s="8">
        <f t="shared" si="31"/>
        <v>1.9392262506508766E-2</v>
      </c>
      <c r="AC35" s="8">
        <f t="shared" si="32"/>
        <v>1.9232859777514547E-2</v>
      </c>
      <c r="AD35" s="8">
        <f t="shared" si="33"/>
        <v>1.3152343261015864E-2</v>
      </c>
      <c r="AE35" s="8">
        <f t="shared" si="34"/>
        <v>3.4805234269429226E-2</v>
      </c>
      <c r="AF35" s="8">
        <f t="shared" si="35"/>
        <v>8.7286313222855683E-2</v>
      </c>
      <c r="AG35" s="8">
        <f t="shared" si="36"/>
        <v>1.7424415549661378E-2</v>
      </c>
      <c r="AH35" s="8">
        <f t="shared" si="37"/>
        <v>0.11346312028160063</v>
      </c>
      <c r="AI35" s="8">
        <f t="shared" si="38"/>
        <v>0.60702890995743353</v>
      </c>
    </row>
    <row r="36" spans="19:35" x14ac:dyDescent="0.3">
      <c r="S36" s="31" t="s">
        <v>28</v>
      </c>
      <c r="T36" s="8">
        <f t="shared" si="23"/>
        <v>2.0933756480000044E-2</v>
      </c>
      <c r="U36" s="8">
        <f t="shared" si="24"/>
        <v>2.0933756480000044E-2</v>
      </c>
      <c r="V36" s="8">
        <f t="shared" si="25"/>
        <v>8.8519817346329639E-3</v>
      </c>
      <c r="W36" s="8">
        <f t="shared" si="26"/>
        <v>8.2578464307858836E-3</v>
      </c>
      <c r="X36" s="8">
        <f t="shared" si="27"/>
        <v>2.9695386631637115E-2</v>
      </c>
      <c r="Y36" s="8">
        <f t="shared" si="28"/>
        <v>1.5764591941207415E-2</v>
      </c>
      <c r="Z36" s="8">
        <f t="shared" si="29"/>
        <v>4.8833032581257728E-3</v>
      </c>
      <c r="AA36" s="8">
        <f t="shared" si="30"/>
        <v>5.9668159132404697E-3</v>
      </c>
      <c r="AB36" s="8">
        <f t="shared" si="31"/>
        <v>1.9392262506508766E-2</v>
      </c>
      <c r="AC36" s="8">
        <f t="shared" si="32"/>
        <v>1.9232859777514547E-2</v>
      </c>
      <c r="AD36" s="8">
        <f t="shared" si="33"/>
        <v>1.3152343261015864E-2</v>
      </c>
      <c r="AE36" s="8">
        <f t="shared" si="34"/>
        <v>4.9721763242041748E-3</v>
      </c>
      <c r="AF36" s="8">
        <f t="shared" si="35"/>
        <v>1.2469473317550812E-2</v>
      </c>
      <c r="AG36" s="8">
        <f t="shared" si="36"/>
        <v>1.0454649329796827E-2</v>
      </c>
      <c r="AH36" s="8">
        <f t="shared" si="37"/>
        <v>3.241803436617161E-3</v>
      </c>
      <c r="AI36" s="8">
        <f t="shared" si="38"/>
        <v>0.19820300682283787</v>
      </c>
    </row>
    <row r="37" spans="19:35" x14ac:dyDescent="0.3">
      <c r="S37" s="31" t="s">
        <v>29</v>
      </c>
      <c r="T37" s="8">
        <f t="shared" si="23"/>
        <v>2.9307259072000064E-2</v>
      </c>
      <c r="U37" s="8">
        <f t="shared" si="24"/>
        <v>2.9307259072000064E-2</v>
      </c>
      <c r="V37" s="8">
        <f t="shared" si="25"/>
        <v>7.9667835611696672E-2</v>
      </c>
      <c r="W37" s="8">
        <f t="shared" si="26"/>
        <v>0.17341477504650354</v>
      </c>
      <c r="X37" s="8">
        <f t="shared" si="27"/>
        <v>6.9289235473819932E-2</v>
      </c>
      <c r="Y37" s="8">
        <f t="shared" si="28"/>
        <v>2.2070428717690386E-2</v>
      </c>
      <c r="Z37" s="8">
        <f t="shared" si="29"/>
        <v>7.3249548871886588E-2</v>
      </c>
      <c r="AA37" s="8">
        <f t="shared" si="30"/>
        <v>0.12530313417804986</v>
      </c>
      <c r="AB37" s="8">
        <f t="shared" si="31"/>
        <v>1.9392262506508766E-2</v>
      </c>
      <c r="AC37" s="8">
        <f t="shared" si="32"/>
        <v>2.692600368852037E-2</v>
      </c>
      <c r="AD37" s="8">
        <f t="shared" si="33"/>
        <v>1.841328056542221E-2</v>
      </c>
      <c r="AE37" s="8">
        <f t="shared" si="34"/>
        <v>0.10441570280828769</v>
      </c>
      <c r="AF37" s="8">
        <f t="shared" si="35"/>
        <v>6.2347366587754062E-2</v>
      </c>
      <c r="AG37" s="8">
        <f t="shared" si="36"/>
        <v>5.2273246648984133E-2</v>
      </c>
      <c r="AH37" s="8">
        <f t="shared" si="37"/>
        <v>0.11346312028160063</v>
      </c>
      <c r="AI37" s="8">
        <f t="shared" si="38"/>
        <v>0.99884045913072506</v>
      </c>
    </row>
    <row r="38" spans="19:35" x14ac:dyDescent="0.3">
      <c r="S38" s="31" t="s">
        <v>30</v>
      </c>
      <c r="T38" s="8">
        <f t="shared" si="23"/>
        <v>2.0933756480000044E-2</v>
      </c>
      <c r="U38" s="8">
        <f t="shared" si="24"/>
        <v>2.0933756480000044E-2</v>
      </c>
      <c r="V38" s="8">
        <f t="shared" si="25"/>
        <v>8.8519817346329639E-3</v>
      </c>
      <c r="W38" s="8">
        <f t="shared" si="26"/>
        <v>1.1560985003100238E-2</v>
      </c>
      <c r="X38" s="8">
        <f t="shared" si="27"/>
        <v>4.949231105272852E-2</v>
      </c>
      <c r="Y38" s="8">
        <f t="shared" si="28"/>
        <v>1.8392023931408652E-2</v>
      </c>
      <c r="Z38" s="8">
        <f t="shared" si="29"/>
        <v>4.3949729323131959E-2</v>
      </c>
      <c r="AA38" s="8">
        <f t="shared" si="30"/>
        <v>1.0441927848170822E-2</v>
      </c>
      <c r="AB38" s="8">
        <f t="shared" si="31"/>
        <v>1.616021875542397E-2</v>
      </c>
      <c r="AC38" s="8">
        <f t="shared" si="32"/>
        <v>1.9232859777514547E-2</v>
      </c>
      <c r="AD38" s="8">
        <f t="shared" si="33"/>
        <v>1.3152343261015864E-2</v>
      </c>
      <c r="AE38" s="8">
        <f t="shared" si="34"/>
        <v>6.961046853885846E-3</v>
      </c>
      <c r="AF38" s="8">
        <f t="shared" si="35"/>
        <v>8.7286313222855683E-2</v>
      </c>
      <c r="AG38" s="8">
        <f t="shared" si="36"/>
        <v>1.0454649329796827E-2</v>
      </c>
      <c r="AH38" s="8">
        <f t="shared" si="37"/>
        <v>2.2692624056320127E-2</v>
      </c>
      <c r="AI38" s="8">
        <f t="shared" si="38"/>
        <v>0.36049652710998609</v>
      </c>
    </row>
  </sheetData>
  <sheetProtection sheet="1" selectLockedCells="1" sort="0"/>
  <mergeCells count="4">
    <mergeCell ref="AL5:AM6"/>
    <mergeCell ref="B2:C2"/>
    <mergeCell ref="B3:C3"/>
    <mergeCell ref="AK7:AK21"/>
  </mergeCells>
  <conditionalFormatting sqref="E3">
    <cfRule type="cellIs" dxfId="1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38"/>
  <sheetViews>
    <sheetView topLeftCell="A4" workbookViewId="0">
      <selection activeCell="M7" sqref="M7"/>
    </sheetView>
  </sheetViews>
  <sheetFormatPr baseColWidth="10" defaultRowHeight="14.4" x14ac:dyDescent="0.3"/>
  <cols>
    <col min="1" max="1" width="1.664062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6.33203125" customWidth="1"/>
    <col min="37" max="37" width="5" bestFit="1" customWidth="1"/>
    <col min="38" max="39" width="7.1093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 ca="1">SUM(AM7:AM21)/AJ6</f>
        <v>31.828169338464043</v>
      </c>
      <c r="C3" s="57"/>
      <c r="D3" s="23">
        <f ca="1">+(B3-$AJ$6)/($AJ$6-1)</f>
        <v>1.2020120956045746</v>
      </c>
      <c r="E3" s="6">
        <f ca="1">D3/+HLOOKUP(AJ6,T2:AH3,2,FALSE)</f>
        <v>0.75598245006577014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34"/>
      <c r="C6" s="4" t="s">
        <v>4</v>
      </c>
      <c r="D6" s="4" t="s">
        <v>5</v>
      </c>
      <c r="E6" s="4" t="s">
        <v>6</v>
      </c>
      <c r="F6" s="4" t="s">
        <v>7</v>
      </c>
      <c r="G6" s="4" t="s">
        <v>31</v>
      </c>
      <c r="H6" s="4" t="s">
        <v>32</v>
      </c>
      <c r="I6" s="4" t="s">
        <v>33</v>
      </c>
      <c r="J6" s="4" t="s">
        <v>34</v>
      </c>
      <c r="K6" s="4" t="s">
        <v>35</v>
      </c>
      <c r="L6" s="4" t="s">
        <v>36</v>
      </c>
      <c r="M6" s="4" t="s">
        <v>37</v>
      </c>
      <c r="N6" s="4" t="s">
        <v>38</v>
      </c>
      <c r="O6" s="4" t="s">
        <v>39</v>
      </c>
      <c r="P6" s="4" t="s">
        <v>40</v>
      </c>
      <c r="Q6" s="4" t="s">
        <v>41</v>
      </c>
      <c r="S6" s="35"/>
      <c r="T6" s="36" t="s">
        <v>4</v>
      </c>
      <c r="U6" s="36" t="s">
        <v>5</v>
      </c>
      <c r="V6" s="36" t="s">
        <v>6</v>
      </c>
      <c r="W6" s="36" t="s">
        <v>7</v>
      </c>
      <c r="X6" s="36" t="s">
        <v>31</v>
      </c>
      <c r="Y6" s="36" t="s">
        <v>32</v>
      </c>
      <c r="Z6" s="36" t="s">
        <v>33</v>
      </c>
      <c r="AA6" s="36" t="s">
        <v>34</v>
      </c>
      <c r="AB6" s="36" t="s">
        <v>35</v>
      </c>
      <c r="AC6" s="36" t="s">
        <v>36</v>
      </c>
      <c r="AD6" s="36" t="s">
        <v>37</v>
      </c>
      <c r="AE6" s="36" t="s">
        <v>38</v>
      </c>
      <c r="AF6" s="36" t="s">
        <v>39</v>
      </c>
      <c r="AG6" s="36" t="s">
        <v>40</v>
      </c>
      <c r="AH6" s="36" t="s">
        <v>41</v>
      </c>
      <c r="AI6" s="15" t="s">
        <v>13</v>
      </c>
      <c r="AJ6" s="16">
        <f ca="1">+COUNTA(C7:Q7)</f>
        <v>15</v>
      </c>
      <c r="AK6" s="17" t="s">
        <v>42</v>
      </c>
      <c r="AL6" s="53"/>
      <c r="AM6" s="53"/>
    </row>
    <row r="7" spans="2:39" x14ac:dyDescent="0.3">
      <c r="B7" s="34" t="s">
        <v>0</v>
      </c>
      <c r="C7" s="5">
        <v>1</v>
      </c>
      <c r="D7" s="37">
        <f t="shared" ref="D7:Q20" ca="1" si="0">IF(RANDBETWEEN(0,1)&gt;0,RANDBETWEEN(1,9),1/RANDBETWEEN(1,9))</f>
        <v>0.14285714285714285</v>
      </c>
      <c r="E7" s="37">
        <f t="shared" ca="1" si="0"/>
        <v>2</v>
      </c>
      <c r="F7" s="37">
        <f t="shared" ca="1" si="0"/>
        <v>0.2</v>
      </c>
      <c r="G7" s="37">
        <f t="shared" ca="1" si="0"/>
        <v>0.5</v>
      </c>
      <c r="H7" s="37">
        <f t="shared" ca="1" si="0"/>
        <v>7</v>
      </c>
      <c r="I7" s="37">
        <f t="shared" ca="1" si="0"/>
        <v>6</v>
      </c>
      <c r="J7" s="37">
        <f t="shared" ca="1" si="0"/>
        <v>0.14285714285714285</v>
      </c>
      <c r="K7" s="37">
        <f t="shared" ca="1" si="0"/>
        <v>1</v>
      </c>
      <c r="L7" s="37">
        <f t="shared" ca="1" si="0"/>
        <v>8</v>
      </c>
      <c r="M7" s="37">
        <f t="shared" ca="1" si="0"/>
        <v>4</v>
      </c>
      <c r="N7" s="37">
        <f t="shared" ca="1" si="0"/>
        <v>0.33333333333333331</v>
      </c>
      <c r="O7" s="37">
        <f t="shared" ca="1" si="0"/>
        <v>0.2</v>
      </c>
      <c r="P7" s="37">
        <f t="shared" ca="1" si="0"/>
        <v>0.1111111111111111</v>
      </c>
      <c r="Q7" s="37">
        <f t="shared" ca="1" si="0"/>
        <v>9</v>
      </c>
      <c r="S7" s="35" t="s">
        <v>0</v>
      </c>
      <c r="T7" s="3">
        <f ca="1">+IF(ISNUMBER(C7),C7/C$22,"")</f>
        <v>2.4215634459232208E-2</v>
      </c>
      <c r="U7" s="3">
        <f t="shared" ref="U7:AH21" ca="1" si="1">+IF(ISNUMBER(D7),D7/D$22,"")</f>
        <v>3.4066713981547201E-3</v>
      </c>
      <c r="V7" s="3">
        <f t="shared" ca="1" si="1"/>
        <v>6.5002901915264089E-2</v>
      </c>
      <c r="W7" s="3">
        <f t="shared" ca="1" si="1"/>
        <v>4.5365761451704361E-3</v>
      </c>
      <c r="X7" s="3">
        <f t="shared" ca="1" si="1"/>
        <v>3.0743704860433343E-2</v>
      </c>
      <c r="Y7" s="3">
        <f t="shared" ca="1" si="1"/>
        <v>0.19516728624535315</v>
      </c>
      <c r="Z7" s="3">
        <f t="shared" ca="1" si="1"/>
        <v>0.15423063191717243</v>
      </c>
      <c r="AA7" s="3">
        <f t="shared" ca="1" si="1"/>
        <v>4.5372050816696917E-3</v>
      </c>
      <c r="AB7" s="3">
        <f t="shared" ca="1" si="1"/>
        <v>5.309398900195942E-2</v>
      </c>
      <c r="AC7" s="3">
        <f t="shared" ca="1" si="1"/>
        <v>0.25600000000000001</v>
      </c>
      <c r="AD7" s="3">
        <f t="shared" ca="1" si="1"/>
        <v>9.3437152391546166E-2</v>
      </c>
      <c r="AE7" s="3">
        <f t="shared" ca="1" si="1"/>
        <v>8.6074392868121727E-3</v>
      </c>
      <c r="AF7" s="3">
        <f t="shared" ca="1" si="1"/>
        <v>5.364327223960662E-3</v>
      </c>
      <c r="AG7" s="3">
        <f t="shared" ca="1" si="1"/>
        <v>5.3304904051172716E-3</v>
      </c>
      <c r="AH7" s="3">
        <f t="shared" ca="1" si="1"/>
        <v>0.24311808592745043</v>
      </c>
      <c r="AI7" s="4">
        <f ca="1">SUM(T7:AH7)</f>
        <v>1.1467920962592961</v>
      </c>
      <c r="AJ7" s="18">
        <f ca="1">+$AI7/$AJ$6</f>
        <v>7.6452806417286412E-2</v>
      </c>
      <c r="AK7" s="58" t="s">
        <v>43</v>
      </c>
      <c r="AL7" s="19">
        <f ca="1">+AI24</f>
        <v>2.3456228698328694</v>
      </c>
      <c r="AM7" s="19">
        <f ca="1">IF(AJ7&lt;&gt;0,+AL7/AJ7,0)</f>
        <v>30.680664056074608</v>
      </c>
    </row>
    <row r="8" spans="2:39" x14ac:dyDescent="0.3">
      <c r="B8" s="34" t="s">
        <v>1</v>
      </c>
      <c r="C8" s="3">
        <f ca="1">IF(ISNUMBER(D7),1/D7,"")</f>
        <v>7</v>
      </c>
      <c r="D8" s="5">
        <v>1</v>
      </c>
      <c r="E8" s="37">
        <f t="shared" ca="1" si="0"/>
        <v>0.125</v>
      </c>
      <c r="F8" s="37">
        <f t="shared" ca="1" si="0"/>
        <v>8</v>
      </c>
      <c r="G8" s="37">
        <f t="shared" ca="1" si="0"/>
        <v>0.125</v>
      </c>
      <c r="H8" s="37">
        <f t="shared" ca="1" si="0"/>
        <v>1</v>
      </c>
      <c r="I8" s="37">
        <f t="shared" ca="1" si="0"/>
        <v>0.16666666666666666</v>
      </c>
      <c r="J8" s="37">
        <f t="shared" ca="1" si="0"/>
        <v>1</v>
      </c>
      <c r="K8" s="37">
        <f t="shared" ca="1" si="0"/>
        <v>1</v>
      </c>
      <c r="L8" s="37">
        <f t="shared" ca="1" si="0"/>
        <v>2</v>
      </c>
      <c r="M8" s="37">
        <f t="shared" ca="1" si="0"/>
        <v>0.5</v>
      </c>
      <c r="N8" s="37">
        <f t="shared" ca="1" si="0"/>
        <v>0.25</v>
      </c>
      <c r="O8" s="37">
        <f t="shared" ca="1" si="0"/>
        <v>6</v>
      </c>
      <c r="P8" s="37">
        <f t="shared" ca="1" si="0"/>
        <v>0.5</v>
      </c>
      <c r="Q8" s="37">
        <f t="shared" ca="1" si="0"/>
        <v>0.14285714285714285</v>
      </c>
      <c r="S8" s="35" t="s">
        <v>1</v>
      </c>
      <c r="T8" s="3">
        <f t="shared" ref="T8:T21" ca="1" si="2">+IF(ISNUMBER(C8),C8/C$22,"")</f>
        <v>0.16950944121462547</v>
      </c>
      <c r="U8" s="3">
        <f t="shared" ca="1" si="1"/>
        <v>2.384669978708304E-2</v>
      </c>
      <c r="V8" s="3">
        <f t="shared" ca="1" si="1"/>
        <v>4.0626813697040055E-3</v>
      </c>
      <c r="W8" s="3">
        <f t="shared" ca="1" si="1"/>
        <v>0.18146304580681744</v>
      </c>
      <c r="X8" s="3">
        <f t="shared" ca="1" si="1"/>
        <v>7.6859262151083357E-3</v>
      </c>
      <c r="Y8" s="3">
        <f t="shared" ca="1" si="1"/>
        <v>2.7881040892193308E-2</v>
      </c>
      <c r="Z8" s="3">
        <f t="shared" ca="1" si="1"/>
        <v>4.284184219921456E-3</v>
      </c>
      <c r="AA8" s="3">
        <f t="shared" ca="1" si="1"/>
        <v>3.1760435571687839E-2</v>
      </c>
      <c r="AB8" s="3">
        <f t="shared" ca="1" si="1"/>
        <v>5.309398900195942E-2</v>
      </c>
      <c r="AC8" s="3">
        <f t="shared" ca="1" si="1"/>
        <v>6.4000000000000001E-2</v>
      </c>
      <c r="AD8" s="3">
        <f t="shared" ca="1" si="1"/>
        <v>1.1679644048943271E-2</v>
      </c>
      <c r="AE8" s="3">
        <f t="shared" ca="1" si="1"/>
        <v>6.4555794651091304E-3</v>
      </c>
      <c r="AF8" s="3">
        <f t="shared" ca="1" si="1"/>
        <v>0.16092981671881987</v>
      </c>
      <c r="AG8" s="3">
        <f t="shared" ca="1" si="1"/>
        <v>2.3987206823027723E-2</v>
      </c>
      <c r="AH8" s="3">
        <f t="shared" ca="1" si="1"/>
        <v>3.8590172369436576E-3</v>
      </c>
      <c r="AI8" s="4">
        <f t="shared" ref="AI8:AI20" ca="1" si="3">SUM(T8:AH8)</f>
        <v>0.7744987083719439</v>
      </c>
      <c r="AJ8" s="18">
        <f t="shared" ref="AJ8:AJ21" ca="1" si="4">+$AI8/$AJ$6</f>
        <v>5.1633247224796258E-2</v>
      </c>
      <c r="AK8" s="58"/>
      <c r="AL8" s="19">
        <f t="shared" ref="AL8:AL21" ca="1" si="5">+AI25</f>
        <v>1.9410184949581031</v>
      </c>
      <c r="AM8" s="19">
        <f t="shared" ref="AM8:AM21" ca="1" si="6">IF(AJ8&lt;&gt;0,+AL8/AJ8,0)</f>
        <v>37.592415726004383</v>
      </c>
    </row>
    <row r="9" spans="2:39" x14ac:dyDescent="0.3">
      <c r="B9" s="34" t="s">
        <v>2</v>
      </c>
      <c r="C9" s="3">
        <f ca="1">IF(ISNUMBER(E7),1/E7,"")</f>
        <v>0.5</v>
      </c>
      <c r="D9" s="3">
        <f ca="1">IF(ISNUMBER(E8),1/E8,"")</f>
        <v>8</v>
      </c>
      <c r="E9" s="38">
        <v>1</v>
      </c>
      <c r="F9" s="37">
        <f t="shared" ca="1" si="0"/>
        <v>6</v>
      </c>
      <c r="G9" s="37">
        <f t="shared" ca="1" si="0"/>
        <v>0.14285714285714285</v>
      </c>
      <c r="H9" s="37">
        <f ca="1">IF(RANDBETWEEN(0,1)&gt;0,RANDBETWEEN(1,9),1/RANDBETWEEN(1,9))</f>
        <v>1</v>
      </c>
      <c r="I9" s="37">
        <f t="shared" ca="1" si="0"/>
        <v>1</v>
      </c>
      <c r="J9" s="37">
        <f t="shared" ca="1" si="0"/>
        <v>0.33333333333333331</v>
      </c>
      <c r="K9" s="37">
        <f t="shared" ca="1" si="0"/>
        <v>1</v>
      </c>
      <c r="L9" s="37">
        <f t="shared" ca="1" si="0"/>
        <v>1</v>
      </c>
      <c r="M9" s="37">
        <f t="shared" ca="1" si="0"/>
        <v>3</v>
      </c>
      <c r="N9" s="37">
        <f t="shared" ca="1" si="0"/>
        <v>7</v>
      </c>
      <c r="O9" s="37">
        <f t="shared" ca="1" si="0"/>
        <v>0.33333333333333331</v>
      </c>
      <c r="P9" s="37">
        <f t="shared" ca="1" si="0"/>
        <v>0.2</v>
      </c>
      <c r="Q9" s="37">
        <f t="shared" ca="1" si="0"/>
        <v>0.2</v>
      </c>
      <c r="S9" s="35" t="s">
        <v>2</v>
      </c>
      <c r="T9" s="3">
        <f t="shared" ca="1" si="2"/>
        <v>1.2107817229616104E-2</v>
      </c>
      <c r="U9" s="3">
        <f t="shared" ca="1" si="1"/>
        <v>0.19077359829666432</v>
      </c>
      <c r="V9" s="3">
        <f t="shared" ca="1" si="1"/>
        <v>3.2501450957632044E-2</v>
      </c>
      <c r="W9" s="3">
        <f t="shared" ca="1" si="1"/>
        <v>0.13609728435511309</v>
      </c>
      <c r="X9" s="3">
        <f t="shared" ca="1" si="1"/>
        <v>8.7839156744095263E-3</v>
      </c>
      <c r="Y9" s="3">
        <f t="shared" ca="1" si="1"/>
        <v>2.7881040892193308E-2</v>
      </c>
      <c r="Z9" s="3">
        <f t="shared" ca="1" si="1"/>
        <v>2.5705105319528739E-2</v>
      </c>
      <c r="AA9" s="3">
        <f t="shared" ca="1" si="1"/>
        <v>1.058681185722928E-2</v>
      </c>
      <c r="AB9" s="3">
        <f t="shared" ca="1" si="1"/>
        <v>5.309398900195942E-2</v>
      </c>
      <c r="AC9" s="3">
        <f t="shared" ca="1" si="1"/>
        <v>3.2000000000000001E-2</v>
      </c>
      <c r="AD9" s="3">
        <f t="shared" ca="1" si="1"/>
        <v>7.0077864293659614E-2</v>
      </c>
      <c r="AE9" s="3">
        <f t="shared" ca="1" si="1"/>
        <v>0.18075622502305566</v>
      </c>
      <c r="AF9" s="3">
        <f t="shared" ca="1" si="1"/>
        <v>8.9405453732677685E-3</v>
      </c>
      <c r="AG9" s="3">
        <f t="shared" ca="1" si="1"/>
        <v>9.5948827292110898E-3</v>
      </c>
      <c r="AH9" s="3">
        <f t="shared" ca="1" si="1"/>
        <v>5.402624131721121E-3</v>
      </c>
      <c r="AI9" s="4">
        <f t="shared" ca="1" si="3"/>
        <v>0.80430315513526085</v>
      </c>
      <c r="AJ9" s="18">
        <f t="shared" ca="1" si="4"/>
        <v>5.3620210342350726E-2</v>
      </c>
      <c r="AK9" s="58"/>
      <c r="AL9" s="19">
        <f t="shared" ca="1" si="5"/>
        <v>1.6781946850301943</v>
      </c>
      <c r="AM9" s="19">
        <f t="shared" ca="1" si="6"/>
        <v>31.297801226727188</v>
      </c>
    </row>
    <row r="10" spans="2:39" x14ac:dyDescent="0.3">
      <c r="B10" s="34" t="s">
        <v>3</v>
      </c>
      <c r="C10" s="3">
        <f ca="1">IF(ISNUMBER(F7),1/F7,"")</f>
        <v>5</v>
      </c>
      <c r="D10" s="3">
        <f ca="1">IF(ISNUMBER(F8),1/F8,"")</f>
        <v>0.125</v>
      </c>
      <c r="E10" s="3">
        <f ca="1">IF(ISNUMBER(F9),1/F9,"")</f>
        <v>0.16666666666666666</v>
      </c>
      <c r="F10" s="38">
        <v>1</v>
      </c>
      <c r="G10" s="37">
        <f t="shared" ca="1" si="0"/>
        <v>0.1111111111111111</v>
      </c>
      <c r="H10" s="37">
        <f t="shared" ca="1" si="0"/>
        <v>8</v>
      </c>
      <c r="I10" s="37">
        <f t="shared" ca="1" si="0"/>
        <v>0.5</v>
      </c>
      <c r="J10" s="37">
        <f t="shared" ca="1" si="0"/>
        <v>5</v>
      </c>
      <c r="K10" s="37">
        <f t="shared" ca="1" si="0"/>
        <v>0.33333333333333331</v>
      </c>
      <c r="L10" s="37">
        <f t="shared" ca="1" si="0"/>
        <v>4</v>
      </c>
      <c r="M10" s="37">
        <f t="shared" ca="1" si="0"/>
        <v>0.14285714285714285</v>
      </c>
      <c r="N10" s="37">
        <f t="shared" ca="1" si="0"/>
        <v>1</v>
      </c>
      <c r="O10" s="37">
        <f t="shared" ca="1" si="0"/>
        <v>5</v>
      </c>
      <c r="P10" s="37">
        <f t="shared" ca="1" si="0"/>
        <v>0.16666666666666666</v>
      </c>
      <c r="Q10" s="37">
        <f t="shared" ca="1" si="0"/>
        <v>9</v>
      </c>
      <c r="S10" s="35" t="s">
        <v>3</v>
      </c>
      <c r="T10" s="3">
        <f t="shared" ca="1" si="2"/>
        <v>0.12107817229616104</v>
      </c>
      <c r="U10" s="3">
        <f t="shared" ca="1" si="1"/>
        <v>2.98083747338538E-3</v>
      </c>
      <c r="V10" s="3">
        <f t="shared" ca="1" si="1"/>
        <v>5.4169084929386732E-3</v>
      </c>
      <c r="W10" s="3">
        <f t="shared" ca="1" si="1"/>
        <v>2.2682880725852179E-2</v>
      </c>
      <c r="X10" s="3">
        <f t="shared" ca="1" si="1"/>
        <v>6.8319344134296313E-3</v>
      </c>
      <c r="Y10" s="3">
        <f t="shared" ca="1" si="1"/>
        <v>0.22304832713754646</v>
      </c>
      <c r="Z10" s="3">
        <f t="shared" ca="1" si="1"/>
        <v>1.285255265976437E-2</v>
      </c>
      <c r="AA10" s="3">
        <f t="shared" ca="1" si="1"/>
        <v>0.1588021778584392</v>
      </c>
      <c r="AB10" s="3">
        <f t="shared" ca="1" si="1"/>
        <v>1.7697996333986474E-2</v>
      </c>
      <c r="AC10" s="3">
        <f t="shared" ca="1" si="1"/>
        <v>0.128</v>
      </c>
      <c r="AD10" s="3">
        <f t="shared" ca="1" si="1"/>
        <v>3.3370411568409341E-3</v>
      </c>
      <c r="AE10" s="3">
        <f t="shared" ca="1" si="1"/>
        <v>2.5822317860436522E-2</v>
      </c>
      <c r="AF10" s="3">
        <f t="shared" ca="1" si="1"/>
        <v>0.13410818059901655</v>
      </c>
      <c r="AG10" s="3">
        <f t="shared" ca="1" si="1"/>
        <v>7.9957356076759065E-3</v>
      </c>
      <c r="AH10" s="3">
        <f t="shared" ca="1" si="1"/>
        <v>0.24311808592745043</v>
      </c>
      <c r="AI10" s="4">
        <f t="shared" ca="1" si="3"/>
        <v>1.1137731485429239</v>
      </c>
      <c r="AJ10" s="18">
        <f t="shared" ca="1" si="4"/>
        <v>7.4251543236194928E-2</v>
      </c>
      <c r="AK10" s="58"/>
      <c r="AL10" s="19">
        <f t="shared" ca="1" si="5"/>
        <v>2.5245793819251379</v>
      </c>
      <c r="AM10" s="19">
        <f t="shared" ca="1" si="6"/>
        <v>34.000362442224599</v>
      </c>
    </row>
    <row r="11" spans="2:39" x14ac:dyDescent="0.3">
      <c r="B11" s="34" t="s">
        <v>20</v>
      </c>
      <c r="C11" s="3">
        <f ca="1">IF(ISNUMBER(G7),1/G7,"")</f>
        <v>2</v>
      </c>
      <c r="D11" s="3">
        <f ca="1">IF(ISNUMBER(G8),1/G8,"")</f>
        <v>8</v>
      </c>
      <c r="E11" s="3">
        <f ca="1">IF(ISNUMBER(G9),1/G9,"")</f>
        <v>7</v>
      </c>
      <c r="F11" s="3">
        <f ca="1">IF(ISNUMBER(G10),1/G10,"")</f>
        <v>9</v>
      </c>
      <c r="G11" s="39">
        <v>1</v>
      </c>
      <c r="H11" s="37">
        <f t="shared" ca="1" si="0"/>
        <v>0.2</v>
      </c>
      <c r="I11" s="37">
        <f t="shared" ca="1" si="0"/>
        <v>4</v>
      </c>
      <c r="J11" s="37">
        <f t="shared" ca="1" si="0"/>
        <v>7</v>
      </c>
      <c r="K11" s="37">
        <f t="shared" ca="1" si="0"/>
        <v>0.16666666666666666</v>
      </c>
      <c r="L11" s="37">
        <f t="shared" ca="1" si="0"/>
        <v>1</v>
      </c>
      <c r="M11" s="37">
        <f t="shared" ca="1" si="0"/>
        <v>5</v>
      </c>
      <c r="N11" s="37">
        <f t="shared" ca="1" si="0"/>
        <v>2</v>
      </c>
      <c r="O11" s="37">
        <f t="shared" ca="1" si="0"/>
        <v>8</v>
      </c>
      <c r="P11" s="37">
        <f t="shared" ca="1" si="0"/>
        <v>6</v>
      </c>
      <c r="Q11" s="37">
        <f t="shared" ca="1" si="0"/>
        <v>1</v>
      </c>
      <c r="S11" s="35" t="s">
        <v>20</v>
      </c>
      <c r="T11" s="3">
        <f t="shared" ca="1" si="2"/>
        <v>4.8431268918464415E-2</v>
      </c>
      <c r="U11" s="3">
        <f t="shared" ca="1" si="1"/>
        <v>0.19077359829666432</v>
      </c>
      <c r="V11" s="3">
        <f t="shared" ca="1" si="1"/>
        <v>0.22751015670342428</v>
      </c>
      <c r="W11" s="3">
        <f t="shared" ca="1" si="1"/>
        <v>0.20414592653266964</v>
      </c>
      <c r="X11" s="3">
        <f t="shared" ca="1" si="1"/>
        <v>6.1487409720866686E-2</v>
      </c>
      <c r="Y11" s="3">
        <f t="shared" ca="1" si="1"/>
        <v>5.5762081784386623E-3</v>
      </c>
      <c r="Z11" s="3">
        <f t="shared" ca="1" si="1"/>
        <v>0.10282042127811496</v>
      </c>
      <c r="AA11" s="3">
        <f t="shared" ca="1" si="1"/>
        <v>0.2223230490018149</v>
      </c>
      <c r="AB11" s="3">
        <f t="shared" ca="1" si="1"/>
        <v>8.8489981669932372E-3</v>
      </c>
      <c r="AC11" s="3">
        <f t="shared" ca="1" si="1"/>
        <v>3.2000000000000001E-2</v>
      </c>
      <c r="AD11" s="3">
        <f t="shared" ca="1" si="1"/>
        <v>0.1167964404894327</v>
      </c>
      <c r="AE11" s="3">
        <f t="shared" ca="1" si="1"/>
        <v>5.1644635720873043E-2</v>
      </c>
      <c r="AF11" s="3">
        <f t="shared" ca="1" si="1"/>
        <v>0.21457308895842647</v>
      </c>
      <c r="AG11" s="3">
        <f t="shared" ca="1" si="1"/>
        <v>0.28784648187633266</v>
      </c>
      <c r="AH11" s="3">
        <f t="shared" ca="1" si="1"/>
        <v>2.7013120658605602E-2</v>
      </c>
      <c r="AI11" s="4">
        <f t="shared" ca="1" si="3"/>
        <v>1.8017908045011215</v>
      </c>
      <c r="AJ11" s="18">
        <f t="shared" ca="1" si="4"/>
        <v>0.12011938696674143</v>
      </c>
      <c r="AK11" s="58"/>
      <c r="AL11" s="19">
        <f t="shared" ca="1" si="5"/>
        <v>3.8274432948707702</v>
      </c>
      <c r="AM11" s="19">
        <f t="shared" ca="1" si="6"/>
        <v>31.863659909707248</v>
      </c>
    </row>
    <row r="12" spans="2:39" x14ac:dyDescent="0.3">
      <c r="B12" s="34" t="s">
        <v>21</v>
      </c>
      <c r="C12" s="3">
        <f ca="1">IF(ISNUMBER(H7),1/H7,"")</f>
        <v>0.14285714285714285</v>
      </c>
      <c r="D12" s="3">
        <f ca="1">IF(ISNUMBER(H8),1/H8,"")</f>
        <v>1</v>
      </c>
      <c r="E12" s="3">
        <f ca="1">IF(ISNUMBER(H9),1/H9,"")</f>
        <v>1</v>
      </c>
      <c r="F12" s="3">
        <f ca="1">IF(ISNUMBER(H10),1/H10,"")</f>
        <v>0.125</v>
      </c>
      <c r="G12" s="3">
        <f ca="1">IF(ISNUMBER(H11),1/H11,"")</f>
        <v>5</v>
      </c>
      <c r="H12" s="38">
        <v>1</v>
      </c>
      <c r="I12" s="37">
        <f t="shared" ca="1" si="0"/>
        <v>0.1111111111111111</v>
      </c>
      <c r="J12" s="37">
        <f t="shared" ca="1" si="0"/>
        <v>2</v>
      </c>
      <c r="K12" s="37">
        <f t="shared" ca="1" si="0"/>
        <v>1</v>
      </c>
      <c r="L12" s="37">
        <f t="shared" ca="1" si="0"/>
        <v>1</v>
      </c>
      <c r="M12" s="37">
        <f t="shared" ca="1" si="0"/>
        <v>6</v>
      </c>
      <c r="N12" s="37">
        <f t="shared" ca="1" si="0"/>
        <v>2</v>
      </c>
      <c r="O12" s="37">
        <f t="shared" ca="1" si="0"/>
        <v>4</v>
      </c>
      <c r="P12" s="37">
        <f t="shared" ca="1" si="0"/>
        <v>0.2</v>
      </c>
      <c r="Q12" s="37">
        <f t="shared" ca="1" si="0"/>
        <v>4</v>
      </c>
      <c r="S12" s="35" t="s">
        <v>21</v>
      </c>
      <c r="T12" s="3">
        <f t="shared" ca="1" si="2"/>
        <v>3.4593763513188869E-3</v>
      </c>
      <c r="U12" s="3">
        <f t="shared" ca="1" si="1"/>
        <v>2.384669978708304E-2</v>
      </c>
      <c r="V12" s="3">
        <f t="shared" ca="1" si="1"/>
        <v>3.2501450957632044E-2</v>
      </c>
      <c r="W12" s="3">
        <f t="shared" ca="1" si="1"/>
        <v>2.8353600907315224E-3</v>
      </c>
      <c r="X12" s="3">
        <f t="shared" ca="1" si="1"/>
        <v>0.30743704860433341</v>
      </c>
      <c r="Y12" s="3">
        <f t="shared" ca="1" si="1"/>
        <v>2.7881040892193308E-2</v>
      </c>
      <c r="Z12" s="3">
        <f t="shared" ca="1" si="1"/>
        <v>2.8561228132809708E-3</v>
      </c>
      <c r="AA12" s="3">
        <f t="shared" ca="1" si="1"/>
        <v>6.3520871143375679E-2</v>
      </c>
      <c r="AB12" s="3">
        <f t="shared" ca="1" si="1"/>
        <v>5.309398900195942E-2</v>
      </c>
      <c r="AC12" s="3">
        <f t="shared" ca="1" si="1"/>
        <v>3.2000000000000001E-2</v>
      </c>
      <c r="AD12" s="3">
        <f t="shared" ca="1" si="1"/>
        <v>0.14015572858731923</v>
      </c>
      <c r="AE12" s="3">
        <f t="shared" ca="1" si="1"/>
        <v>5.1644635720873043E-2</v>
      </c>
      <c r="AF12" s="3">
        <f t="shared" ca="1" si="1"/>
        <v>0.10728654447921324</v>
      </c>
      <c r="AG12" s="3">
        <f t="shared" ca="1" si="1"/>
        <v>9.5948827292110898E-3</v>
      </c>
      <c r="AH12" s="3">
        <f t="shared" ca="1" si="1"/>
        <v>0.10805248263442241</v>
      </c>
      <c r="AI12" s="4">
        <f t="shared" ca="1" si="3"/>
        <v>0.9661662337929473</v>
      </c>
      <c r="AJ12" s="18">
        <f t="shared" ca="1" si="4"/>
        <v>6.4411082252863155E-2</v>
      </c>
      <c r="AK12" s="58"/>
      <c r="AL12" s="19">
        <f t="shared" ca="1" si="5"/>
        <v>1.8568156814308723</v>
      </c>
      <c r="AM12" s="19">
        <f t="shared" ca="1" si="6"/>
        <v>28.827580852335927</v>
      </c>
    </row>
    <row r="13" spans="2:39" x14ac:dyDescent="0.3">
      <c r="B13" s="34" t="s">
        <v>22</v>
      </c>
      <c r="C13" s="3">
        <f ca="1">IF(ISNUMBER(I7),1/I7,"")</f>
        <v>0.16666666666666666</v>
      </c>
      <c r="D13" s="3">
        <f ca="1">IF(ISNUMBER(I8),1/I8,"")</f>
        <v>6</v>
      </c>
      <c r="E13" s="3">
        <f ca="1">IF(ISNUMBER(I9),1/I9,"")</f>
        <v>1</v>
      </c>
      <c r="F13" s="3">
        <f ca="1">IF(ISNUMBER(I10),1/I10,"")</f>
        <v>2</v>
      </c>
      <c r="G13" s="3">
        <f ca="1">IF(ISNUMBER(I11),1/I11,"")</f>
        <v>0.25</v>
      </c>
      <c r="H13" s="3">
        <f ca="1">IF(ISNUMBER(I12),1/I12,"")</f>
        <v>9</v>
      </c>
      <c r="I13" s="38">
        <v>1</v>
      </c>
      <c r="J13" s="37">
        <f t="shared" ca="1" si="0"/>
        <v>8</v>
      </c>
      <c r="K13" s="37">
        <f t="shared" ca="1" si="0"/>
        <v>0.2</v>
      </c>
      <c r="L13" s="37">
        <f t="shared" ca="1" si="0"/>
        <v>0.33333333333333331</v>
      </c>
      <c r="M13" s="37">
        <f t="shared" ca="1" si="0"/>
        <v>0.33333333333333331</v>
      </c>
      <c r="N13" s="37">
        <f t="shared" ca="1" si="0"/>
        <v>0.14285714285714285</v>
      </c>
      <c r="O13" s="37">
        <f t="shared" ca="1" si="0"/>
        <v>0.25</v>
      </c>
      <c r="P13" s="37">
        <f t="shared" ca="1" si="0"/>
        <v>0.33333333333333331</v>
      </c>
      <c r="Q13" s="37">
        <f t="shared" ca="1" si="0"/>
        <v>1</v>
      </c>
      <c r="S13" s="35" t="s">
        <v>22</v>
      </c>
      <c r="T13" s="3">
        <f t="shared" ca="1" si="2"/>
        <v>4.0359390765387013E-3</v>
      </c>
      <c r="U13" s="3">
        <f t="shared" ca="1" si="1"/>
        <v>0.14308019872249825</v>
      </c>
      <c r="V13" s="3">
        <f t="shared" ca="1" si="1"/>
        <v>3.2501450957632044E-2</v>
      </c>
      <c r="W13" s="3">
        <f t="shared" ca="1" si="1"/>
        <v>4.5365761451704359E-2</v>
      </c>
      <c r="X13" s="3">
        <f t="shared" ca="1" si="1"/>
        <v>1.5371852430216671E-2</v>
      </c>
      <c r="Y13" s="3">
        <f t="shared" ca="1" si="1"/>
        <v>0.25092936802973975</v>
      </c>
      <c r="Z13" s="3">
        <f t="shared" ca="1" si="1"/>
        <v>2.5705105319528739E-2</v>
      </c>
      <c r="AA13" s="3">
        <f t="shared" ca="1" si="1"/>
        <v>0.25408348457350272</v>
      </c>
      <c r="AB13" s="3">
        <f t="shared" ca="1" si="1"/>
        <v>1.0618797800391886E-2</v>
      </c>
      <c r="AC13" s="3">
        <f t="shared" ca="1" si="1"/>
        <v>1.0666666666666666E-2</v>
      </c>
      <c r="AD13" s="3">
        <f t="shared" ca="1" si="1"/>
        <v>7.7864293659621799E-3</v>
      </c>
      <c r="AE13" s="3">
        <f t="shared" ca="1" si="1"/>
        <v>3.6889025514909315E-3</v>
      </c>
      <c r="AF13" s="3">
        <f t="shared" ca="1" si="1"/>
        <v>6.7054090299508273E-3</v>
      </c>
      <c r="AG13" s="3">
        <f t="shared" ca="1" si="1"/>
        <v>1.5991471215351813E-2</v>
      </c>
      <c r="AH13" s="3">
        <f t="shared" ca="1" si="1"/>
        <v>2.7013120658605602E-2</v>
      </c>
      <c r="AI13" s="4">
        <f t="shared" ca="1" si="3"/>
        <v>0.85354395784978121</v>
      </c>
      <c r="AJ13" s="18">
        <f t="shared" ca="1" si="4"/>
        <v>5.6902930523318747E-2</v>
      </c>
      <c r="AK13" s="58"/>
      <c r="AL13" s="19">
        <f t="shared" ca="1" si="5"/>
        <v>1.9302641225810311</v>
      </c>
      <c r="AM13" s="19">
        <f t="shared" ca="1" si="6"/>
        <v>33.92205119892747</v>
      </c>
    </row>
    <row r="14" spans="2:39" x14ac:dyDescent="0.3">
      <c r="B14" s="34" t="s">
        <v>23</v>
      </c>
      <c r="C14" s="3">
        <f ca="1">IF(ISNUMBER(J7),1/J7,"")</f>
        <v>7</v>
      </c>
      <c r="D14" s="3">
        <f ca="1">IF(ISNUMBER(J8),1/J8,"")</f>
        <v>1</v>
      </c>
      <c r="E14" s="3">
        <f ca="1">IF(ISNUMBER(J9),1/J9,"")</f>
        <v>3</v>
      </c>
      <c r="F14" s="3">
        <f ca="1">IF(ISNUMBER(J10),1/J10,"")</f>
        <v>0.2</v>
      </c>
      <c r="G14" s="3">
        <f ca="1">IF(ISNUMBER(J11),1/J11,"")</f>
        <v>0.14285714285714285</v>
      </c>
      <c r="H14" s="3">
        <f ca="1">IF(ISNUMBER(J12),1/J12,"")</f>
        <v>0.5</v>
      </c>
      <c r="I14" s="3">
        <f ca="1">IF(ISNUMBER(J13),1/J13,"")</f>
        <v>0.125</v>
      </c>
      <c r="J14" s="38">
        <v>1</v>
      </c>
      <c r="K14" s="37">
        <f t="shared" ca="1" si="0"/>
        <v>0.33333333333333331</v>
      </c>
      <c r="L14" s="37">
        <f t="shared" ca="1" si="0"/>
        <v>7</v>
      </c>
      <c r="M14" s="37">
        <f t="shared" ca="1" si="0"/>
        <v>0.5</v>
      </c>
      <c r="N14" s="37">
        <f t="shared" ca="1" si="0"/>
        <v>6</v>
      </c>
      <c r="O14" s="37">
        <f t="shared" ca="1" si="0"/>
        <v>2</v>
      </c>
      <c r="P14" s="37">
        <f t="shared" ca="1" si="0"/>
        <v>5</v>
      </c>
      <c r="Q14" s="37">
        <f t="shared" ca="1" si="0"/>
        <v>1</v>
      </c>
      <c r="S14" s="35" t="s">
        <v>23</v>
      </c>
      <c r="T14" s="3">
        <f t="shared" ca="1" si="2"/>
        <v>0.16950944121462547</v>
      </c>
      <c r="U14" s="3">
        <f t="shared" ca="1" si="1"/>
        <v>2.384669978708304E-2</v>
      </c>
      <c r="V14" s="3">
        <f t="shared" ca="1" si="1"/>
        <v>9.7504352872896119E-2</v>
      </c>
      <c r="W14" s="3">
        <f t="shared" ca="1" si="1"/>
        <v>4.5365761451704361E-3</v>
      </c>
      <c r="X14" s="3">
        <f t="shared" ca="1" si="1"/>
        <v>8.7839156744095263E-3</v>
      </c>
      <c r="Y14" s="3">
        <f t="shared" ca="1" si="1"/>
        <v>1.3940520446096654E-2</v>
      </c>
      <c r="Z14" s="3">
        <f t="shared" ca="1" si="1"/>
        <v>3.2131381649410924E-3</v>
      </c>
      <c r="AA14" s="3">
        <f t="shared" ca="1" si="1"/>
        <v>3.1760435571687839E-2</v>
      </c>
      <c r="AB14" s="3">
        <f t="shared" ca="1" si="1"/>
        <v>1.7697996333986474E-2</v>
      </c>
      <c r="AC14" s="3">
        <f t="shared" ca="1" si="1"/>
        <v>0.224</v>
      </c>
      <c r="AD14" s="3">
        <f t="shared" ca="1" si="1"/>
        <v>1.1679644048943271E-2</v>
      </c>
      <c r="AE14" s="3">
        <f t="shared" ca="1" si="1"/>
        <v>0.15493390716261912</v>
      </c>
      <c r="AF14" s="3">
        <f t="shared" ca="1" si="1"/>
        <v>5.3643272239606618E-2</v>
      </c>
      <c r="AG14" s="3">
        <f t="shared" ca="1" si="1"/>
        <v>0.23987206823027721</v>
      </c>
      <c r="AH14" s="3">
        <f t="shared" ca="1" si="1"/>
        <v>2.7013120658605602E-2</v>
      </c>
      <c r="AI14" s="4">
        <f t="shared" ca="1" si="3"/>
        <v>1.0819350885509484</v>
      </c>
      <c r="AJ14" s="18">
        <f t="shared" ca="1" si="4"/>
        <v>7.2129005903396562E-2</v>
      </c>
      <c r="AK14" s="58"/>
      <c r="AL14" s="19">
        <f t="shared" ca="1" si="5"/>
        <v>2.172324364871677</v>
      </c>
      <c r="AM14" s="19">
        <f t="shared" ca="1" si="6"/>
        <v>30.117209265036912</v>
      </c>
    </row>
    <row r="15" spans="2:39" x14ac:dyDescent="0.3">
      <c r="B15" s="34" t="s">
        <v>24</v>
      </c>
      <c r="C15" s="3">
        <f ca="1">IF(ISNUMBER(K7),1/K7,"")</f>
        <v>1</v>
      </c>
      <c r="D15" s="3">
        <f ca="1">IF(ISNUMBER(K8),1/K8,"")</f>
        <v>1</v>
      </c>
      <c r="E15" s="3">
        <f ca="1">IF(ISNUMBER(K9),1/K9,"")</f>
        <v>1</v>
      </c>
      <c r="F15" s="3">
        <f ca="1">IF(ISNUMBER(K10),1/K10,"")</f>
        <v>3</v>
      </c>
      <c r="G15" s="3">
        <f ca="1">IF(ISNUMBER(K11),1/K11,"")</f>
        <v>6</v>
      </c>
      <c r="H15" s="3">
        <f ca="1">IF(ISNUMBER(K12),1/K12,"")</f>
        <v>1</v>
      </c>
      <c r="I15" s="3">
        <f ca="1">IF(ISNUMBER(K13),1/K13,"")</f>
        <v>5</v>
      </c>
      <c r="J15" s="3">
        <f ca="1">IF(ISNUMBER(K14),1/K14,"")</f>
        <v>3</v>
      </c>
      <c r="K15" s="38">
        <v>1</v>
      </c>
      <c r="L15" s="37">
        <f t="shared" ca="1" si="0"/>
        <v>0.16666666666666666</v>
      </c>
      <c r="M15" s="37">
        <f t="shared" ca="1" si="0"/>
        <v>3</v>
      </c>
      <c r="N15" s="37">
        <f t="shared" ca="1" si="0"/>
        <v>5</v>
      </c>
      <c r="O15" s="37">
        <f t="shared" ca="1" si="0"/>
        <v>7</v>
      </c>
      <c r="P15" s="37">
        <f t="shared" ca="1" si="0"/>
        <v>0.16666666666666666</v>
      </c>
      <c r="Q15" s="37">
        <f t="shared" ca="1" si="0"/>
        <v>8</v>
      </c>
      <c r="S15" s="35" t="s">
        <v>24</v>
      </c>
      <c r="T15" s="3">
        <f t="shared" ca="1" si="2"/>
        <v>2.4215634459232208E-2</v>
      </c>
      <c r="U15" s="3">
        <f t="shared" ca="1" si="1"/>
        <v>2.384669978708304E-2</v>
      </c>
      <c r="V15" s="3">
        <f t="shared" ca="1" si="1"/>
        <v>3.2501450957632044E-2</v>
      </c>
      <c r="W15" s="3">
        <f t="shared" ca="1" si="1"/>
        <v>6.8048642177556545E-2</v>
      </c>
      <c r="X15" s="3">
        <f t="shared" ca="1" si="1"/>
        <v>0.3689244583252001</v>
      </c>
      <c r="Y15" s="3">
        <f t="shared" ca="1" si="1"/>
        <v>2.7881040892193308E-2</v>
      </c>
      <c r="Z15" s="3">
        <f t="shared" ca="1" si="1"/>
        <v>0.12852552659764369</v>
      </c>
      <c r="AA15" s="3">
        <f t="shared" ca="1" si="1"/>
        <v>9.5281306715063532E-2</v>
      </c>
      <c r="AB15" s="3">
        <f t="shared" ca="1" si="1"/>
        <v>5.309398900195942E-2</v>
      </c>
      <c r="AC15" s="3">
        <f t="shared" ca="1" si="1"/>
        <v>5.3333333333333332E-3</v>
      </c>
      <c r="AD15" s="3">
        <f t="shared" ca="1" si="1"/>
        <v>7.0077864293659614E-2</v>
      </c>
      <c r="AE15" s="3">
        <f t="shared" ca="1" si="1"/>
        <v>0.12911158930218261</v>
      </c>
      <c r="AF15" s="3">
        <f t="shared" ca="1" si="1"/>
        <v>0.18775145283862316</v>
      </c>
      <c r="AG15" s="3">
        <f t="shared" ca="1" si="1"/>
        <v>7.9957356076759065E-3</v>
      </c>
      <c r="AH15" s="3">
        <f t="shared" ca="1" si="1"/>
        <v>0.21610496526884482</v>
      </c>
      <c r="AI15" s="4">
        <f t="shared" ca="1" si="3"/>
        <v>1.4386936895578835</v>
      </c>
      <c r="AJ15" s="18">
        <f t="shared" ca="1" si="4"/>
        <v>9.5912912637192232E-2</v>
      </c>
      <c r="AK15" s="58"/>
      <c r="AL15" s="19">
        <f t="shared" ca="1" si="5"/>
        <v>2.9713524057666434</v>
      </c>
      <c r="AM15" s="19">
        <f t="shared" ca="1" si="6"/>
        <v>30.979691097551338</v>
      </c>
    </row>
    <row r="16" spans="2:39" x14ac:dyDescent="0.3">
      <c r="B16" s="34" t="s">
        <v>25</v>
      </c>
      <c r="C16" s="3">
        <f ca="1">IF(ISNUMBER(L7),1/L7,"")</f>
        <v>0.125</v>
      </c>
      <c r="D16" s="3">
        <f ca="1">IF(ISNUMBER(L8),1/L8,"")</f>
        <v>0.5</v>
      </c>
      <c r="E16" s="3">
        <f ca="1">IF(ISNUMBER(L9),1/L9,"")</f>
        <v>1</v>
      </c>
      <c r="F16" s="3">
        <f ca="1">IF(ISNUMBER(L10),1/L10,"")</f>
        <v>0.25</v>
      </c>
      <c r="G16" s="3">
        <f ca="1">IF(ISNUMBER(L11),1/L11,"")</f>
        <v>1</v>
      </c>
      <c r="H16" s="3">
        <f ca="1">IF(ISNUMBER(L12),1/L12,"")</f>
        <v>1</v>
      </c>
      <c r="I16" s="3">
        <f ca="1">IF(ISNUMBER(L13),1/L13,"")</f>
        <v>3</v>
      </c>
      <c r="J16" s="3">
        <f ca="1">IF(ISNUMBER(L14),1/L14,"")</f>
        <v>0.14285714285714285</v>
      </c>
      <c r="K16" s="3">
        <f ca="1">IF(ISNUMBER(L15),1/L15,"")</f>
        <v>6</v>
      </c>
      <c r="L16" s="38">
        <v>1</v>
      </c>
      <c r="M16" s="37">
        <f t="shared" ca="1" si="0"/>
        <v>2</v>
      </c>
      <c r="N16" s="37">
        <f t="shared" ca="1" si="0"/>
        <v>4</v>
      </c>
      <c r="O16" s="37">
        <f t="shared" ca="1" si="0"/>
        <v>1</v>
      </c>
      <c r="P16" s="37">
        <f t="shared" ca="1" si="0"/>
        <v>1</v>
      </c>
      <c r="Q16" s="37">
        <f t="shared" ca="1" si="0"/>
        <v>0.33333333333333331</v>
      </c>
      <c r="S16" s="35" t="s">
        <v>25</v>
      </c>
      <c r="T16" s="3">
        <f t="shared" ca="1" si="2"/>
        <v>3.0269543074040259E-3</v>
      </c>
      <c r="U16" s="3">
        <f t="shared" ca="1" si="1"/>
        <v>1.192334989354152E-2</v>
      </c>
      <c r="V16" s="3">
        <f t="shared" ca="1" si="1"/>
        <v>3.2501450957632044E-2</v>
      </c>
      <c r="W16" s="3">
        <f t="shared" ca="1" si="1"/>
        <v>5.6707201814630449E-3</v>
      </c>
      <c r="X16" s="3">
        <f t="shared" ca="1" si="1"/>
        <v>6.1487409720866686E-2</v>
      </c>
      <c r="Y16" s="3">
        <f t="shared" ca="1" si="1"/>
        <v>2.7881040892193308E-2</v>
      </c>
      <c r="Z16" s="3">
        <f t="shared" ca="1" si="1"/>
        <v>7.7115315958586214E-2</v>
      </c>
      <c r="AA16" s="3">
        <f t="shared" ca="1" si="1"/>
        <v>4.5372050816696917E-3</v>
      </c>
      <c r="AB16" s="3">
        <f t="shared" ca="1" si="1"/>
        <v>0.31856393401175653</v>
      </c>
      <c r="AC16" s="3">
        <f t="shared" ca="1" si="1"/>
        <v>3.2000000000000001E-2</v>
      </c>
      <c r="AD16" s="3">
        <f t="shared" ca="1" si="1"/>
        <v>4.6718576195773083E-2</v>
      </c>
      <c r="AE16" s="3">
        <f t="shared" ca="1" si="1"/>
        <v>0.10328927144174609</v>
      </c>
      <c r="AF16" s="3">
        <f t="shared" ca="1" si="1"/>
        <v>2.6821636119803309E-2</v>
      </c>
      <c r="AG16" s="3">
        <f t="shared" ca="1" si="1"/>
        <v>4.7974413646055446E-2</v>
      </c>
      <c r="AH16" s="3">
        <f t="shared" ca="1" si="1"/>
        <v>9.0043735528685335E-3</v>
      </c>
      <c r="AI16" s="4">
        <f t="shared" ca="1" si="3"/>
        <v>0.80851565196135955</v>
      </c>
      <c r="AJ16" s="18">
        <f t="shared" ca="1" si="4"/>
        <v>5.3901043464090637E-2</v>
      </c>
      <c r="AK16" s="58"/>
      <c r="AL16" s="19">
        <f t="shared" ca="1" si="5"/>
        <v>1.4877238541094051</v>
      </c>
      <c r="AM16" s="19">
        <f t="shared" ca="1" si="6"/>
        <v>27.601021399530794</v>
      </c>
    </row>
    <row r="17" spans="2:39" x14ac:dyDescent="0.3">
      <c r="B17" s="34" t="s">
        <v>26</v>
      </c>
      <c r="C17" s="3">
        <f ca="1">IF(ISNUMBER(M7),1/M7,"")</f>
        <v>0.25</v>
      </c>
      <c r="D17" s="3">
        <f ca="1">IF(ISNUMBER(M8),1/M8,"")</f>
        <v>2</v>
      </c>
      <c r="E17" s="3">
        <f ca="1">IF(ISNUMBER(M9),1/M9,"")</f>
        <v>0.33333333333333331</v>
      </c>
      <c r="F17" s="3">
        <f ca="1">IF(ISNUMBER(M10),1/M10,"")</f>
        <v>7</v>
      </c>
      <c r="G17" s="3">
        <f ca="1">IF(ISNUMBER(M11),1/M11,"")</f>
        <v>0.2</v>
      </c>
      <c r="H17" s="3">
        <f ca="1">IF(ISNUMBER(M12),1/M12,"")</f>
        <v>0.16666666666666666</v>
      </c>
      <c r="I17" s="3">
        <f ca="1">IF(ISNUMBER(M13),1/M13,"")</f>
        <v>3</v>
      </c>
      <c r="J17" s="3">
        <f ca="1">IF(ISNUMBER(M14),1/M14,"")</f>
        <v>2</v>
      </c>
      <c r="K17" s="3">
        <f ca="1">IF(ISNUMBER(M15),1/M15,"")</f>
        <v>0.33333333333333331</v>
      </c>
      <c r="L17" s="3">
        <f ca="1">IF(ISNUMBER(M16),1/M16,"")</f>
        <v>0.5</v>
      </c>
      <c r="M17" s="38">
        <v>1</v>
      </c>
      <c r="N17" s="37">
        <f t="shared" ca="1" si="0"/>
        <v>3</v>
      </c>
      <c r="O17" s="37">
        <f t="shared" ca="1" si="0"/>
        <v>0.25</v>
      </c>
      <c r="P17" s="37">
        <f t="shared" ca="1" si="0"/>
        <v>0.16666666666666666</v>
      </c>
      <c r="Q17" s="37">
        <f t="shared" ca="1" si="0"/>
        <v>0.14285714285714285</v>
      </c>
      <c r="S17" s="35" t="s">
        <v>26</v>
      </c>
      <c r="T17" s="3">
        <f t="shared" ca="1" si="2"/>
        <v>6.0539086148080519E-3</v>
      </c>
      <c r="U17" s="3">
        <f t="shared" ca="1" si="1"/>
        <v>4.769339957416608E-2</v>
      </c>
      <c r="V17" s="3">
        <f t="shared" ca="1" si="1"/>
        <v>1.0833816985877346E-2</v>
      </c>
      <c r="W17" s="3">
        <f t="shared" ca="1" si="1"/>
        <v>0.15878016508096526</v>
      </c>
      <c r="X17" s="3">
        <f t="shared" ca="1" si="1"/>
        <v>1.2297481944173337E-2</v>
      </c>
      <c r="Y17" s="3">
        <f t="shared" ca="1" si="1"/>
        <v>4.6468401486988841E-3</v>
      </c>
      <c r="Z17" s="3">
        <f t="shared" ca="1" si="1"/>
        <v>7.7115315958586214E-2</v>
      </c>
      <c r="AA17" s="3">
        <f t="shared" ca="1" si="1"/>
        <v>6.3520871143375679E-2</v>
      </c>
      <c r="AB17" s="3">
        <f t="shared" ca="1" si="1"/>
        <v>1.7697996333986474E-2</v>
      </c>
      <c r="AC17" s="3">
        <f t="shared" ca="1" si="1"/>
        <v>1.6E-2</v>
      </c>
      <c r="AD17" s="3">
        <f t="shared" ca="1" si="1"/>
        <v>2.3359288097886542E-2</v>
      </c>
      <c r="AE17" s="3">
        <f t="shared" ca="1" si="1"/>
        <v>7.7466953581309561E-2</v>
      </c>
      <c r="AF17" s="3">
        <f t="shared" ca="1" si="1"/>
        <v>6.7054090299508273E-3</v>
      </c>
      <c r="AG17" s="3">
        <f t="shared" ca="1" si="1"/>
        <v>7.9957356076759065E-3</v>
      </c>
      <c r="AH17" s="3">
        <f t="shared" ca="1" si="1"/>
        <v>3.8590172369436576E-3</v>
      </c>
      <c r="AI17" s="4">
        <f t="shared" ca="1" si="3"/>
        <v>0.53402619933840401</v>
      </c>
      <c r="AJ17" s="18">
        <f t="shared" ca="1" si="4"/>
        <v>3.5601746622560264E-2</v>
      </c>
      <c r="AK17" s="58"/>
      <c r="AL17" s="19">
        <f t="shared" ca="1" si="5"/>
        <v>1.2531802912640584</v>
      </c>
      <c r="AM17" s="19">
        <f t="shared" ca="1" si="6"/>
        <v>35.199966578885146</v>
      </c>
    </row>
    <row r="18" spans="2:39" x14ac:dyDescent="0.3">
      <c r="B18" s="34" t="s">
        <v>27</v>
      </c>
      <c r="C18" s="3">
        <f ca="1">IF(ISNUMBER(N7),1/N7,"")</f>
        <v>3</v>
      </c>
      <c r="D18" s="3">
        <f ca="1">IF(ISNUMBER(N8),1/N8,"")</f>
        <v>4</v>
      </c>
      <c r="E18" s="3">
        <f ca="1">IF(ISNUMBER(N9),1/N9,"")</f>
        <v>0.14285714285714285</v>
      </c>
      <c r="F18" s="3">
        <f ca="1">IF(ISNUMBER(N10),1/N10,"")</f>
        <v>1</v>
      </c>
      <c r="G18" s="3">
        <f ca="1">IF(ISNUMBER(N11),1/N11,"")</f>
        <v>0.5</v>
      </c>
      <c r="H18" s="3">
        <f ca="1">IF(ISNUMBER(N12),1/N12,"")</f>
        <v>0.5</v>
      </c>
      <c r="I18" s="3">
        <f ca="1">IF(ISNUMBER(N13),1/N13,"")</f>
        <v>7</v>
      </c>
      <c r="J18" s="3">
        <f ca="1">IF(ISNUMBER(N14),1/N14,"")</f>
        <v>0.16666666666666666</v>
      </c>
      <c r="K18" s="3">
        <f ca="1">IF(ISNUMBER(N15),1/N15,"")</f>
        <v>0.2</v>
      </c>
      <c r="L18" s="3">
        <f ca="1">IF(ISNUMBER(N16),1/N16,"")</f>
        <v>0.25</v>
      </c>
      <c r="M18" s="3">
        <f ca="1">IF(ISNUMBER(N17),1/N17,"")</f>
        <v>0.33333333333333331</v>
      </c>
      <c r="N18" s="38">
        <v>1</v>
      </c>
      <c r="O18" s="37">
        <f t="shared" ca="1" si="0"/>
        <v>1</v>
      </c>
      <c r="P18" s="37">
        <f t="shared" ca="1" si="0"/>
        <v>1</v>
      </c>
      <c r="Q18" s="37">
        <f t="shared" ca="1" si="0"/>
        <v>0.2</v>
      </c>
      <c r="S18" s="35" t="s">
        <v>27</v>
      </c>
      <c r="T18" s="3">
        <f t="shared" ca="1" si="2"/>
        <v>7.2646903377696623E-2</v>
      </c>
      <c r="U18" s="3">
        <f t="shared" ca="1" si="1"/>
        <v>9.538679914833216E-2</v>
      </c>
      <c r="V18" s="3">
        <f t="shared" ca="1" si="1"/>
        <v>4.6430644225188625E-3</v>
      </c>
      <c r="W18" s="3">
        <f t="shared" ca="1" si="1"/>
        <v>2.2682880725852179E-2</v>
      </c>
      <c r="X18" s="3">
        <f t="shared" ca="1" si="1"/>
        <v>3.0743704860433343E-2</v>
      </c>
      <c r="Y18" s="3">
        <f t="shared" ca="1" si="1"/>
        <v>1.3940520446096654E-2</v>
      </c>
      <c r="Z18" s="3">
        <f t="shared" ca="1" si="1"/>
        <v>0.17993573723670117</v>
      </c>
      <c r="AA18" s="3">
        <f t="shared" ca="1" si="1"/>
        <v>5.2934059286146402E-3</v>
      </c>
      <c r="AB18" s="3">
        <f t="shared" ca="1" si="1"/>
        <v>1.0618797800391886E-2</v>
      </c>
      <c r="AC18" s="3">
        <f t="shared" ca="1" si="1"/>
        <v>8.0000000000000002E-3</v>
      </c>
      <c r="AD18" s="3">
        <f t="shared" ca="1" si="1"/>
        <v>7.7864293659621799E-3</v>
      </c>
      <c r="AE18" s="3">
        <f t="shared" ca="1" si="1"/>
        <v>2.5822317860436522E-2</v>
      </c>
      <c r="AF18" s="3">
        <f t="shared" ca="1" si="1"/>
        <v>2.6821636119803309E-2</v>
      </c>
      <c r="AG18" s="3">
        <f t="shared" ca="1" si="1"/>
        <v>4.7974413646055446E-2</v>
      </c>
      <c r="AH18" s="3">
        <f t="shared" ca="1" si="1"/>
        <v>5.402624131721121E-3</v>
      </c>
      <c r="AI18" s="4">
        <f t="shared" ca="1" si="3"/>
        <v>0.55769923507061614</v>
      </c>
      <c r="AJ18" s="18">
        <f t="shared" ca="1" si="4"/>
        <v>3.7179949004707745E-2</v>
      </c>
      <c r="AK18" s="58"/>
      <c r="AL18" s="19">
        <f t="shared" ca="1" si="5"/>
        <v>1.2589252294871816</v>
      </c>
      <c r="AM18" s="19">
        <f t="shared" ca="1" si="6"/>
        <v>33.86032695547204</v>
      </c>
    </row>
    <row r="19" spans="2:39" x14ac:dyDescent="0.3">
      <c r="B19" s="34" t="s">
        <v>28</v>
      </c>
      <c r="C19" s="3">
        <f ca="1">IF(ISNUMBER(O7),1/O7,"")</f>
        <v>5</v>
      </c>
      <c r="D19" s="3">
        <f ca="1">IF(ISNUMBER(O8),1/O8,"")</f>
        <v>0.16666666666666666</v>
      </c>
      <c r="E19" s="3">
        <f ca="1">IF(ISNUMBER(O9),1/O9,"")</f>
        <v>3</v>
      </c>
      <c r="F19" s="3">
        <f ca="1">IF(ISNUMBER(O10),1/O10,"")</f>
        <v>0.2</v>
      </c>
      <c r="G19" s="3">
        <f ca="1">IF(ISNUMBER(O11),1/O11,"")</f>
        <v>0.125</v>
      </c>
      <c r="H19" s="3">
        <f ca="1">IF(ISNUMBER(O12),1/O12,"")</f>
        <v>0.25</v>
      </c>
      <c r="I19" s="3">
        <f ca="1">IF(ISNUMBER(O13),1/O13,"")</f>
        <v>4</v>
      </c>
      <c r="J19" s="3">
        <f ca="1">IF(ISNUMBER(O14),1/O14,"")</f>
        <v>0.5</v>
      </c>
      <c r="K19" s="3">
        <f ca="1">IF(ISNUMBER(O15),1/O15,"")</f>
        <v>0.14285714285714285</v>
      </c>
      <c r="L19" s="3">
        <f ca="1">IF(ISNUMBER(O16),1/O16,"")</f>
        <v>1</v>
      </c>
      <c r="M19" s="3">
        <f ca="1">IF(ISNUMBER(O17),1/O17,"")</f>
        <v>4</v>
      </c>
      <c r="N19" s="3">
        <f ca="1">IF(ISNUMBER(O18),1/O18,"")</f>
        <v>1</v>
      </c>
      <c r="O19" s="38">
        <v>1</v>
      </c>
      <c r="P19" s="37">
        <f t="shared" ca="1" si="0"/>
        <v>4</v>
      </c>
      <c r="Q19" s="37">
        <f t="shared" ca="1" si="0"/>
        <v>1</v>
      </c>
      <c r="S19" s="35" t="s">
        <v>28</v>
      </c>
      <c r="T19" s="3">
        <f t="shared" ca="1" si="2"/>
        <v>0.12107817229616104</v>
      </c>
      <c r="U19" s="3">
        <f t="shared" ca="1" si="1"/>
        <v>3.97444996451384E-3</v>
      </c>
      <c r="V19" s="3">
        <f t="shared" ca="1" si="1"/>
        <v>9.7504352872896119E-2</v>
      </c>
      <c r="W19" s="3">
        <f t="shared" ca="1" si="1"/>
        <v>4.5365761451704361E-3</v>
      </c>
      <c r="X19" s="3">
        <f t="shared" ca="1" si="1"/>
        <v>7.6859262151083357E-3</v>
      </c>
      <c r="Y19" s="3">
        <f t="shared" ca="1" si="1"/>
        <v>6.970260223048327E-3</v>
      </c>
      <c r="Z19" s="3">
        <f t="shared" ca="1" si="1"/>
        <v>0.10282042127811496</v>
      </c>
      <c r="AA19" s="3">
        <f t="shared" ca="1" si="1"/>
        <v>1.588021778584392E-2</v>
      </c>
      <c r="AB19" s="3">
        <f t="shared" ca="1" si="1"/>
        <v>7.5848555717084884E-3</v>
      </c>
      <c r="AC19" s="3">
        <f t="shared" ca="1" si="1"/>
        <v>3.2000000000000001E-2</v>
      </c>
      <c r="AD19" s="3">
        <f t="shared" ca="1" si="1"/>
        <v>9.3437152391546166E-2</v>
      </c>
      <c r="AE19" s="3">
        <f t="shared" ca="1" si="1"/>
        <v>2.5822317860436522E-2</v>
      </c>
      <c r="AF19" s="3">
        <f t="shared" ca="1" si="1"/>
        <v>2.6821636119803309E-2</v>
      </c>
      <c r="AG19" s="3">
        <f t="shared" ca="1" si="1"/>
        <v>0.19189765458422178</v>
      </c>
      <c r="AH19" s="3">
        <f t="shared" ca="1" si="1"/>
        <v>2.7013120658605602E-2</v>
      </c>
      <c r="AI19" s="4">
        <f t="shared" ca="1" si="3"/>
        <v>0.76502711396717882</v>
      </c>
      <c r="AJ19" s="18">
        <f t="shared" ca="1" si="4"/>
        <v>5.1001807597811921E-2</v>
      </c>
      <c r="AK19" s="58"/>
      <c r="AL19" s="19">
        <f t="shared" ca="1" si="5"/>
        <v>1.5955672073296214</v>
      </c>
      <c r="AM19" s="19">
        <f t="shared" ca="1" si="6"/>
        <v>31.284522695977437</v>
      </c>
    </row>
    <row r="20" spans="2:39" x14ac:dyDescent="0.3">
      <c r="B20" s="34" t="s">
        <v>29</v>
      </c>
      <c r="C20" s="3">
        <f ca="1">IF(ISNUMBER(P7),1/P7,"")</f>
        <v>9</v>
      </c>
      <c r="D20" s="3">
        <f ca="1">IF(ISNUMBER(P8),1/P8,"")</f>
        <v>2</v>
      </c>
      <c r="E20" s="3">
        <f ca="1">IF(ISNUMBER(P9),1/P9,"")</f>
        <v>5</v>
      </c>
      <c r="F20" s="3">
        <f ca="1">IF(ISNUMBER(P10),1/P10,"")</f>
        <v>6</v>
      </c>
      <c r="G20" s="3">
        <f ca="1">IF(ISNUMBER(P11),1/P11,"")</f>
        <v>0.16666666666666666</v>
      </c>
      <c r="H20" s="3">
        <f ca="1">IF(ISNUMBER(P12),1/P12,"")</f>
        <v>5</v>
      </c>
      <c r="I20" s="3">
        <f ca="1">IF(ISNUMBER(P13),1/P13,"")</f>
        <v>3</v>
      </c>
      <c r="J20" s="3">
        <f ca="1">IF(ISNUMBER(P14),1/P14,"")</f>
        <v>0.2</v>
      </c>
      <c r="K20" s="3">
        <f ca="1">IF(ISNUMBER(P15),1/P15,"")</f>
        <v>6</v>
      </c>
      <c r="L20" s="3">
        <f ca="1">IF(ISNUMBER(P16),1/P16,"")</f>
        <v>1</v>
      </c>
      <c r="M20" s="3">
        <f ca="1">IF(ISNUMBER(P17),1/P17,"")</f>
        <v>6</v>
      </c>
      <c r="N20" s="3">
        <f ca="1">IF(ISNUMBER(P18),1/P18,"")</f>
        <v>1</v>
      </c>
      <c r="O20" s="3">
        <f ca="1">IF(ISNUMBER(P19),1/P19,"")</f>
        <v>0.25</v>
      </c>
      <c r="P20" s="38">
        <v>1</v>
      </c>
      <c r="Q20" s="37">
        <f t="shared" ca="1" si="0"/>
        <v>1</v>
      </c>
      <c r="S20" s="35" t="s">
        <v>29</v>
      </c>
      <c r="T20" s="3">
        <f t="shared" ca="1" si="2"/>
        <v>0.21794071013308988</v>
      </c>
      <c r="U20" s="3">
        <f t="shared" ca="1" si="1"/>
        <v>4.769339957416608E-2</v>
      </c>
      <c r="V20" s="3">
        <f t="shared" ca="1" si="1"/>
        <v>0.16250725478816019</v>
      </c>
      <c r="W20" s="3">
        <f t="shared" ca="1" si="1"/>
        <v>0.13609728435511309</v>
      </c>
      <c r="X20" s="3">
        <f t="shared" ca="1" si="1"/>
        <v>1.0247901620144446E-2</v>
      </c>
      <c r="Y20" s="3">
        <f t="shared" ca="1" si="1"/>
        <v>0.13940520446096655</v>
      </c>
      <c r="Z20" s="3">
        <f t="shared" ca="1" si="1"/>
        <v>7.7115315958586214E-2</v>
      </c>
      <c r="AA20" s="3">
        <f t="shared" ca="1" si="1"/>
        <v>6.3520871143375691E-3</v>
      </c>
      <c r="AB20" s="3">
        <f t="shared" ca="1" si="1"/>
        <v>0.31856393401175653</v>
      </c>
      <c r="AC20" s="3">
        <f t="shared" ca="1" si="1"/>
        <v>3.2000000000000001E-2</v>
      </c>
      <c r="AD20" s="3">
        <f t="shared" ca="1" si="1"/>
        <v>0.14015572858731923</v>
      </c>
      <c r="AE20" s="3">
        <f t="shared" ca="1" si="1"/>
        <v>2.5822317860436522E-2</v>
      </c>
      <c r="AF20" s="3">
        <f t="shared" ca="1" si="1"/>
        <v>6.7054090299508273E-3</v>
      </c>
      <c r="AG20" s="3">
        <f t="shared" ca="1" si="1"/>
        <v>4.7974413646055446E-2</v>
      </c>
      <c r="AH20" s="3">
        <f t="shared" ca="1" si="1"/>
        <v>2.7013120658605602E-2</v>
      </c>
      <c r="AI20" s="4">
        <f t="shared" ca="1" si="3"/>
        <v>1.395594081798688</v>
      </c>
      <c r="AJ20" s="18">
        <f t="shared" ca="1" si="4"/>
        <v>9.3039605453245869E-2</v>
      </c>
      <c r="AK20" s="58"/>
      <c r="AL20" s="19">
        <f t="shared" ca="1" si="5"/>
        <v>3.0819636929102905</v>
      </c>
      <c r="AM20" s="19">
        <f t="shared" ca="1" si="6"/>
        <v>33.125287643862961</v>
      </c>
    </row>
    <row r="21" spans="2:39" x14ac:dyDescent="0.3">
      <c r="B21" s="34" t="s">
        <v>30</v>
      </c>
      <c r="C21" s="3">
        <f ca="1">IF(ISNUMBER(Q7),1/Q7,"")</f>
        <v>0.1111111111111111</v>
      </c>
      <c r="D21" s="3">
        <f ca="1">IF(ISNUMBER(Q8),1/Q8,"")</f>
        <v>7</v>
      </c>
      <c r="E21" s="3">
        <f ca="1">IF(ISNUMBER(Q9),1/Q9,"")</f>
        <v>5</v>
      </c>
      <c r="F21" s="3">
        <f ca="1">IF(ISNUMBER(Q10),1/Q10,"")</f>
        <v>0.1111111111111111</v>
      </c>
      <c r="G21" s="3">
        <f ca="1">IF(ISNUMBER(Q11),1/Q11,"")</f>
        <v>1</v>
      </c>
      <c r="H21" s="3">
        <f ca="1">IF(ISNUMBER(Q12),1/Q12,"")</f>
        <v>0.25</v>
      </c>
      <c r="I21" s="3">
        <f ca="1">IF(ISNUMBER(Q13),1/Q13,"")</f>
        <v>1</v>
      </c>
      <c r="J21" s="3">
        <f ca="1">IF(ISNUMBER(Q14),1/Q14,"")</f>
        <v>1</v>
      </c>
      <c r="K21" s="3">
        <f ca="1">IF(ISNUMBER(Q15),1/Q15,"")</f>
        <v>0.125</v>
      </c>
      <c r="L21" s="3">
        <f ca="1">IF(ISNUMBER(Q16),1/Q16,"")</f>
        <v>3</v>
      </c>
      <c r="M21" s="3">
        <f ca="1">IF(ISNUMBER(Q17),1/Q17,"")</f>
        <v>7</v>
      </c>
      <c r="N21" s="3">
        <f ca="1">IF(ISNUMBER(Q18),1/Q18,"")</f>
        <v>5</v>
      </c>
      <c r="O21" s="3">
        <f ca="1">IF(ISNUMBER(Q19),1/Q19,"")</f>
        <v>1</v>
      </c>
      <c r="P21" s="3">
        <f ca="1">IF(ISNUMBER(Q20),1/Q20,"")</f>
        <v>1</v>
      </c>
      <c r="Q21" s="38">
        <v>1</v>
      </c>
      <c r="S21" s="35" t="s">
        <v>30</v>
      </c>
      <c r="T21" s="3">
        <f t="shared" ca="1" si="2"/>
        <v>2.690626051025801E-3</v>
      </c>
      <c r="U21" s="3">
        <f t="shared" ca="1" si="1"/>
        <v>0.16692689850958128</v>
      </c>
      <c r="V21" s="3">
        <f t="shared" ca="1" si="1"/>
        <v>0.16250725478816019</v>
      </c>
      <c r="W21" s="3">
        <f t="shared" ca="1" si="1"/>
        <v>2.5203200806502421E-3</v>
      </c>
      <c r="X21" s="3">
        <f t="shared" ca="1" si="1"/>
        <v>6.1487409720866686E-2</v>
      </c>
      <c r="Y21" s="3">
        <f t="shared" ca="1" si="1"/>
        <v>6.970260223048327E-3</v>
      </c>
      <c r="Z21" s="3">
        <f t="shared" ca="1" si="1"/>
        <v>2.5705105319528739E-2</v>
      </c>
      <c r="AA21" s="3">
        <f t="shared" ca="1" si="1"/>
        <v>3.1760435571687839E-2</v>
      </c>
      <c r="AB21" s="3">
        <f t="shared" ca="1" si="1"/>
        <v>6.6367486252449275E-3</v>
      </c>
      <c r="AC21" s="3">
        <f t="shared" ca="1" si="1"/>
        <v>9.6000000000000002E-2</v>
      </c>
      <c r="AD21" s="3">
        <f t="shared" ca="1" si="1"/>
        <v>0.16351501668520579</v>
      </c>
      <c r="AE21" s="3">
        <f t="shared" ca="1" si="1"/>
        <v>0.12911158930218261</v>
      </c>
      <c r="AF21" s="3">
        <f t="shared" ca="1" si="1"/>
        <v>2.6821636119803309E-2</v>
      </c>
      <c r="AG21" s="3">
        <f t="shared" ca="1" si="1"/>
        <v>4.7974413646055446E-2</v>
      </c>
      <c r="AH21" s="3">
        <f t="shared" ca="1" si="1"/>
        <v>2.7013120658605602E-2</v>
      </c>
      <c r="AI21" s="4">
        <f t="shared" ref="AI21" ca="1" si="7">SUM(T21:AH21)</f>
        <v>0.95764083530164679</v>
      </c>
      <c r="AJ21" s="18">
        <f t="shared" ca="1" si="4"/>
        <v>6.3842722353443113E-2</v>
      </c>
      <c r="AK21" s="58"/>
      <c r="AL21" s="19">
        <f t="shared" ca="1" si="5"/>
        <v>1.7282211552391575</v>
      </c>
      <c r="AM21" s="19">
        <f t="shared" ca="1" si="6"/>
        <v>27.069979028642607</v>
      </c>
    </row>
    <row r="22" spans="2:39" x14ac:dyDescent="0.3">
      <c r="B22" s="15" t="s">
        <v>13</v>
      </c>
      <c r="C22" s="4">
        <f ca="1">SUM(C7:C21)</f>
        <v>41.295634920634924</v>
      </c>
      <c r="D22" s="4">
        <f t="shared" ref="D22:Q22" ca="1" si="8">SUM(D7:D21)</f>
        <v>41.934523809523803</v>
      </c>
      <c r="E22" s="4">
        <f t="shared" ca="1" si="8"/>
        <v>30.767857142857139</v>
      </c>
      <c r="F22" s="4">
        <f t="shared" ca="1" si="8"/>
        <v>44.086111111111116</v>
      </c>
      <c r="G22" s="4">
        <f t="shared" ca="1" si="8"/>
        <v>16.263492063492063</v>
      </c>
      <c r="H22" s="4">
        <f t="shared" ca="1" si="8"/>
        <v>35.866666666666667</v>
      </c>
      <c r="I22" s="4">
        <f t="shared" ca="1" si="8"/>
        <v>38.902777777777779</v>
      </c>
      <c r="J22" s="4">
        <f t="shared" ca="1" si="8"/>
        <v>31.485714285714284</v>
      </c>
      <c r="K22" s="4">
        <f t="shared" ca="1" si="8"/>
        <v>18.834523809523809</v>
      </c>
      <c r="L22" s="4">
        <f t="shared" ca="1" si="8"/>
        <v>31.25</v>
      </c>
      <c r="M22" s="4">
        <f t="shared" ca="1" si="8"/>
        <v>42.80952380952381</v>
      </c>
      <c r="N22" s="4">
        <f t="shared" ca="1" si="8"/>
        <v>38.726190476190474</v>
      </c>
      <c r="O22" s="4">
        <f t="shared" ca="1" si="8"/>
        <v>37.283333333333331</v>
      </c>
      <c r="P22" s="4">
        <f t="shared" ca="1" si="8"/>
        <v>20.844444444444441</v>
      </c>
      <c r="Q22" s="4">
        <f t="shared" ca="1" si="8"/>
        <v>37.019047619047626</v>
      </c>
      <c r="S22">
        <f ca="1">+AJ6</f>
        <v>15</v>
      </c>
      <c r="T22" s="20">
        <f ca="1">+AJ7</f>
        <v>7.6452806417286412E-2</v>
      </c>
      <c r="U22" s="20">
        <f ca="1">+AJ8</f>
        <v>5.1633247224796258E-2</v>
      </c>
      <c r="V22" s="20">
        <f ca="1">+AJ9</f>
        <v>5.3620210342350726E-2</v>
      </c>
      <c r="W22" s="20">
        <f ca="1">+AJ10</f>
        <v>7.4251543236194928E-2</v>
      </c>
      <c r="X22" s="20">
        <f ca="1">+AJ11</f>
        <v>0.12011938696674143</v>
      </c>
      <c r="Y22" s="20">
        <f ca="1">+AJ12</f>
        <v>6.4411082252863155E-2</v>
      </c>
      <c r="Z22" s="20">
        <f ca="1">+AJ13</f>
        <v>5.6902930523318747E-2</v>
      </c>
      <c r="AA22" s="20">
        <f ca="1">+AJ14</f>
        <v>7.2129005903396562E-2</v>
      </c>
      <c r="AB22" s="20">
        <f ca="1">+AJ15</f>
        <v>9.5912912637192232E-2</v>
      </c>
      <c r="AC22" s="20">
        <f ca="1">+AJ16</f>
        <v>5.3901043464090637E-2</v>
      </c>
      <c r="AD22" s="20">
        <f ca="1">+AJ17</f>
        <v>3.5601746622560264E-2</v>
      </c>
      <c r="AE22" s="20">
        <f ca="1">+AJ18</f>
        <v>3.7179949004707745E-2</v>
      </c>
      <c r="AF22" s="20">
        <f ca="1">+AJ19</f>
        <v>5.1001807597811921E-2</v>
      </c>
      <c r="AG22" s="20">
        <f ca="1">+AJ20</f>
        <v>9.3039605453245869E-2</v>
      </c>
      <c r="AH22" s="20">
        <f ca="1">+AJ21</f>
        <v>6.3842722353443113E-2</v>
      </c>
    </row>
    <row r="24" spans="2:39" x14ac:dyDescent="0.3">
      <c r="S24" s="7" t="s">
        <v>0</v>
      </c>
      <c r="T24" s="8">
        <f ca="1">+IF(ISNUMBER(C7),C7*T$22,"")</f>
        <v>7.6452806417286412E-2</v>
      </c>
      <c r="U24" s="8">
        <f t="shared" ref="U24:AH38" ca="1" si="9">+IF(ISNUMBER(D7),D7*U$22,"")</f>
        <v>7.3761781749708934E-3</v>
      </c>
      <c r="V24" s="8">
        <f t="shared" ca="1" si="9"/>
        <v>0.10724042068470145</v>
      </c>
      <c r="W24" s="8">
        <f t="shared" ca="1" si="9"/>
        <v>1.4850308647238986E-2</v>
      </c>
      <c r="X24" s="8">
        <f t="shared" ca="1" si="9"/>
        <v>6.0059693483370716E-2</v>
      </c>
      <c r="Y24" s="8">
        <f t="shared" ca="1" si="9"/>
        <v>0.45087757577004206</v>
      </c>
      <c r="Z24" s="8">
        <f t="shared" ca="1" si="9"/>
        <v>0.34141758313991249</v>
      </c>
      <c r="AA24" s="8">
        <f t="shared" ca="1" si="9"/>
        <v>1.0304143700485222E-2</v>
      </c>
      <c r="AB24" s="8">
        <f t="shared" ca="1" si="9"/>
        <v>9.5912912637192232E-2</v>
      </c>
      <c r="AC24" s="8">
        <f t="shared" ca="1" si="9"/>
        <v>0.43120834771272509</v>
      </c>
      <c r="AD24" s="8">
        <f t="shared" ca="1" si="9"/>
        <v>0.14240698649024106</v>
      </c>
      <c r="AE24" s="8">
        <f t="shared" ca="1" si="9"/>
        <v>1.2393316334902581E-2</v>
      </c>
      <c r="AF24" s="8">
        <f t="shared" ca="1" si="9"/>
        <v>1.0200361519562384E-2</v>
      </c>
      <c r="AG24" s="8">
        <f t="shared" ca="1" si="9"/>
        <v>1.0337733939249541E-2</v>
      </c>
      <c r="AH24" s="8">
        <f t="shared" ca="1" si="9"/>
        <v>0.57458450118098803</v>
      </c>
      <c r="AI24" s="8">
        <f ca="1">+SUM(T24:AH24)</f>
        <v>2.3456228698328694</v>
      </c>
    </row>
    <row r="25" spans="2:39" x14ac:dyDescent="0.3">
      <c r="S25" s="7" t="s">
        <v>1</v>
      </c>
      <c r="T25" s="8">
        <f t="shared" ref="T25:T38" ca="1" si="10">+IF(ISNUMBER(C8),C8*T$22,"")</f>
        <v>0.53516964492100483</v>
      </c>
      <c r="U25" s="8">
        <f t="shared" ca="1" si="9"/>
        <v>5.1633247224796258E-2</v>
      </c>
      <c r="V25" s="8">
        <f t="shared" ca="1" si="9"/>
        <v>6.7025262927938407E-3</v>
      </c>
      <c r="W25" s="8">
        <f t="shared" ca="1" si="9"/>
        <v>0.59401234588955942</v>
      </c>
      <c r="X25" s="8">
        <f t="shared" ca="1" si="9"/>
        <v>1.5014923370842679E-2</v>
      </c>
      <c r="Y25" s="8">
        <f t="shared" ca="1" si="9"/>
        <v>6.4411082252863155E-2</v>
      </c>
      <c r="Z25" s="8">
        <f t="shared" ca="1" si="9"/>
        <v>9.4838217538864567E-3</v>
      </c>
      <c r="AA25" s="8">
        <f t="shared" ca="1" si="9"/>
        <v>7.2129005903396562E-2</v>
      </c>
      <c r="AB25" s="8">
        <f t="shared" ca="1" si="9"/>
        <v>9.5912912637192232E-2</v>
      </c>
      <c r="AC25" s="8">
        <f t="shared" ca="1" si="9"/>
        <v>0.10780208692818127</v>
      </c>
      <c r="AD25" s="8">
        <f t="shared" ca="1" si="9"/>
        <v>1.7800873311280132E-2</v>
      </c>
      <c r="AE25" s="8">
        <f t="shared" ca="1" si="9"/>
        <v>9.2949872511769362E-3</v>
      </c>
      <c r="AF25" s="8">
        <f t="shared" ca="1" si="9"/>
        <v>0.30601084558687153</v>
      </c>
      <c r="AG25" s="8">
        <f t="shared" ca="1" si="9"/>
        <v>4.6519802726622934E-2</v>
      </c>
      <c r="AH25" s="8">
        <f t="shared" ca="1" si="9"/>
        <v>9.1203889076347296E-3</v>
      </c>
      <c r="AI25" s="8">
        <f t="shared" ref="AI25:AI38" ca="1" si="11">+SUM(T25:AH25)</f>
        <v>1.9410184949581031</v>
      </c>
    </row>
    <row r="26" spans="2:39" x14ac:dyDescent="0.3">
      <c r="S26" s="7" t="s">
        <v>2</v>
      </c>
      <c r="T26" s="8">
        <f t="shared" ca="1" si="10"/>
        <v>3.8226403208643206E-2</v>
      </c>
      <c r="U26" s="8">
        <f t="shared" ca="1" si="9"/>
        <v>0.41306597779837007</v>
      </c>
      <c r="V26" s="8">
        <f t="shared" ca="1" si="9"/>
        <v>5.3620210342350726E-2</v>
      </c>
      <c r="W26" s="8">
        <f t="shared" ca="1" si="9"/>
        <v>0.44550925941716957</v>
      </c>
      <c r="X26" s="8">
        <f t="shared" ca="1" si="9"/>
        <v>1.7159912423820204E-2</v>
      </c>
      <c r="Y26" s="8">
        <f t="shared" ca="1" si="9"/>
        <v>6.4411082252863155E-2</v>
      </c>
      <c r="Z26" s="8">
        <f t="shared" ca="1" si="9"/>
        <v>5.6902930523318747E-2</v>
      </c>
      <c r="AA26" s="8">
        <f t="shared" ca="1" si="9"/>
        <v>2.4043001967798853E-2</v>
      </c>
      <c r="AB26" s="8">
        <f t="shared" ca="1" si="9"/>
        <v>9.5912912637192232E-2</v>
      </c>
      <c r="AC26" s="8">
        <f t="shared" ca="1" si="9"/>
        <v>5.3901043464090637E-2</v>
      </c>
      <c r="AD26" s="8">
        <f t="shared" ca="1" si="9"/>
        <v>0.10680523986768078</v>
      </c>
      <c r="AE26" s="8">
        <f t="shared" ca="1" si="9"/>
        <v>0.26025964303295424</v>
      </c>
      <c r="AF26" s="8">
        <f t="shared" ca="1" si="9"/>
        <v>1.7000602532603971E-2</v>
      </c>
      <c r="AG26" s="8">
        <f t="shared" ca="1" si="9"/>
        <v>1.8607921090649175E-2</v>
      </c>
      <c r="AH26" s="8">
        <f t="shared" ca="1" si="9"/>
        <v>1.2768544470688623E-2</v>
      </c>
      <c r="AI26" s="8">
        <f t="shared" ca="1" si="11"/>
        <v>1.6781946850301943</v>
      </c>
    </row>
    <row r="27" spans="2:39" x14ac:dyDescent="0.3">
      <c r="S27" s="7" t="s">
        <v>3</v>
      </c>
      <c r="T27" s="8">
        <f t="shared" ca="1" si="10"/>
        <v>0.38226403208643206</v>
      </c>
      <c r="U27" s="8">
        <f t="shared" ca="1" si="9"/>
        <v>6.4541559030995323E-3</v>
      </c>
      <c r="V27" s="8">
        <f t="shared" ca="1" si="9"/>
        <v>8.9367017237251198E-3</v>
      </c>
      <c r="W27" s="8">
        <f t="shared" ca="1" si="9"/>
        <v>7.4251543236194928E-2</v>
      </c>
      <c r="X27" s="8">
        <f t="shared" ca="1" si="9"/>
        <v>1.3346598551860158E-2</v>
      </c>
      <c r="Y27" s="8">
        <f t="shared" ca="1" si="9"/>
        <v>0.51528865802290524</v>
      </c>
      <c r="Z27" s="8">
        <f t="shared" ca="1" si="9"/>
        <v>2.8451465261659373E-2</v>
      </c>
      <c r="AA27" s="8">
        <f t="shared" ca="1" si="9"/>
        <v>0.3606450295169828</v>
      </c>
      <c r="AB27" s="8">
        <f t="shared" ca="1" si="9"/>
        <v>3.1970970879064073E-2</v>
      </c>
      <c r="AC27" s="8">
        <f t="shared" ca="1" si="9"/>
        <v>0.21560417385636255</v>
      </c>
      <c r="AD27" s="8">
        <f t="shared" ca="1" si="9"/>
        <v>5.0859638032228942E-3</v>
      </c>
      <c r="AE27" s="8">
        <f t="shared" ca="1" si="9"/>
        <v>3.7179949004707745E-2</v>
      </c>
      <c r="AF27" s="8">
        <f t="shared" ca="1" si="9"/>
        <v>0.25500903798905961</v>
      </c>
      <c r="AG27" s="8">
        <f t="shared" ca="1" si="9"/>
        <v>1.5506600908874311E-2</v>
      </c>
      <c r="AH27" s="8">
        <f t="shared" ca="1" si="9"/>
        <v>0.57458450118098803</v>
      </c>
      <c r="AI27" s="8">
        <f t="shared" ca="1" si="11"/>
        <v>2.5245793819251379</v>
      </c>
    </row>
    <row r="28" spans="2:39" x14ac:dyDescent="0.3">
      <c r="S28" s="7" t="s">
        <v>20</v>
      </c>
      <c r="T28" s="8">
        <f t="shared" ca="1" si="10"/>
        <v>0.15290561283457282</v>
      </c>
      <c r="U28" s="8">
        <f t="shared" ca="1" si="9"/>
        <v>0.41306597779837007</v>
      </c>
      <c r="V28" s="8">
        <f t="shared" ca="1" si="9"/>
        <v>0.3753414723964551</v>
      </c>
      <c r="W28" s="8">
        <f t="shared" ca="1" si="9"/>
        <v>0.66826388912575441</v>
      </c>
      <c r="X28" s="8">
        <f t="shared" ca="1" si="9"/>
        <v>0.12011938696674143</v>
      </c>
      <c r="Y28" s="8">
        <f t="shared" ca="1" si="9"/>
        <v>1.2882216450572631E-2</v>
      </c>
      <c r="Z28" s="8">
        <f t="shared" ca="1" si="9"/>
        <v>0.22761172209327499</v>
      </c>
      <c r="AA28" s="8">
        <f t="shared" ca="1" si="9"/>
        <v>0.50490304132377595</v>
      </c>
      <c r="AB28" s="8">
        <f t="shared" ca="1" si="9"/>
        <v>1.5985485439532036E-2</v>
      </c>
      <c r="AC28" s="8">
        <f t="shared" ca="1" si="9"/>
        <v>5.3901043464090637E-2</v>
      </c>
      <c r="AD28" s="8">
        <f t="shared" ca="1" si="9"/>
        <v>0.17800873311280133</v>
      </c>
      <c r="AE28" s="8">
        <f t="shared" ca="1" si="9"/>
        <v>7.435989800941549E-2</v>
      </c>
      <c r="AF28" s="8">
        <f t="shared" ca="1" si="9"/>
        <v>0.40801446078249537</v>
      </c>
      <c r="AG28" s="8">
        <f t="shared" ca="1" si="9"/>
        <v>0.55823763271947524</v>
      </c>
      <c r="AH28" s="8">
        <f t="shared" ca="1" si="9"/>
        <v>6.3842722353443113E-2</v>
      </c>
      <c r="AI28" s="8">
        <f t="shared" ca="1" si="11"/>
        <v>3.8274432948707702</v>
      </c>
    </row>
    <row r="29" spans="2:39" x14ac:dyDescent="0.3">
      <c r="S29" s="7" t="s">
        <v>21</v>
      </c>
      <c r="T29" s="8">
        <f t="shared" ca="1" si="10"/>
        <v>1.0921829488183772E-2</v>
      </c>
      <c r="U29" s="8">
        <f t="shared" ca="1" si="9"/>
        <v>5.1633247224796258E-2</v>
      </c>
      <c r="V29" s="8">
        <f t="shared" ca="1" si="9"/>
        <v>5.3620210342350726E-2</v>
      </c>
      <c r="W29" s="8">
        <f t="shared" ca="1" si="9"/>
        <v>9.281442904524366E-3</v>
      </c>
      <c r="X29" s="8">
        <f t="shared" ca="1" si="9"/>
        <v>0.60059693483370713</v>
      </c>
      <c r="Y29" s="8">
        <f t="shared" ca="1" si="9"/>
        <v>6.4411082252863155E-2</v>
      </c>
      <c r="Z29" s="8">
        <f t="shared" ca="1" si="9"/>
        <v>6.322547835924305E-3</v>
      </c>
      <c r="AA29" s="8">
        <f t="shared" ca="1" si="9"/>
        <v>0.14425801180679312</v>
      </c>
      <c r="AB29" s="8">
        <f t="shared" ca="1" si="9"/>
        <v>9.5912912637192232E-2</v>
      </c>
      <c r="AC29" s="8">
        <f t="shared" ca="1" si="9"/>
        <v>5.3901043464090637E-2</v>
      </c>
      <c r="AD29" s="8">
        <f t="shared" ca="1" si="9"/>
        <v>0.21361047973536157</v>
      </c>
      <c r="AE29" s="8">
        <f t="shared" ca="1" si="9"/>
        <v>7.435989800941549E-2</v>
      </c>
      <c r="AF29" s="8">
        <f t="shared" ca="1" si="9"/>
        <v>0.20400723039124768</v>
      </c>
      <c r="AG29" s="8">
        <f t="shared" ca="1" si="9"/>
        <v>1.8607921090649175E-2</v>
      </c>
      <c r="AH29" s="8">
        <f t="shared" ca="1" si="9"/>
        <v>0.25537088941377245</v>
      </c>
      <c r="AI29" s="8">
        <f t="shared" ca="1" si="11"/>
        <v>1.8568156814308723</v>
      </c>
    </row>
    <row r="30" spans="2:39" x14ac:dyDescent="0.3">
      <c r="S30" s="7" t="s">
        <v>22</v>
      </c>
      <c r="T30" s="8">
        <f t="shared" ca="1" si="10"/>
        <v>1.2742134402881067E-2</v>
      </c>
      <c r="U30" s="8">
        <f t="shared" ca="1" si="9"/>
        <v>0.30979948334877755</v>
      </c>
      <c r="V30" s="8">
        <f t="shared" ca="1" si="9"/>
        <v>5.3620210342350726E-2</v>
      </c>
      <c r="W30" s="8">
        <f t="shared" ca="1" si="9"/>
        <v>0.14850308647238986</v>
      </c>
      <c r="X30" s="8">
        <f t="shared" ca="1" si="9"/>
        <v>3.0029846741685358E-2</v>
      </c>
      <c r="Y30" s="8">
        <f t="shared" ca="1" si="9"/>
        <v>0.57969974027576843</v>
      </c>
      <c r="Z30" s="8">
        <f t="shared" ca="1" si="9"/>
        <v>5.6902930523318747E-2</v>
      </c>
      <c r="AA30" s="8">
        <f t="shared" ca="1" si="9"/>
        <v>0.5770320472271725</v>
      </c>
      <c r="AB30" s="8">
        <f t="shared" ca="1" si="9"/>
        <v>1.9182582527438447E-2</v>
      </c>
      <c r="AC30" s="8">
        <f t="shared" ca="1" si="9"/>
        <v>1.796701448803021E-2</v>
      </c>
      <c r="AD30" s="8">
        <f t="shared" ca="1" si="9"/>
        <v>1.1867248874186755E-2</v>
      </c>
      <c r="AE30" s="8">
        <f t="shared" ca="1" si="9"/>
        <v>5.3114212863868207E-3</v>
      </c>
      <c r="AF30" s="8">
        <f t="shared" ca="1" si="9"/>
        <v>1.275045189945298E-2</v>
      </c>
      <c r="AG30" s="8">
        <f t="shared" ca="1" si="9"/>
        <v>3.1013201817748623E-2</v>
      </c>
      <c r="AH30" s="8">
        <f t="shared" ca="1" si="9"/>
        <v>6.3842722353443113E-2</v>
      </c>
      <c r="AI30" s="8">
        <f t="shared" ca="1" si="11"/>
        <v>1.9302641225810311</v>
      </c>
    </row>
    <row r="31" spans="2:39" x14ac:dyDescent="0.3">
      <c r="S31" s="7" t="s">
        <v>23</v>
      </c>
      <c r="T31" s="8">
        <f t="shared" ca="1" si="10"/>
        <v>0.53516964492100483</v>
      </c>
      <c r="U31" s="8">
        <f t="shared" ca="1" si="9"/>
        <v>5.1633247224796258E-2</v>
      </c>
      <c r="V31" s="8">
        <f t="shared" ca="1" si="9"/>
        <v>0.16086063102705217</v>
      </c>
      <c r="W31" s="8">
        <f t="shared" ca="1" si="9"/>
        <v>1.4850308647238986E-2</v>
      </c>
      <c r="X31" s="8">
        <f t="shared" ca="1" si="9"/>
        <v>1.7159912423820204E-2</v>
      </c>
      <c r="Y31" s="8">
        <f t="shared" ca="1" si="9"/>
        <v>3.2205541126431578E-2</v>
      </c>
      <c r="Z31" s="8">
        <f t="shared" ca="1" si="9"/>
        <v>7.1128663154148434E-3</v>
      </c>
      <c r="AA31" s="8">
        <f t="shared" ca="1" si="9"/>
        <v>7.2129005903396562E-2</v>
      </c>
      <c r="AB31" s="8">
        <f t="shared" ca="1" si="9"/>
        <v>3.1970970879064073E-2</v>
      </c>
      <c r="AC31" s="8">
        <f t="shared" ca="1" si="9"/>
        <v>0.37730730424863446</v>
      </c>
      <c r="AD31" s="8">
        <f t="shared" ca="1" si="9"/>
        <v>1.7800873311280132E-2</v>
      </c>
      <c r="AE31" s="8">
        <f t="shared" ca="1" si="9"/>
        <v>0.22307969402824646</v>
      </c>
      <c r="AF31" s="8">
        <f t="shared" ca="1" si="9"/>
        <v>0.10200361519562384</v>
      </c>
      <c r="AG31" s="8">
        <f t="shared" ca="1" si="9"/>
        <v>0.46519802726622933</v>
      </c>
      <c r="AH31" s="8">
        <f t="shared" ca="1" si="9"/>
        <v>6.3842722353443113E-2</v>
      </c>
      <c r="AI31" s="8">
        <f t="shared" ca="1" si="11"/>
        <v>2.172324364871677</v>
      </c>
    </row>
    <row r="32" spans="2:39" x14ac:dyDescent="0.3">
      <c r="S32" s="7" t="s">
        <v>24</v>
      </c>
      <c r="T32" s="8">
        <f t="shared" ca="1" si="10"/>
        <v>7.6452806417286412E-2</v>
      </c>
      <c r="U32" s="8">
        <f t="shared" ca="1" si="9"/>
        <v>5.1633247224796258E-2</v>
      </c>
      <c r="V32" s="8">
        <f t="shared" ca="1" si="9"/>
        <v>5.3620210342350726E-2</v>
      </c>
      <c r="W32" s="8">
        <f t="shared" ca="1" si="9"/>
        <v>0.22275462970858478</v>
      </c>
      <c r="X32" s="8">
        <f t="shared" ca="1" si="9"/>
        <v>0.72071632180044864</v>
      </c>
      <c r="Y32" s="8">
        <f t="shared" ca="1" si="9"/>
        <v>6.4411082252863155E-2</v>
      </c>
      <c r="Z32" s="8">
        <f t="shared" ca="1" si="9"/>
        <v>0.28451465261659376</v>
      </c>
      <c r="AA32" s="8">
        <f t="shared" ca="1" si="9"/>
        <v>0.2163870177101897</v>
      </c>
      <c r="AB32" s="8">
        <f t="shared" ca="1" si="9"/>
        <v>9.5912912637192232E-2</v>
      </c>
      <c r="AC32" s="8">
        <f t="shared" ca="1" si="9"/>
        <v>8.9835072440151049E-3</v>
      </c>
      <c r="AD32" s="8">
        <f t="shared" ca="1" si="9"/>
        <v>0.10680523986768078</v>
      </c>
      <c r="AE32" s="8">
        <f t="shared" ca="1" si="9"/>
        <v>0.18589974502353873</v>
      </c>
      <c r="AF32" s="8">
        <f t="shared" ca="1" si="9"/>
        <v>0.35701265318468345</v>
      </c>
      <c r="AG32" s="8">
        <f t="shared" ca="1" si="9"/>
        <v>1.5506600908874311E-2</v>
      </c>
      <c r="AH32" s="8">
        <f t="shared" ca="1" si="9"/>
        <v>0.5107417788275449</v>
      </c>
      <c r="AI32" s="8">
        <f t="shared" ca="1" si="11"/>
        <v>2.9713524057666434</v>
      </c>
    </row>
    <row r="33" spans="19:35" x14ac:dyDescent="0.3">
      <c r="S33" s="7" t="s">
        <v>25</v>
      </c>
      <c r="T33" s="8">
        <f t="shared" ca="1" si="10"/>
        <v>9.5566008021608015E-3</v>
      </c>
      <c r="U33" s="8">
        <f t="shared" ca="1" si="9"/>
        <v>2.5816623612398129E-2</v>
      </c>
      <c r="V33" s="8">
        <f t="shared" ca="1" si="9"/>
        <v>5.3620210342350726E-2</v>
      </c>
      <c r="W33" s="8">
        <f t="shared" ca="1" si="9"/>
        <v>1.8562885809048732E-2</v>
      </c>
      <c r="X33" s="8">
        <f t="shared" ca="1" si="9"/>
        <v>0.12011938696674143</v>
      </c>
      <c r="Y33" s="8">
        <f t="shared" ca="1" si="9"/>
        <v>6.4411082252863155E-2</v>
      </c>
      <c r="Z33" s="8">
        <f t="shared" ca="1" si="9"/>
        <v>0.17070879156995625</v>
      </c>
      <c r="AA33" s="8">
        <f t="shared" ca="1" si="9"/>
        <v>1.0304143700485222E-2</v>
      </c>
      <c r="AB33" s="8">
        <f t="shared" ca="1" si="9"/>
        <v>0.57547747582315334</v>
      </c>
      <c r="AC33" s="8">
        <f t="shared" ca="1" si="9"/>
        <v>5.3901043464090637E-2</v>
      </c>
      <c r="AD33" s="8">
        <f t="shared" ca="1" si="9"/>
        <v>7.1203493245120528E-2</v>
      </c>
      <c r="AE33" s="8">
        <f t="shared" ca="1" si="9"/>
        <v>0.14871979601883098</v>
      </c>
      <c r="AF33" s="8">
        <f t="shared" ca="1" si="9"/>
        <v>5.1001807597811921E-2</v>
      </c>
      <c r="AG33" s="8">
        <f t="shared" ca="1" si="9"/>
        <v>9.3039605453245869E-2</v>
      </c>
      <c r="AH33" s="8">
        <f t="shared" ca="1" si="9"/>
        <v>2.1280907451147704E-2</v>
      </c>
      <c r="AI33" s="8">
        <f t="shared" ca="1" si="11"/>
        <v>1.4877238541094051</v>
      </c>
    </row>
    <row r="34" spans="19:35" x14ac:dyDescent="0.3">
      <c r="S34" s="7" t="s">
        <v>26</v>
      </c>
      <c r="T34" s="8">
        <f t="shared" ca="1" si="10"/>
        <v>1.9113201604321603E-2</v>
      </c>
      <c r="U34" s="8">
        <f t="shared" ca="1" si="9"/>
        <v>0.10326649444959252</v>
      </c>
      <c r="V34" s="8">
        <f t="shared" ca="1" si="9"/>
        <v>1.787340344745024E-2</v>
      </c>
      <c r="W34" s="8">
        <f t="shared" ca="1" si="9"/>
        <v>0.51976080265336444</v>
      </c>
      <c r="X34" s="8">
        <f t="shared" ca="1" si="9"/>
        <v>2.4023877393348287E-2</v>
      </c>
      <c r="Y34" s="8">
        <f t="shared" ca="1" si="9"/>
        <v>1.0735180375477191E-2</v>
      </c>
      <c r="Z34" s="8">
        <f t="shared" ca="1" si="9"/>
        <v>0.17070879156995625</v>
      </c>
      <c r="AA34" s="8">
        <f t="shared" ca="1" si="9"/>
        <v>0.14425801180679312</v>
      </c>
      <c r="AB34" s="8">
        <f t="shared" ca="1" si="9"/>
        <v>3.1970970879064073E-2</v>
      </c>
      <c r="AC34" s="8">
        <f t="shared" ca="1" si="9"/>
        <v>2.6950521732045318E-2</v>
      </c>
      <c r="AD34" s="8">
        <f t="shared" ca="1" si="9"/>
        <v>3.5601746622560264E-2</v>
      </c>
      <c r="AE34" s="8">
        <f t="shared" ca="1" si="9"/>
        <v>0.11153984701412323</v>
      </c>
      <c r="AF34" s="8">
        <f t="shared" ca="1" si="9"/>
        <v>1.275045189945298E-2</v>
      </c>
      <c r="AG34" s="8">
        <f t="shared" ca="1" si="9"/>
        <v>1.5506600908874311E-2</v>
      </c>
      <c r="AH34" s="8">
        <f t="shared" ca="1" si="9"/>
        <v>9.1203889076347296E-3</v>
      </c>
      <c r="AI34" s="8">
        <f t="shared" ca="1" si="11"/>
        <v>1.2531802912640584</v>
      </c>
    </row>
    <row r="35" spans="19:35" x14ac:dyDescent="0.3">
      <c r="S35" s="7" t="s">
        <v>27</v>
      </c>
      <c r="T35" s="8">
        <f t="shared" ca="1" si="10"/>
        <v>0.22935841925185924</v>
      </c>
      <c r="U35" s="8">
        <f t="shared" ca="1" si="9"/>
        <v>0.20653298889918503</v>
      </c>
      <c r="V35" s="8">
        <f t="shared" ca="1" si="9"/>
        <v>7.6600300489072463E-3</v>
      </c>
      <c r="W35" s="8">
        <f t="shared" ca="1" si="9"/>
        <v>7.4251543236194928E-2</v>
      </c>
      <c r="X35" s="8">
        <f t="shared" ca="1" si="9"/>
        <v>6.0059693483370716E-2</v>
      </c>
      <c r="Y35" s="8">
        <f t="shared" ca="1" si="9"/>
        <v>3.2205541126431578E-2</v>
      </c>
      <c r="Z35" s="8">
        <f t="shared" ca="1" si="9"/>
        <v>0.39832051366323123</v>
      </c>
      <c r="AA35" s="8">
        <f t="shared" ca="1" si="9"/>
        <v>1.2021500983899426E-2</v>
      </c>
      <c r="AB35" s="8">
        <f t="shared" ca="1" si="9"/>
        <v>1.9182582527438447E-2</v>
      </c>
      <c r="AC35" s="8">
        <f t="shared" ca="1" si="9"/>
        <v>1.3475260866022659E-2</v>
      </c>
      <c r="AD35" s="8">
        <f t="shared" ca="1" si="9"/>
        <v>1.1867248874186755E-2</v>
      </c>
      <c r="AE35" s="8">
        <f t="shared" ca="1" si="9"/>
        <v>3.7179949004707745E-2</v>
      </c>
      <c r="AF35" s="8">
        <f t="shared" ca="1" si="9"/>
        <v>5.1001807597811921E-2</v>
      </c>
      <c r="AG35" s="8">
        <f t="shared" ca="1" si="9"/>
        <v>9.3039605453245869E-2</v>
      </c>
      <c r="AH35" s="8">
        <f t="shared" ca="1" si="9"/>
        <v>1.2768544470688623E-2</v>
      </c>
      <c r="AI35" s="8">
        <f t="shared" ca="1" si="11"/>
        <v>1.2589252294871816</v>
      </c>
    </row>
    <row r="36" spans="19:35" x14ac:dyDescent="0.3">
      <c r="S36" s="7" t="s">
        <v>28</v>
      </c>
      <c r="T36" s="8">
        <f t="shared" ca="1" si="10"/>
        <v>0.38226403208643206</v>
      </c>
      <c r="U36" s="8">
        <f t="shared" ca="1" si="9"/>
        <v>8.6055412041327085E-3</v>
      </c>
      <c r="V36" s="8">
        <f t="shared" ca="1" si="9"/>
        <v>0.16086063102705217</v>
      </c>
      <c r="W36" s="8">
        <f t="shared" ca="1" si="9"/>
        <v>1.4850308647238986E-2</v>
      </c>
      <c r="X36" s="8">
        <f t="shared" ca="1" si="9"/>
        <v>1.5014923370842679E-2</v>
      </c>
      <c r="Y36" s="8">
        <f t="shared" ca="1" si="9"/>
        <v>1.6102770563215789E-2</v>
      </c>
      <c r="Z36" s="8">
        <f t="shared" ca="1" si="9"/>
        <v>0.22761172209327499</v>
      </c>
      <c r="AA36" s="8">
        <f t="shared" ca="1" si="9"/>
        <v>3.6064502951698281E-2</v>
      </c>
      <c r="AB36" s="8">
        <f t="shared" ca="1" si="9"/>
        <v>1.3701844662456032E-2</v>
      </c>
      <c r="AC36" s="8">
        <f t="shared" ca="1" si="9"/>
        <v>5.3901043464090637E-2</v>
      </c>
      <c r="AD36" s="8">
        <f t="shared" ca="1" si="9"/>
        <v>0.14240698649024106</v>
      </c>
      <c r="AE36" s="8">
        <f t="shared" ca="1" si="9"/>
        <v>3.7179949004707745E-2</v>
      </c>
      <c r="AF36" s="8">
        <f t="shared" ca="1" si="9"/>
        <v>5.1001807597811921E-2</v>
      </c>
      <c r="AG36" s="8">
        <f t="shared" ca="1" si="9"/>
        <v>0.37215842181298348</v>
      </c>
      <c r="AH36" s="8">
        <f t="shared" ca="1" si="9"/>
        <v>6.3842722353443113E-2</v>
      </c>
      <c r="AI36" s="8">
        <f t="shared" ca="1" si="11"/>
        <v>1.5955672073296214</v>
      </c>
    </row>
    <row r="37" spans="19:35" x14ac:dyDescent="0.3">
      <c r="S37" s="7" t="s">
        <v>29</v>
      </c>
      <c r="T37" s="8">
        <f t="shared" ca="1" si="10"/>
        <v>0.68807525775557776</v>
      </c>
      <c r="U37" s="8">
        <f t="shared" ca="1" si="9"/>
        <v>0.10326649444959252</v>
      </c>
      <c r="V37" s="8">
        <f t="shared" ca="1" si="9"/>
        <v>0.26810105171175364</v>
      </c>
      <c r="W37" s="8">
        <f t="shared" ca="1" si="9"/>
        <v>0.44550925941716957</v>
      </c>
      <c r="X37" s="8">
        <f t="shared" ca="1" si="9"/>
        <v>2.0019897827790237E-2</v>
      </c>
      <c r="Y37" s="8">
        <f t="shared" ca="1" si="9"/>
        <v>0.32205541126431581</v>
      </c>
      <c r="Z37" s="8">
        <f t="shared" ca="1" si="9"/>
        <v>0.17070879156995625</v>
      </c>
      <c r="AA37" s="8">
        <f t="shared" ca="1" si="9"/>
        <v>1.4425801180679314E-2</v>
      </c>
      <c r="AB37" s="8">
        <f t="shared" ca="1" si="9"/>
        <v>0.57547747582315334</v>
      </c>
      <c r="AC37" s="8">
        <f t="shared" ca="1" si="9"/>
        <v>5.3901043464090637E-2</v>
      </c>
      <c r="AD37" s="8">
        <f t="shared" ca="1" si="9"/>
        <v>0.21361047973536157</v>
      </c>
      <c r="AE37" s="8">
        <f t="shared" ca="1" si="9"/>
        <v>3.7179949004707745E-2</v>
      </c>
      <c r="AF37" s="8">
        <f t="shared" ca="1" si="9"/>
        <v>1.275045189945298E-2</v>
      </c>
      <c r="AG37" s="8">
        <f t="shared" ca="1" si="9"/>
        <v>9.3039605453245869E-2</v>
      </c>
      <c r="AH37" s="8">
        <f t="shared" ca="1" si="9"/>
        <v>6.3842722353443113E-2</v>
      </c>
      <c r="AI37" s="8">
        <f t="shared" ca="1" si="11"/>
        <v>3.0819636929102905</v>
      </c>
    </row>
    <row r="38" spans="19:35" x14ac:dyDescent="0.3">
      <c r="S38" s="7" t="s">
        <v>30</v>
      </c>
      <c r="T38" s="8">
        <f t="shared" ca="1" si="10"/>
        <v>8.4947562685873789E-3</v>
      </c>
      <c r="U38" s="8">
        <f t="shared" ca="1" si="9"/>
        <v>0.36143273057357383</v>
      </c>
      <c r="V38" s="8">
        <f t="shared" ca="1" si="9"/>
        <v>0.26810105171175364</v>
      </c>
      <c r="W38" s="8">
        <f t="shared" ca="1" si="9"/>
        <v>8.2501714706883257E-3</v>
      </c>
      <c r="X38" s="8">
        <f t="shared" ca="1" si="9"/>
        <v>0.12011938696674143</v>
      </c>
      <c r="Y38" s="8">
        <f t="shared" ca="1" si="9"/>
        <v>1.6102770563215789E-2</v>
      </c>
      <c r="Z38" s="8">
        <f t="shared" ca="1" si="9"/>
        <v>5.6902930523318747E-2</v>
      </c>
      <c r="AA38" s="8">
        <f t="shared" ca="1" si="9"/>
        <v>7.2129005903396562E-2</v>
      </c>
      <c r="AB38" s="8">
        <f t="shared" ca="1" si="9"/>
        <v>1.1989114079649029E-2</v>
      </c>
      <c r="AC38" s="8">
        <f t="shared" ca="1" si="9"/>
        <v>0.16170313039227191</v>
      </c>
      <c r="AD38" s="8">
        <f t="shared" ca="1" si="9"/>
        <v>0.24921222635792184</v>
      </c>
      <c r="AE38" s="8">
        <f t="shared" ca="1" si="9"/>
        <v>0.18589974502353873</v>
      </c>
      <c r="AF38" s="8">
        <f t="shared" ca="1" si="9"/>
        <v>5.1001807597811921E-2</v>
      </c>
      <c r="AG38" s="8">
        <f t="shared" ca="1" si="9"/>
        <v>9.3039605453245869E-2</v>
      </c>
      <c r="AH38" s="8">
        <f t="shared" ca="1" si="9"/>
        <v>6.3842722353443113E-2</v>
      </c>
      <c r="AI38" s="8">
        <f t="shared" ca="1" si="11"/>
        <v>1.7282211552391575</v>
      </c>
    </row>
  </sheetData>
  <sheetProtection sheet="1" selectLockedCells="1" sort="0"/>
  <mergeCells count="4">
    <mergeCell ref="B2:C2"/>
    <mergeCell ref="B3:C3"/>
    <mergeCell ref="AL5:AM6"/>
    <mergeCell ref="AK7:AK21"/>
  </mergeCells>
  <conditionalFormatting sqref="E3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>
      <selection activeCell="C23" sqref="C23"/>
    </sheetView>
  </sheetViews>
  <sheetFormatPr baseColWidth="10" defaultRowHeight="14.4" x14ac:dyDescent="0.3"/>
  <cols>
    <col min="11" max="11" width="11.6640625" customWidth="1"/>
    <col min="13" max="14" width="7.5546875" customWidth="1"/>
  </cols>
  <sheetData>
    <row r="1" spans="1:14" x14ac:dyDescent="0.3">
      <c r="B1" s="1" t="s">
        <v>14</v>
      </c>
      <c r="C1" s="1" t="s">
        <v>15</v>
      </c>
    </row>
    <row r="2" spans="1:14" x14ac:dyDescent="0.3">
      <c r="B2" s="1" t="s">
        <v>19</v>
      </c>
      <c r="C2" s="1" t="s">
        <v>16</v>
      </c>
    </row>
    <row r="3" spans="1:14" x14ac:dyDescent="0.3">
      <c r="A3" s="14" t="s">
        <v>0</v>
      </c>
      <c r="B3" s="2">
        <f>+Valor!AJ7</f>
        <v>0.14653629536000032</v>
      </c>
      <c r="C3" s="2">
        <f ca="1">+Coste!AJ7</f>
        <v>7.6452806417286412E-2</v>
      </c>
    </row>
    <row r="4" spans="1:14" x14ac:dyDescent="0.3">
      <c r="A4" s="14" t="s">
        <v>1</v>
      </c>
      <c r="B4" s="2">
        <f>+Valor!AJ8</f>
        <v>0.14653629536000032</v>
      </c>
      <c r="C4" s="2">
        <f ca="1">+Coste!AJ8</f>
        <v>5.1633247224796258E-2</v>
      </c>
    </row>
    <row r="5" spans="1:14" x14ac:dyDescent="0.3">
      <c r="A5" s="14" t="s">
        <v>2</v>
      </c>
      <c r="B5" s="2">
        <f>+Valor!AJ9</f>
        <v>2.6555945203898892E-2</v>
      </c>
      <c r="C5" s="2">
        <f ca="1">+Coste!AJ9</f>
        <v>5.3620210342350726E-2</v>
      </c>
    </row>
    <row r="6" spans="1:14" x14ac:dyDescent="0.3">
      <c r="A6" s="14" t="s">
        <v>3</v>
      </c>
      <c r="B6" s="2">
        <f>+Valor!AJ10</f>
        <v>5.7804925015501184E-2</v>
      </c>
      <c r="C6" s="2">
        <f ca="1">+Coste!AJ10</f>
        <v>7.4251543236194928E-2</v>
      </c>
      <c r="M6" s="59" t="s">
        <v>17</v>
      </c>
      <c r="N6" s="59"/>
    </row>
    <row r="7" spans="1:14" x14ac:dyDescent="0.3">
      <c r="A7" s="14" t="s">
        <v>20</v>
      </c>
      <c r="B7" s="2">
        <f>+Valor!AJ11</f>
        <v>9.8984622105457044E-3</v>
      </c>
      <c r="C7" s="2">
        <f ca="1">+Coste!AJ11</f>
        <v>0.12011938696674143</v>
      </c>
      <c r="M7" s="1">
        <v>0</v>
      </c>
      <c r="N7" s="1">
        <v>0</v>
      </c>
    </row>
    <row r="8" spans="1:14" x14ac:dyDescent="0.3">
      <c r="A8" s="14" t="s">
        <v>21</v>
      </c>
      <c r="B8" s="2">
        <f>+Valor!AJ12</f>
        <v>0.11035214358845193</v>
      </c>
      <c r="C8" s="2">
        <f ca="1">+Coste!AJ12</f>
        <v>6.4411082252863155E-2</v>
      </c>
      <c r="M8" s="1">
        <v>1</v>
      </c>
      <c r="N8" s="1">
        <v>0.5</v>
      </c>
    </row>
    <row r="9" spans="1:14" x14ac:dyDescent="0.3">
      <c r="A9" s="14" t="s">
        <v>22</v>
      </c>
      <c r="B9" s="2">
        <f>+Valor!AJ13</f>
        <v>1.4649909774377318E-2</v>
      </c>
      <c r="C9" s="2">
        <f ca="1">+Coste!AJ13</f>
        <v>5.6902930523318747E-2</v>
      </c>
    </row>
    <row r="10" spans="1:14" x14ac:dyDescent="0.3">
      <c r="A10" s="14" t="s">
        <v>23</v>
      </c>
      <c r="B10" s="2">
        <f>+Valor!AJ14</f>
        <v>4.1767711392683288E-2</v>
      </c>
      <c r="C10" s="2">
        <f ca="1">+Coste!AJ14</f>
        <v>7.2129005903396562E-2</v>
      </c>
      <c r="M10" s="59" t="s">
        <v>18</v>
      </c>
      <c r="N10" s="59"/>
    </row>
    <row r="11" spans="1:14" x14ac:dyDescent="0.3">
      <c r="A11" s="14" t="s">
        <v>24</v>
      </c>
      <c r="B11" s="2">
        <f>+Valor!AJ15</f>
        <v>9.6961312532543822E-2</v>
      </c>
      <c r="C11" s="2">
        <f ca="1">+Coste!AJ15</f>
        <v>9.5912912637192232E-2</v>
      </c>
      <c r="M11" s="1">
        <v>0</v>
      </c>
      <c r="N11" s="1">
        <v>0</v>
      </c>
    </row>
    <row r="12" spans="1:14" x14ac:dyDescent="0.3">
      <c r="A12" s="14" t="s">
        <v>25</v>
      </c>
      <c r="B12" s="2">
        <f>+Valor!AJ16</f>
        <v>0.13463001844260183</v>
      </c>
      <c r="C12" s="2">
        <f ca="1">+Coste!AJ16</f>
        <v>5.3901043464090637E-2</v>
      </c>
      <c r="M12" s="1">
        <v>0.5</v>
      </c>
      <c r="N12" s="1">
        <v>1</v>
      </c>
    </row>
    <row r="13" spans="1:14" x14ac:dyDescent="0.3">
      <c r="A13" s="14" t="s">
        <v>26</v>
      </c>
      <c r="B13" s="2">
        <f>+Valor!AJ17</f>
        <v>9.2066402827111052E-2</v>
      </c>
      <c r="C13" s="2">
        <f ca="1">+Coste!AJ17</f>
        <v>3.5601746622560264E-2</v>
      </c>
    </row>
    <row r="14" spans="1:14" x14ac:dyDescent="0.3">
      <c r="A14" s="14" t="s">
        <v>27</v>
      </c>
      <c r="B14" s="2">
        <f>+Valor!AJ18</f>
        <v>3.4805234269429226E-2</v>
      </c>
      <c r="C14" s="2">
        <f ca="1">+Coste!AJ18</f>
        <v>3.7179949004707745E-2</v>
      </c>
    </row>
    <row r="15" spans="1:14" x14ac:dyDescent="0.3">
      <c r="A15" s="14" t="s">
        <v>28</v>
      </c>
      <c r="B15" s="2">
        <f>+Valor!AJ19</f>
        <v>1.2469473317550812E-2</v>
      </c>
      <c r="C15" s="2">
        <f ca="1">+Coste!AJ19</f>
        <v>5.1001807597811921E-2</v>
      </c>
    </row>
    <row r="16" spans="1:14" x14ac:dyDescent="0.3">
      <c r="A16" s="14" t="s">
        <v>29</v>
      </c>
      <c r="B16" s="2">
        <f>+Valor!AJ20</f>
        <v>5.2273246648984133E-2</v>
      </c>
      <c r="C16" s="2">
        <f ca="1">+Coste!AJ20</f>
        <v>9.3039605453245869E-2</v>
      </c>
    </row>
    <row r="17" spans="1:3" x14ac:dyDescent="0.3">
      <c r="A17" s="14" t="s">
        <v>30</v>
      </c>
      <c r="B17" s="2">
        <f>+Valor!AJ21</f>
        <v>2.2692624056320127E-2</v>
      </c>
      <c r="C17" s="2">
        <f ca="1">+Coste!AJ21</f>
        <v>6.3842722353443113E-2</v>
      </c>
    </row>
  </sheetData>
  <mergeCells count="2">
    <mergeCell ref="M6:N6"/>
    <mergeCell ref="M10:N1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70CCE04148BB459D600EC0169CD2D1" ma:contentTypeVersion="14" ma:contentTypeDescription="Crear nuevo documento." ma:contentTypeScope="" ma:versionID="26effc20ecf1fe82d1caf90d6219326a">
  <xsd:schema xmlns:xsd="http://www.w3.org/2001/XMLSchema" xmlns:xs="http://www.w3.org/2001/XMLSchema" xmlns:p="http://schemas.microsoft.com/office/2006/metadata/properties" xmlns:ns3="b67a0d7e-3188-4757-bd64-ce4b1d89eeef" xmlns:ns4="a4a9f3d2-957c-4d9e-8d6f-73b3c6b3a866" targetNamespace="http://schemas.microsoft.com/office/2006/metadata/properties" ma:root="true" ma:fieldsID="93c990dbb6ce7f701edf78f52c3b02d2" ns3:_="" ns4:_="">
    <xsd:import namespace="b67a0d7e-3188-4757-bd64-ce4b1d89eeef"/>
    <xsd:import namespace="a4a9f3d2-957c-4d9e-8d6f-73b3c6b3a8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a0d7e-3188-4757-bd64-ce4b1d89e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9f3d2-957c-4d9e-8d6f-73b3c6b3a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9DECD1-016D-4F80-AB93-B1A4F3634E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9B4F12-E250-41F9-8ABF-D8D2FF311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a0d7e-3188-4757-bd64-ce4b1d89eeef"/>
    <ds:schemaRef ds:uri="a4a9f3d2-957c-4d9e-8d6f-73b3c6b3a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58A6C1-6476-4E72-9943-BECBCE64E75E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b67a0d7e-3188-4757-bd64-ce4b1d89eee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4a9f3d2-957c-4d9e-8d6f-73b3c6b3a86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Requisitos</vt:lpstr>
      <vt:lpstr>Valor</vt:lpstr>
      <vt:lpstr>Coste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COTOS YAÑEZ JOSE MANUEL</dc:creator>
  <cp:lastModifiedBy>Lence Martínez Antón</cp:lastModifiedBy>
  <dcterms:created xsi:type="dcterms:W3CDTF">2013-11-26T11:17:42Z</dcterms:created>
  <dcterms:modified xsi:type="dcterms:W3CDTF">2023-12-19T17:43:30Z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0x010100CA70CCE04148BB459D600EC0169CD2D1</vt:lpwstr>
  </property>
</Properties>
</file>