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Avance/Grupo 2/"/>
    </mc:Choice>
  </mc:AlternateContent>
  <xr:revisionPtr revIDLastSave="0" documentId="13_ncr:1_{C1D4A573-5E1D-1F4D-871C-D4FB189786C3}" xr6:coauthVersionLast="47" xr6:coauthVersionMax="47" xr10:uidLastSave="{00000000-0000-0000-0000-000000000000}"/>
  <bookViews>
    <workbookView xWindow="3500" yWindow="2260" windowWidth="26260" windowHeight="152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<sst xmlns="http://schemas.openxmlformats.org/spreadsheetml/2006/main" count="89" uniqueCount="71">
  <si>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</si>
  <si>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</si>
  <si>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</si>
  <si>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</si>
  <si>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</si>
  <si>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</si>
  <si>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</si>
  <si>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</si>
  <si>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</si>
  <si>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</si>
  <si>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</si>
  <si>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</si>
  <si>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</si>
  <si>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</si>
  <si>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</si>
  <si>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</si>
  <si>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</si>
  <si>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</si>
  <si>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</si>
  <si>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</si>
  <si>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</si>
  <si>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</si>
  <si>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</si>
  <si>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</si>
  <si>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</si>
  <si>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</si>
  <si>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</si>
  <si>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</si>
  <si>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</si>
  <si>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</si>
  <si>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</si>
  <si>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</si>
  <si>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</si>
  <si>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</si>
  <si>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</si>
  <si>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</si>
  <si>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</si>
  <si>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</si>
  <si>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</si>
  <si>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</si>
  <si>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</si>
  <si>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</si>
  <si>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</si>
  <si>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</si>
  <si>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</si>
  <si>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</si>
  <si>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</si>
  <si>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</si>
  <si>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</si>
  <si>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</si>
  <si>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</si>
  <si>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</si>
  <si>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</si>
  <si>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</si>
  <si>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</si>
  <si>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</si>
  <si>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</si>
  <si>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</si>
  <si>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</si>
  <si>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</si>
  <si>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</si>
  <si>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</si>
  <si>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</si>
  <si>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Mejorar objetivo y Alcance</t>
  </si>
  <si>
    <t>Revisar la arquitectura</t>
  </si>
  <si>
    <t>Falta instrucciones para llenar el test</t>
  </si>
  <si>
    <t>No entegan los documentos solicitado ni la presentación</t>
  </si>
  <si>
    <t>No pueden dejar links en la ppt</t>
  </si>
  <si>
    <t>Luis Velasquez</t>
  </si>
  <si>
    <t>Pablo Gonzalez</t>
  </si>
  <si>
    <t>Jose Bautista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</si>
</sst>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2"/>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4" fillId="0" borderId="0" xfId="0" applyFont="1"/>
    <xf numFmtId="0" fontId="18" fillId="0" borderId="0" xfId="0" applyFont="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25</xdr:row>
      <xdr:rowOff>114300</xdr:rowOff>
    </xdr:from>
    <xdr:to>
      <xdr:col>10</xdr:col>
      <xdr:colOff>215900</xdr:colOff>
      <xdr:row>41</xdr:row>
      <xdr:rowOff>110531</xdr:rowOff>
    </xdr:to>
    <xdr:pic>
      <xdr:nvPicPr>
        <xdr:cNvPr id="2" name="Imagen 1">
          <a:extLst>
            <a:ext uri="{FF2B5EF4-FFF2-40B4-BE49-F238E27FC236}">
              <a16:creationId xmlns:a16="http://schemas.microsoft.com/office/drawing/2014/main" id="{629D3DBB-3054-2DEE-DDF8-975217A0D510}"/>
            </a:ext>
          </a:extLst>
        </xdr:cNvPr>
        <xdr:cNvPicPr>
          <a:picLocks noChangeAspect="1"/>
        </xdr:cNvPicPr>
      </xdr:nvPicPr>
      <xdr:blipFill>
        <a:blip xmlns:r="http://schemas.openxmlformats.org/officeDocument/2006/relationships" r:embed="rId1"/>
        <a:stretch>
          <a:fillRect/>
        </a:stretch>
      </xdr:blipFill>
      <xdr:spPr>
        <a:xfrm>
          <a:off x="7734300" y="6362700"/>
          <a:ext cx="5651500" cy="3247431"/>
        </a:xfrm>
        <a:prstGeom prst="rect">
          <a:avLst/>
        </a:prstGeom>
      </xdr:spPr>
    </xdr:pic>
    <xdr:clientData/>
  </xdr:twoCellAnchor>
  <xdr:twoCellAnchor editAs="oneCell">
    <xdr:from>
      <xdr:col>3</xdr:col>
      <xdr:colOff>76200</xdr:colOff>
      <xdr:row>42</xdr:row>
      <xdr:rowOff>76200</xdr:rowOff>
    </xdr:from>
    <xdr:to>
      <xdr:col>12</xdr:col>
      <xdr:colOff>558800</xdr:colOff>
      <xdr:row>56</xdr:row>
      <xdr:rowOff>89337</xdr:rowOff>
    </xdr:to>
    <xdr:pic>
      <xdr:nvPicPr>
        <xdr:cNvPr id="3" name="Imagen 2">
          <a:extLst>
            <a:ext uri="{FF2B5EF4-FFF2-40B4-BE49-F238E27FC236}">
              <a16:creationId xmlns:a16="http://schemas.microsoft.com/office/drawing/2014/main" id="{DBB2ED78-787C-FD55-1EF5-DB7265B82957}"/>
            </a:ext>
          </a:extLst>
        </xdr:cNvPr>
        <xdr:cNvPicPr>
          <a:picLocks noChangeAspect="1"/>
        </xdr:cNvPicPr>
      </xdr:nvPicPr>
      <xdr:blipFill>
        <a:blip xmlns:r="http://schemas.openxmlformats.org/officeDocument/2006/relationships" r:embed="rId2"/>
        <a:stretch>
          <a:fillRect/>
        </a:stretch>
      </xdr:blipFill>
      <xdr:spPr>
        <a:xfrm>
          <a:off x="7658100" y="9766300"/>
          <a:ext cx="7772400" cy="2680137"/>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24" sqref="F2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ht="16" x14ac:dyDescent="0.2">
      <c r="A4" s="4">
        <v>1</v>
      </c>
      <c r="B4" s="40" t="s">
        <v>68</v>
      </c>
      <c r="C4" s="5">
        <f>EVALUACION2!$C$22</f>
        <v>4.9000000000000004</v>
      </c>
      <c r="G4" s="1"/>
    </row>
    <row r="5" spans="1:11" ht="16" x14ac:dyDescent="0.2">
      <c r="A5" s="4">
        <v>2</v>
      </c>
      <c r="B5" s="40" t="s">
        <v>69</v>
      </c>
      <c r="C5" s="5">
        <f>EVALUACION2!$C$22</f>
        <v>4.9000000000000004</v>
      </c>
      <c r="G5" s="1"/>
    </row>
    <row r="6" spans="1:11" ht="16" x14ac:dyDescent="0.2">
      <c r="A6" s="4">
        <v>3</v>
      </c>
      <c r="B6" s="40" t="s">
        <v>70</v>
      </c>
      <c r="C6" s="5">
        <f>EVALUACION2!$C$22</f>
        <v>4.9000000000000004</v>
      </c>
      <c r="G6" s="1"/>
    </row>
    <row r="11" spans="1:11" ht="19" outlineLevel="1" x14ac:dyDescent="0.2">
      <c r="A11" s="41" t="s">
        <v>9</v>
      </c>
      <c r="B11" s="14"/>
      <c r="C11" s="45" t="s">
        <v>10</v>
      </c>
      <c r="D11" s="46" t="s">
        <v>11</v>
      </c>
      <c r="E11" s="48"/>
      <c r="F11" s="48"/>
      <c r="G11" s="48"/>
      <c r="H11" s="48"/>
      <c r="I11" s="48"/>
      <c r="J11" s="48"/>
      <c r="K11" s="47"/>
    </row>
    <row r="12" spans="1:11" outlineLevel="1" x14ac:dyDescent="0.2">
      <c r="A12" s="42"/>
      <c r="B12" s="20" t="s">
        <v>12</v>
      </c>
      <c r="C12" s="44"/>
      <c r="D12" s="46" t="s">
        <v>5</v>
      </c>
      <c r="E12" s="47"/>
      <c r="F12" s="46" t="s">
        <v>6</v>
      </c>
      <c r="G12" s="47"/>
      <c r="H12" s="49" t="s">
        <v>23</v>
      </c>
      <c r="I12" s="47"/>
      <c r="J12" s="46" t="s">
        <v>7</v>
      </c>
      <c r="K12" s="47"/>
    </row>
    <row r="13" spans="1:11" outlineLevel="1" x14ac:dyDescent="0.2">
      <c r="A13" s="43"/>
      <c r="B13" s="27" t="str">
        <f>RUBRICA!A4</f>
        <v xml:space="preserve">1. Propone ajustes al Proyecto APT considerando dificultades, facilitadores y retroalimentación. </v>
      </c>
      <c r="C13" s="25"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17" si="4">IF($J13="X",0,"")</f>
        <v/>
      </c>
    </row>
    <row r="14" spans="1:11" ht="26.5" customHeight="1" outlineLevel="1" x14ac:dyDescent="0.2">
      <c r="A14" s="43"/>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3"/>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6" outlineLevel="1" x14ac:dyDescent="0.2">
      <c r="A16" s="43"/>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3"/>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3"/>
      <c r="B18" s="27" t="str">
        <f>RUBRICA!A9</f>
        <v>6. Entrega la documentación y evidencias requerida por la asignatura de acuerdo a la estrucutra y nombres solicitados, guardando todas las evidencias de avances en Git</v>
      </c>
      <c r="C18" s="25" t="s">
        <v>6</v>
      </c>
      <c r="D18" s="15" t="str">
        <f>IF($C18=CL,"X","")</f>
        <v/>
      </c>
      <c r="E18" s="15" t="str">
        <f>IF(D18="X",100*0.2,"")</f>
        <v/>
      </c>
      <c r="F18" s="15" t="str">
        <f>IF($C18=L,"X","")</f>
        <v>X</v>
      </c>
      <c r="G18" s="15">
        <f>IF(F18="X",60*0.2,"")</f>
        <v>12</v>
      </c>
      <c r="H18" s="15" t="str">
        <f>IF($C18=ML,"X","")</f>
        <v/>
      </c>
      <c r="I18" s="15" t="str">
        <f>IF(H18="X",30*0.2,"")</f>
        <v/>
      </c>
      <c r="J18" s="15" t="str">
        <f>IF($C18=NL,"X","")</f>
        <v/>
      </c>
      <c r="K18" s="15" t="str">
        <f t="shared" ref="K18:K20" si="5">IF($J18="X",0,"")</f>
        <v/>
      </c>
    </row>
    <row r="19" spans="1:11" ht="26" outlineLevel="1" x14ac:dyDescent="0.2">
      <c r="A19" s="43"/>
      <c r="B19" s="27" t="str">
        <f>RUBRICA!A10</f>
        <v>7.- Generan evidencias claras dentro del repositorio  del aporte de cada uno de los integrantes del equipo que permitan identificar la equidad en el trabajo y la participación de cada estudiante.</v>
      </c>
      <c r="C19" s="25"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26" outlineLevel="1" x14ac:dyDescent="0.2">
      <c r="A20" s="43"/>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2"/>
      <c r="B21" s="26" t="s">
        <v>4</v>
      </c>
      <c r="C21" s="30">
        <f>E21+G21+I21+K21</f>
        <v>72</v>
      </c>
      <c r="D21" s="16"/>
      <c r="E21" s="16">
        <f>SUM(E13:E20)</f>
        <v>30</v>
      </c>
      <c r="F21" s="16"/>
      <c r="G21" s="16">
        <f>SUM(G13:G20)</f>
        <v>42</v>
      </c>
      <c r="H21" s="16"/>
      <c r="I21" s="16">
        <f>SUM(I13:I20)</f>
        <v>0</v>
      </c>
      <c r="J21" s="16"/>
      <c r="K21" s="16">
        <f>SUM(K13:K20)</f>
        <v>0</v>
      </c>
    </row>
    <row r="22" spans="1:11" ht="15.75" customHeight="1" outlineLevel="1" x14ac:dyDescent="0.25">
      <c r="A22" s="44"/>
      <c r="B22" s="29" t="s">
        <v>13</v>
      </c>
      <c r="C22" s="17">
        <f>VLOOKUP(C21,ESCALA_IEP!A2:B202,2,FALSE)</f>
        <v>4.9000000000000004</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c r="B27" s="39" t="s">
        <v>63</v>
      </c>
    </row>
    <row r="28" spans="1:11" ht="15.75" customHeight="1" x14ac:dyDescent="0.2">
      <c r="B28" s="39" t="s">
        <v>67</v>
      </c>
    </row>
    <row r="29" spans="1:11" ht="15.75" customHeight="1" x14ac:dyDescent="0.2">
      <c r="B29" s="39" t="s">
        <v>64</v>
      </c>
    </row>
    <row r="30" spans="1:11" ht="15.75" customHeight="1" x14ac:dyDescent="0.2">
      <c r="B30" s="39" t="s">
        <v>65</v>
      </c>
    </row>
    <row r="31" spans="1:11" ht="15.75" customHeight="1" x14ac:dyDescent="0.2"/>
    <row r="32" spans="1:11" ht="15.75" customHeight="1" x14ac:dyDescent="0.2"/>
    <row r="33" spans="2:2" ht="15.75" customHeight="1" x14ac:dyDescent="0.2">
      <c r="B33" s="39" t="s">
        <v>66</v>
      </c>
    </row>
    <row r="34" spans="2:2" ht="15.75" customHeight="1" x14ac:dyDescent="0.2"/>
    <row r="35" spans="2:2" ht="15.75" customHeight="1" x14ac:dyDescent="0.2"/>
    <row r="36" spans="2:2" ht="15.75" customHeight="1" x14ac:dyDescent="0.2"/>
    <row r="37" spans="2:2" ht="15.75" customHeight="1" x14ac:dyDescent="0.2"/>
    <row r="38" spans="2:2" ht="15.75" customHeight="1" x14ac:dyDescent="0.2"/>
    <row r="39" spans="2:2" ht="15.75" customHeight="1" x14ac:dyDescent="0.2"/>
    <row r="40" spans="2:2" ht="15.75" customHeight="1" x14ac:dyDescent="0.2"/>
    <row r="41" spans="2:2" ht="15.75" customHeight="1" x14ac:dyDescent="0.2"/>
    <row r="42" spans="2:2" ht="15.75" customHeight="1" x14ac:dyDescent="0.2"/>
    <row r="43" spans="2:2" ht="15.75" customHeight="1" x14ac:dyDescent="0.2"/>
    <row r="44" spans="2:2" ht="15.75" customHeight="1" x14ac:dyDescent="0.2"/>
    <row r="45" spans="2:2" ht="15.75" customHeight="1" x14ac:dyDescent="0.2"/>
    <row r="46" spans="2:2" ht="15.75" customHeight="1" x14ac:dyDescent="0.2"/>
    <row r="47" spans="2:2" ht="15.75" customHeight="1" x14ac:dyDescent="0.2"/>
    <row r="48" spans="2: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50" t="s">
        <v>14</v>
      </c>
      <c r="B1" s="52" t="s">
        <v>15</v>
      </c>
      <c r="C1" s="53"/>
      <c r="D1" s="53"/>
      <c r="E1" s="54"/>
      <c r="F1" s="50" t="s">
        <v>16</v>
      </c>
    </row>
    <row r="2" spans="1:6" ht="16" x14ac:dyDescent="0.2">
      <c r="A2" s="51"/>
      <c r="B2" s="56" t="s">
        <v>25</v>
      </c>
      <c r="C2" s="56" t="s">
        <v>17</v>
      </c>
      <c r="D2" s="21" t="s">
        <v>18</v>
      </c>
      <c r="E2" s="22" t="s">
        <v>7</v>
      </c>
      <c r="F2" s="51"/>
    </row>
    <row r="3" spans="1:6" ht="16" thickBot="1" x14ac:dyDescent="0.25">
      <c r="A3" s="51"/>
      <c r="B3" s="57"/>
      <c r="C3" s="57"/>
      <c r="D3" s="36">
        <v>-0.3</v>
      </c>
      <c r="E3" s="36">
        <v>0</v>
      </c>
      <c r="F3" s="55"/>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8" t="s">
        <v>3</v>
      </c>
      <c r="B1" s="6" t="s">
        <v>4</v>
      </c>
      <c r="C1" s="7"/>
      <c r="D1" s="7"/>
      <c r="E1" s="8"/>
    </row>
    <row r="2" spans="1:5" ht="49" thickBot="1" x14ac:dyDescent="0.25">
      <c r="A2" s="59"/>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2024-10-25T22:59:12Z</dcterms:modified>
</cp:coreProperties>
</file>