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3/Enunciado-Solución/Solución/Excel/"/>
    </mc:Choice>
  </mc:AlternateContent>
  <xr:revisionPtr revIDLastSave="0" documentId="13_ncr:1_{64FDE251-4807-8F4A-AC71-5BFFB35A97C4}" xr6:coauthVersionLast="43" xr6:coauthVersionMax="43" xr10:uidLastSave="{00000000-0000-0000-0000-000000000000}"/>
  <bookViews>
    <workbookView xWindow="0" yWindow="460" windowWidth="25600" windowHeight="14860" activeTab="5" xr2:uid="{00000000-000D-0000-FFFF-FFFF00000000}"/>
  </bookViews>
  <sheets>
    <sheet name="Problema" sheetId="1" r:id="rId1"/>
    <sheet name="Estandar" sheetId="9" r:id="rId2"/>
    <sheet name="I0" sheetId="4" r:id="rId3"/>
    <sheet name="I1" sheetId="5" r:id="rId4"/>
    <sheet name="I2" sheetId="6" r:id="rId5"/>
    <sheet name="Iteraciones" sheetId="8" r:id="rId6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6" l="1"/>
  <c r="H11" i="6"/>
  <c r="G11" i="6"/>
  <c r="F11" i="6"/>
  <c r="E11" i="6"/>
  <c r="D11" i="6"/>
  <c r="C11" i="6"/>
  <c r="B11" i="6"/>
  <c r="I8" i="6"/>
  <c r="H8" i="6"/>
  <c r="G8" i="6"/>
  <c r="F8" i="6"/>
  <c r="E8" i="6"/>
  <c r="D8" i="6"/>
  <c r="C8" i="6"/>
  <c r="B8" i="6"/>
  <c r="I7" i="6"/>
  <c r="H7" i="6"/>
  <c r="G7" i="6"/>
  <c r="F7" i="6"/>
  <c r="E7" i="6"/>
  <c r="D7" i="6"/>
  <c r="C7" i="6"/>
  <c r="B7" i="6"/>
  <c r="I6" i="6"/>
  <c r="H6" i="6"/>
  <c r="G6" i="6"/>
  <c r="F6" i="6"/>
  <c r="E6" i="6"/>
  <c r="D6" i="6"/>
  <c r="C6" i="6"/>
  <c r="B6" i="6"/>
  <c r="D9" i="6"/>
  <c r="E9" i="6"/>
  <c r="F9" i="6"/>
  <c r="G9" i="6"/>
  <c r="H9" i="6"/>
  <c r="I9" i="6"/>
  <c r="B9" i="6"/>
  <c r="C9" i="6"/>
  <c r="B10" i="6"/>
  <c r="D10" i="6"/>
  <c r="E10" i="6"/>
  <c r="F10" i="6"/>
  <c r="G10" i="6"/>
  <c r="H10" i="6"/>
  <c r="I10" i="6"/>
  <c r="C10" i="6"/>
  <c r="T7" i="6"/>
  <c r="T8" i="6"/>
  <c r="T9" i="6"/>
  <c r="T10" i="6"/>
  <c r="T6" i="6"/>
  <c r="T6" i="5"/>
  <c r="T7" i="5"/>
  <c r="T8" i="5"/>
  <c r="T9" i="5"/>
  <c r="T10" i="5"/>
  <c r="D11" i="5"/>
  <c r="C11" i="5"/>
  <c r="B11" i="5"/>
  <c r="D10" i="5"/>
  <c r="C10" i="5"/>
  <c r="B10" i="5"/>
  <c r="D9" i="5"/>
  <c r="C9" i="5"/>
  <c r="B9" i="5"/>
  <c r="C6" i="5"/>
  <c r="D6" i="5"/>
  <c r="E6" i="5"/>
  <c r="B6" i="5"/>
  <c r="B7" i="5"/>
  <c r="C7" i="5"/>
  <c r="D7" i="5"/>
  <c r="H7" i="5"/>
  <c r="I7" i="5"/>
  <c r="C8" i="5"/>
  <c r="D8" i="5"/>
  <c r="E8" i="5"/>
  <c r="E7" i="5" s="1"/>
  <c r="F8" i="5"/>
  <c r="F7" i="5" s="1"/>
  <c r="G8" i="5"/>
  <c r="G6" i="5" s="1"/>
  <c r="H8" i="5"/>
  <c r="H11" i="5" s="1"/>
  <c r="I8" i="5"/>
  <c r="I11" i="5" s="1"/>
  <c r="B8" i="5"/>
  <c r="L10" i="5"/>
  <c r="M9" i="5"/>
  <c r="L9" i="5"/>
  <c r="M8" i="5"/>
  <c r="L8" i="5"/>
  <c r="M7" i="5"/>
  <c r="L7" i="5"/>
  <c r="M6" i="5"/>
  <c r="L6" i="5"/>
  <c r="B7" i="4"/>
  <c r="C6" i="4"/>
  <c r="B6" i="4"/>
  <c r="C5" i="4"/>
  <c r="B5" i="4"/>
  <c r="C4" i="4"/>
  <c r="B4" i="4"/>
  <c r="C3" i="4"/>
  <c r="B3" i="4"/>
  <c r="B7" i="9"/>
  <c r="C6" i="9"/>
  <c r="B6" i="9"/>
  <c r="C5" i="9"/>
  <c r="B5" i="9"/>
  <c r="C4" i="9"/>
  <c r="B4" i="9"/>
  <c r="C3" i="9"/>
  <c r="E9" i="5" l="1"/>
  <c r="E10" i="5"/>
  <c r="E11" i="5"/>
  <c r="F6" i="5"/>
  <c r="F9" i="5"/>
  <c r="F10" i="5"/>
  <c r="F11" i="5"/>
  <c r="I6" i="5"/>
  <c r="G9" i="5"/>
  <c r="G10" i="5"/>
  <c r="G11" i="5"/>
  <c r="G7" i="5"/>
  <c r="H6" i="5"/>
  <c r="H9" i="5"/>
  <c r="H10" i="5"/>
  <c r="I9" i="5"/>
  <c r="I10" i="5"/>
  <c r="B3" i="9"/>
</calcChain>
</file>

<file path=xl/sharedStrings.xml><?xml version="1.0" encoding="utf-8"?>
<sst xmlns="http://schemas.openxmlformats.org/spreadsheetml/2006/main" count="197" uniqueCount="28">
  <si>
    <t>x1</t>
  </si>
  <si>
    <t>x2</t>
  </si>
  <si>
    <t>x3</t>
  </si>
  <si>
    <t>x4</t>
  </si>
  <si>
    <t>x5</t>
  </si>
  <si>
    <t>x6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</si>
  <si>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</si>
  <si>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</si>
  <si>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</si>
  <si>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</si>
  <si>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</si>
  <si>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</si>
  <si>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</si>
  <si>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</si>
  <si>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</si>
  <si>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</si>
  <si>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</si>
  <si>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</si>
  <si>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</si>
  <si>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</si>
  <si>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f1</t>
  </si>
  <si>
    <t>f3</t>
  </si>
  <si>
    <t>Iteración 2</t>
  </si>
  <si>
    <t>x7</t>
  </si>
  <si>
    <t>f4</t>
  </si>
  <si>
    <t>f5</t>
  </si>
  <si>
    <t>400/7</t>
  </si>
  <si>
    <t>16/7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</si>
</sst>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/##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Fill="1" applyBorder="1"/>
    <xf numFmtId="2" fontId="0" fillId="0" borderId="0" xfId="0" applyNumberFormat="1"/>
    <xf numFmtId="0" fontId="0" fillId="0" borderId="3" xfId="0" applyBorder="1"/>
    <xf numFmtId="0" fontId="0" fillId="0" borderId="5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165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2" fontId="0" fillId="0" borderId="0" xfId="0" applyNumberFormat="1" applyFill="1" applyBorder="1"/>
    <xf numFmtId="2" fontId="0" fillId="0" borderId="0" xfId="0" applyNumberFormat="1" applyBorder="1"/>
    <xf numFmtId="0" fontId="0" fillId="2" borderId="5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2" fontId="0" fillId="2" borderId="0" xfId="0" applyNumberFormat="1" applyFill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152870</xdr:rowOff>
    </xdr:from>
    <xdr:to>
      <xdr:col>9</xdr:col>
      <xdr:colOff>399344</xdr:colOff>
      <xdr:row>20</xdr:row>
      <xdr:rowOff>76567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410C28-7696-764A-8314-3198CEC7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9166"/>
          <a:ext cx="3844807" cy="3498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0</xdr:row>
      <xdr:rowOff>139700</xdr:rowOff>
    </xdr:from>
    <xdr:to>
      <xdr:col>14</xdr:col>
      <xdr:colOff>669807</xdr:colOff>
      <xdr:row>18</xdr:row>
      <xdr:rowOff>183812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5596B-9F1F-AC45-BDFC-CC95428D0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139700"/>
          <a:ext cx="3844807" cy="3498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opLeftCell="A2" zoomScale="108" workbookViewId="0">
      <selection activeCell="R6" sqref="R6:Z10"/>
    </sheetView>
  </sheetViews>
  <sheetFormatPr baseColWidth="10" defaultRowHeight="15"/>
  <cols>
    <col min="1" max="1" width="5.1640625" bestFit="1" customWidth="1"/>
    <col min="2" max="2" width="6.6640625" bestFit="1" customWidth="1"/>
    <col min="3" max="7" width="4.6640625" bestFit="1" customWidth="1"/>
    <col min="8" max="8" width="4.6640625" customWidth="1"/>
    <col min="9" max="9" width="5.6640625" bestFit="1" customWidth="1"/>
  </cols>
  <sheetData/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127A-EC00-2843-A69E-CBDE29FC3D66}">
  <dimension ref="A2:I8"/>
  <sheetViews>
    <sheetView zoomScale="165" workbookViewId="0">
      <selection activeCell="A3" sqref="A3:A7"/>
    </sheetView>
  </sheetViews>
  <sheetFormatPr baseColWidth="10" defaultRowHeight="15"/>
  <cols>
    <col min="1" max="1" width="5.1640625" bestFit="1" customWidth="1"/>
    <col min="2" max="2" width="5.83203125" bestFit="1" customWidth="1"/>
    <col min="3" max="3" width="6.83203125" bestFit="1" customWidth="1"/>
    <col min="4" max="8" width="4.6640625" bestFit="1" customWidth="1"/>
    <col min="9" max="9" width="6.6640625" bestFit="1" customWidth="1"/>
  </cols>
  <sheetData>
    <row r="2" spans="1:9">
      <c r="A2" s="8" t="s">
        <v>6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23</v>
      </c>
      <c r="I2" s="8" t="s">
        <v>8</v>
      </c>
    </row>
    <row r="3" spans="1:9">
      <c r="A3" s="12" t="s">
        <v>20</v>
      </c>
      <c r="B3" s="16">
        <f>2/40</f>
        <v>0.05</v>
      </c>
      <c r="C3" s="16">
        <f>2/500</f>
        <v>4.0000000000000001E-3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10</v>
      </c>
    </row>
    <row r="4" spans="1:9">
      <c r="A4" s="12" t="s">
        <v>17</v>
      </c>
      <c r="B4" s="16">
        <f>3/40</f>
        <v>7.4999999999999997E-2</v>
      </c>
      <c r="C4" s="16">
        <f>3/500</f>
        <v>6.0000000000000001E-3</v>
      </c>
      <c r="D4" s="8">
        <v>0</v>
      </c>
      <c r="E4" s="8">
        <v>1</v>
      </c>
      <c r="F4" s="8">
        <v>0</v>
      </c>
      <c r="G4" s="8">
        <v>0</v>
      </c>
      <c r="H4" s="8">
        <v>0</v>
      </c>
      <c r="I4" s="8">
        <v>12</v>
      </c>
    </row>
    <row r="5" spans="1:9">
      <c r="A5" s="12" t="s">
        <v>21</v>
      </c>
      <c r="B5" s="16">
        <f>4/40</f>
        <v>0.1</v>
      </c>
      <c r="C5" s="16">
        <f>1/500</f>
        <v>2E-3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8</v>
      </c>
    </row>
    <row r="6" spans="1:9">
      <c r="A6" s="12" t="s">
        <v>24</v>
      </c>
      <c r="B6" s="16">
        <f>0.5/40</f>
        <v>1.2500000000000001E-2</v>
      </c>
      <c r="C6" s="16">
        <f>0.5/500</f>
        <v>1E-3</v>
      </c>
      <c r="D6" s="9">
        <v>0</v>
      </c>
      <c r="E6" s="9">
        <v>0</v>
      </c>
      <c r="F6" s="9">
        <v>0</v>
      </c>
      <c r="G6" s="9">
        <v>0</v>
      </c>
      <c r="H6" s="9">
        <v>1</v>
      </c>
      <c r="I6" s="9">
        <v>6</v>
      </c>
    </row>
    <row r="7" spans="1:9" ht="16" thickBot="1">
      <c r="A7" s="12" t="s">
        <v>25</v>
      </c>
      <c r="B7" s="16">
        <f>125/40</f>
        <v>3.125</v>
      </c>
      <c r="C7" s="16">
        <v>0.5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750</v>
      </c>
    </row>
    <row r="8" spans="1:9" ht="16" thickBot="1">
      <c r="A8" s="13">
        <v>-1</v>
      </c>
      <c r="B8" s="14">
        <v>60</v>
      </c>
      <c r="C8" s="14">
        <v>5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I12"/>
  <sheetViews>
    <sheetView zoomScale="150" workbookViewId="0">
      <selection activeCell="A2" sqref="A2:I8"/>
    </sheetView>
  </sheetViews>
  <sheetFormatPr baseColWidth="10" defaultRowHeight="15"/>
  <cols>
    <col min="1" max="1" width="7.5" bestFit="1" customWidth="1"/>
    <col min="2" max="2" width="4.83203125" bestFit="1" customWidth="1"/>
    <col min="3" max="3" width="6.83203125" bestFit="1" customWidth="1"/>
    <col min="4" max="8" width="4.6640625" bestFit="1" customWidth="1"/>
    <col min="9" max="9" width="6.6640625" bestFit="1" customWidth="1"/>
  </cols>
  <sheetData>
    <row r="1" spans="1:9">
      <c r="A1" s="30" t="s">
        <v>9</v>
      </c>
      <c r="B1" s="30"/>
      <c r="C1" s="30"/>
      <c r="D1" s="30"/>
      <c r="E1" s="30"/>
      <c r="F1" s="30"/>
      <c r="G1" s="30"/>
      <c r="H1" s="30"/>
    </row>
    <row r="2" spans="1:9">
      <c r="A2" s="8" t="s">
        <v>6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23</v>
      </c>
      <c r="I2" s="8" t="s">
        <v>8</v>
      </c>
    </row>
    <row r="3" spans="1:9">
      <c r="A3" s="8" t="s">
        <v>20</v>
      </c>
      <c r="B3" s="16">
        <f>2/40</f>
        <v>0.05</v>
      </c>
      <c r="C3" s="16">
        <f>2/500</f>
        <v>4.0000000000000001E-3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10</v>
      </c>
    </row>
    <row r="4" spans="1:9">
      <c r="A4" s="8" t="s">
        <v>17</v>
      </c>
      <c r="B4" s="16">
        <f>3/40</f>
        <v>7.4999999999999997E-2</v>
      </c>
      <c r="C4" s="16">
        <f>3/500</f>
        <v>6.0000000000000001E-3</v>
      </c>
      <c r="D4" s="8">
        <v>0</v>
      </c>
      <c r="E4" s="8">
        <v>1</v>
      </c>
      <c r="F4" s="8">
        <v>0</v>
      </c>
      <c r="G4" s="8">
        <v>0</v>
      </c>
      <c r="H4" s="8">
        <v>0</v>
      </c>
      <c r="I4" s="8">
        <v>12</v>
      </c>
    </row>
    <row r="5" spans="1:9">
      <c r="A5" s="8" t="s">
        <v>21</v>
      </c>
      <c r="B5" s="16">
        <f>4/40</f>
        <v>0.1</v>
      </c>
      <c r="C5" s="16">
        <f>1/500</f>
        <v>2E-3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8</v>
      </c>
    </row>
    <row r="6" spans="1:9">
      <c r="A6" s="9" t="s">
        <v>24</v>
      </c>
      <c r="B6" s="16">
        <f>0.5/40</f>
        <v>1.2500000000000001E-2</v>
      </c>
      <c r="C6" s="16">
        <f>0.5/500</f>
        <v>1E-3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9">
        <v>6</v>
      </c>
    </row>
    <row r="7" spans="1:9" ht="16" thickBot="1">
      <c r="A7" s="4" t="s">
        <v>25</v>
      </c>
      <c r="B7" s="16">
        <f>125/40</f>
        <v>3.125</v>
      </c>
      <c r="C7" s="16">
        <v>0.5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750</v>
      </c>
    </row>
    <row r="8" spans="1:9" ht="16" thickBot="1">
      <c r="A8" s="13">
        <v>-1</v>
      </c>
      <c r="B8" s="14">
        <v>60</v>
      </c>
      <c r="C8" s="14">
        <v>5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5">
        <v>0</v>
      </c>
    </row>
    <row r="10" spans="1:9">
      <c r="A10" s="11" t="s">
        <v>14</v>
      </c>
      <c r="B10" s="11" t="s">
        <v>0</v>
      </c>
      <c r="C10" s="11" t="s">
        <v>1</v>
      </c>
      <c r="D10" s="11" t="s">
        <v>2</v>
      </c>
      <c r="E10" s="11" t="s">
        <v>3</v>
      </c>
      <c r="F10" s="11" t="s">
        <v>4</v>
      </c>
      <c r="G10" s="11" t="s">
        <v>5</v>
      </c>
      <c r="H10" s="18" t="s">
        <v>23</v>
      </c>
    </row>
    <row r="11" spans="1:9">
      <c r="A11" s="11" t="s">
        <v>11</v>
      </c>
      <c r="B11" s="11" t="s">
        <v>12</v>
      </c>
      <c r="C11" s="11" t="s">
        <v>12</v>
      </c>
      <c r="D11" s="11" t="s">
        <v>13</v>
      </c>
      <c r="E11" s="11" t="s">
        <v>13</v>
      </c>
      <c r="F11" s="11" t="s">
        <v>13</v>
      </c>
      <c r="G11" s="11" t="s">
        <v>13</v>
      </c>
      <c r="H11" s="18" t="s">
        <v>13</v>
      </c>
    </row>
    <row r="12" spans="1:9">
      <c r="A12" s="11" t="s">
        <v>10</v>
      </c>
      <c r="B12" s="11">
        <v>0</v>
      </c>
      <c r="C12" s="11">
        <v>0</v>
      </c>
      <c r="D12" s="11">
        <v>10</v>
      </c>
      <c r="E12" s="11">
        <v>12</v>
      </c>
      <c r="F12" s="11">
        <v>8</v>
      </c>
      <c r="G12" s="11">
        <v>0</v>
      </c>
      <c r="H12" s="11">
        <v>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T16"/>
  <sheetViews>
    <sheetView zoomScale="160" zoomScaleNormal="160" workbookViewId="0">
      <selection activeCell="A5" sqref="A5:I11"/>
    </sheetView>
  </sheetViews>
  <sheetFormatPr baseColWidth="10" defaultRowHeight="15"/>
  <cols>
    <col min="1" max="1" width="7.33203125" bestFit="1" customWidth="1"/>
    <col min="2" max="2" width="6.1640625" bestFit="1" customWidth="1"/>
    <col min="3" max="4" width="4.6640625" bestFit="1" customWidth="1"/>
    <col min="5" max="5" width="7.33203125" bestFit="1" customWidth="1"/>
    <col min="6" max="7" width="7.1640625" bestFit="1" customWidth="1"/>
    <col min="8" max="8" width="4.6640625" bestFit="1" customWidth="1"/>
    <col min="9" max="9" width="9.1640625" bestFit="1" customWidth="1"/>
    <col min="10" max="10" width="6.1640625" customWidth="1"/>
    <col min="11" max="11" width="5.1640625" bestFit="1" customWidth="1"/>
    <col min="12" max="12" width="4.83203125" bestFit="1" customWidth="1"/>
    <col min="13" max="13" width="6.83203125" bestFit="1" customWidth="1"/>
    <col min="14" max="18" width="4.6640625" bestFit="1" customWidth="1"/>
    <col min="19" max="19" width="6.6640625" bestFit="1" customWidth="1"/>
    <col min="20" max="20" width="7.6640625" bestFit="1" customWidth="1"/>
  </cols>
  <sheetData>
    <row r="1" spans="1:20">
      <c r="A1" t="s">
        <v>16</v>
      </c>
      <c r="B1" t="s">
        <v>1</v>
      </c>
    </row>
    <row r="2" spans="1:20">
      <c r="A2" t="s">
        <v>15</v>
      </c>
      <c r="B2" t="s">
        <v>17</v>
      </c>
    </row>
    <row r="4" spans="1:20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19"/>
      <c r="K4" s="31" t="s">
        <v>7</v>
      </c>
      <c r="L4" s="32"/>
      <c r="M4" s="32"/>
      <c r="N4" s="32"/>
      <c r="O4" s="32"/>
      <c r="P4" s="32"/>
      <c r="Q4" s="32"/>
      <c r="R4" s="32"/>
      <c r="S4" s="33"/>
    </row>
    <row r="5" spans="1:20">
      <c r="A5" s="6" t="s">
        <v>6</v>
      </c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23</v>
      </c>
      <c r="I5" s="6" t="s">
        <v>8</v>
      </c>
      <c r="J5" s="20"/>
      <c r="K5" s="8" t="s">
        <v>6</v>
      </c>
      <c r="L5" s="8" t="s">
        <v>0</v>
      </c>
      <c r="M5" s="8" t="s">
        <v>1</v>
      </c>
      <c r="N5" s="8" t="s">
        <v>2</v>
      </c>
      <c r="O5" s="8" t="s">
        <v>3</v>
      </c>
      <c r="P5" s="8" t="s">
        <v>4</v>
      </c>
      <c r="Q5" s="8" t="s">
        <v>5</v>
      </c>
      <c r="R5" s="8" t="s">
        <v>23</v>
      </c>
      <c r="S5" s="8" t="s">
        <v>8</v>
      </c>
      <c r="T5" s="2" t="s">
        <v>19</v>
      </c>
    </row>
    <row r="6" spans="1:20">
      <c r="A6" s="6" t="s">
        <v>20</v>
      </c>
      <c r="B6" s="8">
        <f>L6-B$8*$L6</f>
        <v>0</v>
      </c>
      <c r="C6" s="8">
        <f t="shared" ref="C6:I6" si="0">M6-C$8*$L6</f>
        <v>3.0000000000000001E-3</v>
      </c>
      <c r="D6" s="26">
        <f t="shared" si="0"/>
        <v>1</v>
      </c>
      <c r="E6" s="8">
        <f t="shared" si="0"/>
        <v>0</v>
      </c>
      <c r="F6" s="8">
        <f t="shared" si="0"/>
        <v>-0.5</v>
      </c>
      <c r="G6" s="8">
        <f t="shared" si="0"/>
        <v>0</v>
      </c>
      <c r="H6" s="8">
        <f t="shared" si="0"/>
        <v>0</v>
      </c>
      <c r="I6" s="8">
        <f t="shared" si="0"/>
        <v>6</v>
      </c>
      <c r="J6" s="21"/>
      <c r="K6" s="8" t="s">
        <v>20</v>
      </c>
      <c r="L6" s="16">
        <f>2/40</f>
        <v>0.05</v>
      </c>
      <c r="M6" s="16">
        <f>2/500</f>
        <v>4.0000000000000001E-3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10</v>
      </c>
      <c r="T6" s="3">
        <f>S6/L6</f>
        <v>200</v>
      </c>
    </row>
    <row r="7" spans="1:20">
      <c r="A7" s="6" t="s">
        <v>17</v>
      </c>
      <c r="B7" s="8">
        <f>L7-B$8*$L7</f>
        <v>0</v>
      </c>
      <c r="C7" s="8">
        <f t="shared" ref="C7:I7" si="1">M7-C8*$L7</f>
        <v>4.5000000000000005E-3</v>
      </c>
      <c r="D7" s="8">
        <f t="shared" si="1"/>
        <v>0</v>
      </c>
      <c r="E7" s="27">
        <f t="shared" si="1"/>
        <v>1</v>
      </c>
      <c r="F7" s="1">
        <f t="shared" si="1"/>
        <v>-0.75</v>
      </c>
      <c r="G7" s="1">
        <f t="shared" si="1"/>
        <v>0</v>
      </c>
      <c r="H7" s="1">
        <f t="shared" si="1"/>
        <v>0</v>
      </c>
      <c r="I7" s="1">
        <f t="shared" si="1"/>
        <v>6</v>
      </c>
      <c r="J7" s="22"/>
      <c r="K7" s="8" t="s">
        <v>17</v>
      </c>
      <c r="L7" s="16">
        <f>3/40</f>
        <v>7.4999999999999997E-2</v>
      </c>
      <c r="M7" s="16">
        <f>3/500</f>
        <v>6.0000000000000001E-3</v>
      </c>
      <c r="N7" s="8">
        <v>0</v>
      </c>
      <c r="O7" s="8">
        <v>1</v>
      </c>
      <c r="P7" s="8">
        <v>0</v>
      </c>
      <c r="Q7" s="8">
        <v>0</v>
      </c>
      <c r="R7" s="8">
        <v>0</v>
      </c>
      <c r="S7" s="8">
        <v>12</v>
      </c>
      <c r="T7" s="3">
        <f t="shared" ref="T7:T10" si="2">S7/L7</f>
        <v>160</v>
      </c>
    </row>
    <row r="8" spans="1:20">
      <c r="A8" s="6" t="s">
        <v>21</v>
      </c>
      <c r="B8" s="26">
        <f>L8/$L$8</f>
        <v>1</v>
      </c>
      <c r="C8" s="16">
        <f t="shared" ref="C8:I8" si="3">M8/$L$8</f>
        <v>0.02</v>
      </c>
      <c r="D8" s="10">
        <f t="shared" si="3"/>
        <v>0</v>
      </c>
      <c r="E8" s="10">
        <f t="shared" si="3"/>
        <v>0</v>
      </c>
      <c r="F8" s="10">
        <f t="shared" si="3"/>
        <v>10</v>
      </c>
      <c r="G8" s="10">
        <f t="shared" si="3"/>
        <v>0</v>
      </c>
      <c r="H8" s="10">
        <f t="shared" si="3"/>
        <v>0</v>
      </c>
      <c r="I8" s="10">
        <f t="shared" si="3"/>
        <v>80</v>
      </c>
      <c r="J8" s="21"/>
      <c r="K8" s="8" t="s">
        <v>21</v>
      </c>
      <c r="L8" s="25">
        <f>4/40</f>
        <v>0.1</v>
      </c>
      <c r="M8" s="16">
        <f>1/500</f>
        <v>2E-3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8</v>
      </c>
      <c r="T8" s="3">
        <f t="shared" si="2"/>
        <v>80</v>
      </c>
    </row>
    <row r="9" spans="1:20">
      <c r="A9" s="7" t="s">
        <v>24</v>
      </c>
      <c r="B9" s="8">
        <f t="shared" ref="B9:I9" si="4">L9-B$8*$L9</f>
        <v>0</v>
      </c>
      <c r="C9" s="8">
        <f t="shared" si="4"/>
        <v>7.5000000000000002E-4</v>
      </c>
      <c r="D9" s="8">
        <f t="shared" si="4"/>
        <v>0</v>
      </c>
      <c r="E9" s="8">
        <f t="shared" si="4"/>
        <v>0</v>
      </c>
      <c r="F9" s="8">
        <f t="shared" si="4"/>
        <v>-0.125</v>
      </c>
      <c r="G9" s="26">
        <f t="shared" si="4"/>
        <v>1</v>
      </c>
      <c r="H9" s="8">
        <f t="shared" si="4"/>
        <v>0</v>
      </c>
      <c r="I9" s="8">
        <f t="shared" si="4"/>
        <v>5</v>
      </c>
      <c r="J9" s="23"/>
      <c r="K9" s="9" t="s">
        <v>24</v>
      </c>
      <c r="L9" s="16">
        <f>0.5/40</f>
        <v>1.2500000000000001E-2</v>
      </c>
      <c r="M9" s="16">
        <f>0.5/500</f>
        <v>1E-3</v>
      </c>
      <c r="N9" s="9">
        <v>0</v>
      </c>
      <c r="O9" s="9">
        <v>0</v>
      </c>
      <c r="P9" s="9">
        <v>0</v>
      </c>
      <c r="Q9" s="9">
        <v>1</v>
      </c>
      <c r="R9" s="9">
        <v>0</v>
      </c>
      <c r="S9" s="9">
        <v>6</v>
      </c>
      <c r="T9" s="3">
        <f t="shared" si="2"/>
        <v>480</v>
      </c>
    </row>
    <row r="10" spans="1:20" ht="16" thickBot="1">
      <c r="A10" s="7" t="s">
        <v>25</v>
      </c>
      <c r="B10" s="8">
        <f t="shared" ref="B10" si="5">L10-B$8*$L10</f>
        <v>0</v>
      </c>
      <c r="C10" s="8">
        <f t="shared" ref="C10" si="6">M10-C$8*$L10</f>
        <v>0.4375</v>
      </c>
      <c r="D10" s="8">
        <f t="shared" ref="D10" si="7">N10-D$8*$L10</f>
        <v>0</v>
      </c>
      <c r="E10" s="8">
        <f t="shared" ref="E10" si="8">O10-E$8*$L10</f>
        <v>0</v>
      </c>
      <c r="F10" s="8">
        <f t="shared" ref="F10" si="9">P10-F$8*$L10</f>
        <v>-31.25</v>
      </c>
      <c r="G10" s="8">
        <f t="shared" ref="G10" si="10">Q10-G$8*$L10</f>
        <v>0</v>
      </c>
      <c r="H10" s="26">
        <f t="shared" ref="H10" si="11">R10-H$8*$L10</f>
        <v>1</v>
      </c>
      <c r="I10" s="8">
        <f t="shared" ref="I10" si="12">S10-I$8*$L10</f>
        <v>500</v>
      </c>
      <c r="J10" s="23"/>
      <c r="K10" s="4" t="s">
        <v>25</v>
      </c>
      <c r="L10" s="16">
        <f>125/40</f>
        <v>3.125</v>
      </c>
      <c r="M10" s="16">
        <v>0.5</v>
      </c>
      <c r="N10" s="9">
        <v>0</v>
      </c>
      <c r="O10" s="9">
        <v>0</v>
      </c>
      <c r="P10" s="9">
        <v>0</v>
      </c>
      <c r="Q10" s="9">
        <v>0</v>
      </c>
      <c r="R10" s="9">
        <v>1</v>
      </c>
      <c r="S10" s="9">
        <v>750</v>
      </c>
      <c r="T10" s="3">
        <f t="shared" si="2"/>
        <v>240</v>
      </c>
    </row>
    <row r="11" spans="1:20" ht="16" thickBot="1">
      <c r="A11" s="13">
        <v>-1</v>
      </c>
      <c r="B11" s="8">
        <f t="shared" ref="B11" si="13">L11-B$8*$L11</f>
        <v>0</v>
      </c>
      <c r="C11" s="8">
        <f t="shared" ref="C11" si="14">M11-C$8*$L11</f>
        <v>3.8</v>
      </c>
      <c r="D11" s="8">
        <f t="shared" ref="D11" si="15">N11-D$8*$L11</f>
        <v>0</v>
      </c>
      <c r="E11" s="8">
        <f t="shared" ref="E11" si="16">O11-E$8*$L11</f>
        <v>0</v>
      </c>
      <c r="F11" s="8">
        <f t="shared" ref="F11" si="17">P11-F$8*$L11</f>
        <v>-600</v>
      </c>
      <c r="G11" s="8">
        <f t="shared" ref="G11" si="18">Q11-G$8*$L11</f>
        <v>0</v>
      </c>
      <c r="H11" s="8">
        <f t="shared" ref="H11" si="19">R11-H$8*$L11</f>
        <v>0</v>
      </c>
      <c r="I11" s="8">
        <f t="shared" ref="I11" si="20">S11-I$8*$L11</f>
        <v>-4800</v>
      </c>
      <c r="J11" s="23"/>
      <c r="K11" s="13">
        <v>-1</v>
      </c>
      <c r="L11" s="24">
        <v>60</v>
      </c>
      <c r="M11" s="14">
        <v>5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0</v>
      </c>
    </row>
    <row r="14" spans="1:20">
      <c r="A14" s="11" t="s">
        <v>14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7" t="s">
        <v>23</v>
      </c>
    </row>
    <row r="15" spans="1:20">
      <c r="A15" s="11" t="s">
        <v>11</v>
      </c>
      <c r="B15" s="11" t="s">
        <v>13</v>
      </c>
      <c r="C15" s="11" t="s">
        <v>12</v>
      </c>
      <c r="D15" s="18" t="s">
        <v>13</v>
      </c>
      <c r="E15" s="11" t="s">
        <v>12</v>
      </c>
      <c r="F15" s="11" t="s">
        <v>12</v>
      </c>
      <c r="G15" s="11" t="s">
        <v>13</v>
      </c>
      <c r="H15" s="11" t="s">
        <v>13</v>
      </c>
    </row>
    <row r="16" spans="1:20">
      <c r="A16" s="11" t="s">
        <v>10</v>
      </c>
      <c r="B16" s="11">
        <v>80</v>
      </c>
      <c r="C16" s="11">
        <v>0</v>
      </c>
      <c r="D16" s="11">
        <v>6</v>
      </c>
      <c r="E16" s="11">
        <v>0</v>
      </c>
      <c r="F16" s="11">
        <v>0</v>
      </c>
      <c r="G16" s="11">
        <v>5</v>
      </c>
      <c r="H16" s="11">
        <v>500</v>
      </c>
    </row>
  </sheetData>
  <mergeCells count="2">
    <mergeCell ref="K4:S4"/>
    <mergeCell ref="A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4953-0886-6A4C-A301-4623A28D4411}">
  <dimension ref="A1:T16"/>
  <sheetViews>
    <sheetView zoomScale="164" workbookViewId="0">
      <selection activeCell="F8" sqref="F8"/>
    </sheetView>
  </sheetViews>
  <sheetFormatPr baseColWidth="10" defaultRowHeight="15"/>
  <cols>
    <col min="1" max="1" width="7.5" bestFit="1" customWidth="1"/>
    <col min="2" max="2" width="6" bestFit="1" customWidth="1"/>
    <col min="3" max="4" width="4.6640625" bestFit="1" customWidth="1"/>
    <col min="5" max="5" width="5.6640625" bestFit="1" customWidth="1"/>
    <col min="6" max="6" width="7.1640625" bestFit="1" customWidth="1"/>
    <col min="7" max="7" width="4.6640625" bestFit="1" customWidth="1"/>
    <col min="8" max="8" width="8.1640625" bestFit="1" customWidth="1"/>
    <col min="10" max="10" width="4.1640625" bestFit="1" customWidth="1"/>
    <col min="11" max="11" width="5.1640625" bestFit="1" customWidth="1"/>
    <col min="12" max="12" width="4.6640625" bestFit="1" customWidth="1"/>
    <col min="13" max="13" width="6.83203125" bestFit="1" customWidth="1"/>
    <col min="14" max="14" width="4.6640625" bestFit="1" customWidth="1"/>
    <col min="15" max="15" width="5.1640625" bestFit="1" customWidth="1"/>
    <col min="16" max="17" width="6.1640625" bestFit="1" customWidth="1"/>
    <col min="18" max="18" width="7" bestFit="1" customWidth="1"/>
  </cols>
  <sheetData>
    <row r="1" spans="1:20">
      <c r="A1" t="s">
        <v>16</v>
      </c>
      <c r="B1" t="s">
        <v>1</v>
      </c>
    </row>
    <row r="2" spans="1:20">
      <c r="A2" t="s">
        <v>15</v>
      </c>
      <c r="B2" t="s">
        <v>17</v>
      </c>
    </row>
    <row r="4" spans="1:20">
      <c r="A4" s="34" t="s">
        <v>22</v>
      </c>
      <c r="B4" s="34"/>
      <c r="C4" s="34"/>
      <c r="D4" s="34"/>
      <c r="E4" s="34"/>
      <c r="F4" s="34"/>
      <c r="G4" s="34"/>
      <c r="H4" s="34"/>
      <c r="I4" s="34"/>
      <c r="J4" s="19"/>
      <c r="K4" s="31" t="s">
        <v>18</v>
      </c>
      <c r="L4" s="32"/>
      <c r="M4" s="32"/>
      <c r="N4" s="32"/>
      <c r="O4" s="32"/>
      <c r="P4" s="32"/>
      <c r="Q4" s="32"/>
      <c r="R4" s="32"/>
      <c r="S4" s="33"/>
    </row>
    <row r="5" spans="1:20">
      <c r="A5" s="6" t="s">
        <v>6</v>
      </c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23</v>
      </c>
      <c r="I5" s="6" t="s">
        <v>8</v>
      </c>
      <c r="J5" s="20"/>
      <c r="K5" s="8" t="s">
        <v>6</v>
      </c>
      <c r="L5" s="8" t="s">
        <v>0</v>
      </c>
      <c r="M5" s="8" t="s">
        <v>1</v>
      </c>
      <c r="N5" s="8" t="s">
        <v>2</v>
      </c>
      <c r="O5" s="8" t="s">
        <v>3</v>
      </c>
      <c r="P5" s="8" t="s">
        <v>4</v>
      </c>
      <c r="Q5" s="8" t="s">
        <v>5</v>
      </c>
      <c r="R5" s="8" t="s">
        <v>23</v>
      </c>
      <c r="S5" s="8" t="s">
        <v>8</v>
      </c>
      <c r="T5" s="2" t="s">
        <v>19</v>
      </c>
    </row>
    <row r="6" spans="1:20">
      <c r="A6" s="6" t="s">
        <v>20</v>
      </c>
      <c r="B6" s="10">
        <f t="shared" ref="B6:B8" si="0">L6-B$10*$M6</f>
        <v>0</v>
      </c>
      <c r="C6" s="10">
        <f t="shared" ref="C6:C8" si="1">M6-C$10*$M6</f>
        <v>0</v>
      </c>
      <c r="D6" s="26">
        <f t="shared" ref="D6:D8" si="2">N6-D$10*$M6</f>
        <v>1</v>
      </c>
      <c r="E6" s="10">
        <f t="shared" ref="E6:E8" si="3">O6-E$10*$M6</f>
        <v>0</v>
      </c>
      <c r="F6" s="16">
        <f t="shared" ref="F6:F8" si="4">P6-F$10*$M6</f>
        <v>-0.2857142857142857</v>
      </c>
      <c r="G6" s="10">
        <f t="shared" ref="G6:G8" si="5">Q6-G$10*$M6</f>
        <v>0</v>
      </c>
      <c r="H6" s="16">
        <f t="shared" ref="H6:H8" si="6">R6-H$10*$M6</f>
        <v>-6.8571428571428568E-3</v>
      </c>
      <c r="I6" s="16">
        <f t="shared" ref="I6:I8" si="7">S6-I$10*$M6</f>
        <v>2.5714285714285712</v>
      </c>
      <c r="J6" s="21"/>
      <c r="K6" s="8" t="s">
        <v>20</v>
      </c>
      <c r="L6" s="8">
        <v>0</v>
      </c>
      <c r="M6" s="16">
        <v>3.0000000000000001E-3</v>
      </c>
      <c r="N6" s="8">
        <v>1</v>
      </c>
      <c r="O6" s="8">
        <v>0</v>
      </c>
      <c r="P6" s="8">
        <v>-0.5</v>
      </c>
      <c r="Q6" s="8">
        <v>0</v>
      </c>
      <c r="R6" s="8">
        <v>0</v>
      </c>
      <c r="S6" s="8">
        <v>6</v>
      </c>
      <c r="T6" s="3">
        <f>S6/M6</f>
        <v>2000</v>
      </c>
    </row>
    <row r="7" spans="1:20">
      <c r="A7" s="6" t="s">
        <v>17</v>
      </c>
      <c r="B7" s="10">
        <f t="shared" si="0"/>
        <v>0</v>
      </c>
      <c r="C7" s="10">
        <f t="shared" si="1"/>
        <v>0</v>
      </c>
      <c r="D7" s="10">
        <f t="shared" si="2"/>
        <v>0</v>
      </c>
      <c r="E7" s="26">
        <f t="shared" si="3"/>
        <v>1</v>
      </c>
      <c r="F7" s="16">
        <f t="shared" si="4"/>
        <v>-0.42857142857142855</v>
      </c>
      <c r="G7" s="10">
        <f t="shared" si="5"/>
        <v>0</v>
      </c>
      <c r="H7" s="16">
        <f t="shared" si="6"/>
        <v>-1.0285714285714287E-2</v>
      </c>
      <c r="I7" s="16">
        <f t="shared" si="7"/>
        <v>0.85714285714285676</v>
      </c>
      <c r="J7" s="22"/>
      <c r="K7" s="8" t="s">
        <v>17</v>
      </c>
      <c r="L7" s="8">
        <v>0</v>
      </c>
      <c r="M7" s="16">
        <v>4.5000000000000005E-3</v>
      </c>
      <c r="N7" s="8">
        <v>0</v>
      </c>
      <c r="O7" s="8">
        <v>1</v>
      </c>
      <c r="P7" s="8">
        <v>-0.75</v>
      </c>
      <c r="Q7" s="8">
        <v>0</v>
      </c>
      <c r="R7" s="8">
        <v>0</v>
      </c>
      <c r="S7" s="8">
        <v>6</v>
      </c>
      <c r="T7" s="3">
        <f t="shared" ref="T7:T10" si="8">S7/M7</f>
        <v>1333.3333333333333</v>
      </c>
    </row>
    <row r="8" spans="1:20">
      <c r="A8" s="6" t="s">
        <v>21</v>
      </c>
      <c r="B8" s="26">
        <f t="shared" si="0"/>
        <v>1</v>
      </c>
      <c r="C8" s="10">
        <f t="shared" si="1"/>
        <v>0</v>
      </c>
      <c r="D8" s="10">
        <f t="shared" si="2"/>
        <v>0</v>
      </c>
      <c r="E8" s="10">
        <f t="shared" si="3"/>
        <v>0</v>
      </c>
      <c r="F8" s="16">
        <f t="shared" si="4"/>
        <v>11.428571428571429</v>
      </c>
      <c r="G8" s="10">
        <f t="shared" si="5"/>
        <v>0</v>
      </c>
      <c r="H8" s="16">
        <f t="shared" si="6"/>
        <v>-4.5714285714285714E-2</v>
      </c>
      <c r="I8" s="16">
        <f t="shared" si="7"/>
        <v>57.142857142857139</v>
      </c>
      <c r="J8" s="21"/>
      <c r="K8" s="8" t="s">
        <v>21</v>
      </c>
      <c r="L8" s="8">
        <v>1</v>
      </c>
      <c r="M8" s="16">
        <v>0.02</v>
      </c>
      <c r="N8" s="8">
        <v>0</v>
      </c>
      <c r="O8" s="8">
        <v>0</v>
      </c>
      <c r="P8" s="8">
        <v>10</v>
      </c>
      <c r="Q8" s="8">
        <v>0</v>
      </c>
      <c r="R8" s="8">
        <v>0</v>
      </c>
      <c r="S8" s="8">
        <v>80</v>
      </c>
      <c r="T8" s="3">
        <f t="shared" si="8"/>
        <v>4000</v>
      </c>
    </row>
    <row r="9" spans="1:20">
      <c r="A9" s="7" t="s">
        <v>24</v>
      </c>
      <c r="B9" s="10">
        <f>L9-B$10*$M9</f>
        <v>0</v>
      </c>
      <c r="C9" s="10">
        <f>M9-C$10*$M9</f>
        <v>0</v>
      </c>
      <c r="D9" s="10">
        <f t="shared" ref="D9:I9" si="9">N9-D$10*$M9</f>
        <v>0</v>
      </c>
      <c r="E9" s="10">
        <f t="shared" si="9"/>
        <v>0</v>
      </c>
      <c r="F9" s="16">
        <f t="shared" si="9"/>
        <v>-7.1428571428571425E-2</v>
      </c>
      <c r="G9" s="26">
        <f t="shared" si="9"/>
        <v>1</v>
      </c>
      <c r="H9" s="10">
        <f t="shared" si="9"/>
        <v>-1.7142857142857142E-3</v>
      </c>
      <c r="I9" s="16">
        <f t="shared" si="9"/>
        <v>4.1428571428571423</v>
      </c>
      <c r="J9" s="23"/>
      <c r="K9" s="9" t="s">
        <v>24</v>
      </c>
      <c r="L9" s="8">
        <v>0</v>
      </c>
      <c r="M9" s="16">
        <v>7.5000000000000002E-4</v>
      </c>
      <c r="N9" s="9">
        <v>0</v>
      </c>
      <c r="O9" s="9">
        <v>0</v>
      </c>
      <c r="P9" s="9">
        <v>-0.125</v>
      </c>
      <c r="Q9" s="9">
        <v>1</v>
      </c>
      <c r="R9" s="9">
        <v>0</v>
      </c>
      <c r="S9" s="9">
        <v>5</v>
      </c>
      <c r="T9" s="3">
        <f t="shared" si="8"/>
        <v>6666.666666666667</v>
      </c>
    </row>
    <row r="10" spans="1:20" ht="16" thickBot="1">
      <c r="A10" s="7" t="s">
        <v>25</v>
      </c>
      <c r="B10" s="10">
        <f t="shared" ref="B10:I10" si="10">L10/$M$10</f>
        <v>0</v>
      </c>
      <c r="C10" s="26">
        <f>M10/$M$10</f>
        <v>1</v>
      </c>
      <c r="D10" s="10">
        <f t="shared" si="10"/>
        <v>0</v>
      </c>
      <c r="E10" s="10">
        <f t="shared" si="10"/>
        <v>0</v>
      </c>
      <c r="F10" s="16">
        <f t="shared" si="10"/>
        <v>-71.428571428571431</v>
      </c>
      <c r="G10" s="10">
        <f t="shared" si="10"/>
        <v>0</v>
      </c>
      <c r="H10" s="16">
        <f t="shared" si="10"/>
        <v>2.2857142857142856</v>
      </c>
      <c r="I10" s="16">
        <f t="shared" si="10"/>
        <v>1142.8571428571429</v>
      </c>
      <c r="J10" s="23"/>
      <c r="K10" s="4" t="s">
        <v>25</v>
      </c>
      <c r="L10" s="8">
        <v>0</v>
      </c>
      <c r="M10" s="16">
        <v>0.4375</v>
      </c>
      <c r="N10" s="9">
        <v>0</v>
      </c>
      <c r="O10" s="9">
        <v>0</v>
      </c>
      <c r="P10" s="9">
        <v>-31.25</v>
      </c>
      <c r="Q10" s="9">
        <v>0</v>
      </c>
      <c r="R10" s="9">
        <v>1</v>
      </c>
      <c r="S10" s="9">
        <v>500</v>
      </c>
      <c r="T10" s="28">
        <f t="shared" si="8"/>
        <v>1142.8571428571429</v>
      </c>
    </row>
    <row r="11" spans="1:20" ht="16" thickBot="1">
      <c r="A11" s="13">
        <v>-1</v>
      </c>
      <c r="B11" s="10">
        <f t="shared" ref="B11" si="11">L11-B$10*$M11</f>
        <v>0</v>
      </c>
      <c r="C11" s="10">
        <f t="shared" ref="C11" si="12">M11-C$10*$M11</f>
        <v>0</v>
      </c>
      <c r="D11" s="10">
        <f t="shared" ref="D11" si="13">N11-D$10*$M11</f>
        <v>0</v>
      </c>
      <c r="E11" s="10">
        <f t="shared" ref="E11" si="14">O11-E$10*$M11</f>
        <v>0</v>
      </c>
      <c r="F11" s="16">
        <f t="shared" ref="F11" si="15">P11-F$10*$M11</f>
        <v>-328.57142857142856</v>
      </c>
      <c r="G11" s="10">
        <f t="shared" ref="G11" si="16">Q11-G$10*$M11</f>
        <v>0</v>
      </c>
      <c r="H11" s="16">
        <f t="shared" ref="H11" si="17">R11-H$10*$M11</f>
        <v>-8.6857142857142851</v>
      </c>
      <c r="I11" s="16">
        <f t="shared" ref="I11" si="18">S11-I$10*$M11</f>
        <v>-9142.8571428571431</v>
      </c>
      <c r="J11" s="23"/>
      <c r="K11" s="13">
        <v>-1</v>
      </c>
      <c r="L11" s="5">
        <v>0</v>
      </c>
      <c r="M11" s="24">
        <v>3.8</v>
      </c>
      <c r="N11" s="14">
        <v>0</v>
      </c>
      <c r="O11" s="14">
        <v>0</v>
      </c>
      <c r="P11" s="14">
        <v>-600</v>
      </c>
      <c r="Q11" s="14">
        <v>0</v>
      </c>
      <c r="R11" s="14">
        <v>0</v>
      </c>
      <c r="S11" s="15">
        <v>-4800</v>
      </c>
    </row>
    <row r="12" spans="1:20">
      <c r="H12" s="16"/>
    </row>
    <row r="14" spans="1:20">
      <c r="A14" s="11" t="s">
        <v>14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7" t="s">
        <v>23</v>
      </c>
    </row>
    <row r="15" spans="1:20">
      <c r="A15" s="11" t="s">
        <v>11</v>
      </c>
      <c r="B15" s="11" t="s">
        <v>12</v>
      </c>
      <c r="C15" s="11" t="s">
        <v>12</v>
      </c>
      <c r="D15" s="11" t="s">
        <v>12</v>
      </c>
      <c r="E15" s="11" t="s">
        <v>12</v>
      </c>
      <c r="F15" s="11" t="s">
        <v>13</v>
      </c>
      <c r="G15" s="11" t="s">
        <v>12</v>
      </c>
      <c r="H15" s="11" t="s">
        <v>13</v>
      </c>
    </row>
    <row r="16" spans="1:20">
      <c r="A16" s="11" t="s">
        <v>10</v>
      </c>
      <c r="B16" s="11">
        <v>0</v>
      </c>
      <c r="C16" s="11">
        <v>0</v>
      </c>
      <c r="D16" s="11">
        <v>0</v>
      </c>
      <c r="E16" s="11">
        <v>0</v>
      </c>
      <c r="F16" s="11" t="s">
        <v>26</v>
      </c>
      <c r="G16" s="11">
        <v>0</v>
      </c>
      <c r="H16" s="11" t="s">
        <v>27</v>
      </c>
    </row>
  </sheetData>
  <mergeCells count="2">
    <mergeCell ref="A4:I4"/>
    <mergeCell ref="K4:S4"/>
  </mergeCells>
  <pageMargins left="0.7" right="0.7" top="0.75" bottom="0.75" header="0.3" footer="0.3"/>
  <ignoredErrors>
    <ignoredError sqref="B10:I1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sheetPr>
    <pageSetUpPr fitToPage="1"/>
  </sheetPr>
  <dimension ref="A1:I26"/>
  <sheetViews>
    <sheetView tabSelected="1" workbookViewId="0">
      <selection activeCell="F16" sqref="F16"/>
    </sheetView>
  </sheetViews>
  <sheetFormatPr baseColWidth="10" defaultRowHeight="15"/>
  <sheetData>
    <row r="1" spans="1:9">
      <c r="A1" s="35" t="s">
        <v>7</v>
      </c>
      <c r="B1" s="35"/>
      <c r="C1" s="35"/>
      <c r="D1" s="35"/>
      <c r="E1" s="35"/>
      <c r="F1" s="35"/>
      <c r="G1" s="35"/>
      <c r="H1" s="35"/>
      <c r="I1" s="35"/>
    </row>
    <row r="2" spans="1:9">
      <c r="A2" s="12" t="s">
        <v>6</v>
      </c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23</v>
      </c>
      <c r="I2" s="12" t="s">
        <v>8</v>
      </c>
    </row>
    <row r="3" spans="1:9">
      <c r="A3" s="12" t="s">
        <v>20</v>
      </c>
      <c r="B3" s="29">
        <v>0.05</v>
      </c>
      <c r="C3" s="29">
        <v>4.0000000000000001E-3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  <c r="I3" s="12">
        <v>10</v>
      </c>
    </row>
    <row r="4" spans="1:9">
      <c r="A4" s="12" t="s">
        <v>17</v>
      </c>
      <c r="B4" s="29">
        <v>7.4999999999999997E-2</v>
      </c>
      <c r="C4" s="29">
        <v>6.0000000000000001E-3</v>
      </c>
      <c r="D4" s="12">
        <v>0</v>
      </c>
      <c r="E4" s="12">
        <v>1</v>
      </c>
      <c r="F4" s="12">
        <v>0</v>
      </c>
      <c r="G4" s="12">
        <v>0</v>
      </c>
      <c r="H4" s="12">
        <v>0</v>
      </c>
      <c r="I4" s="12">
        <v>12</v>
      </c>
    </row>
    <row r="5" spans="1:9">
      <c r="A5" s="12" t="s">
        <v>21</v>
      </c>
      <c r="B5" s="29">
        <v>0.1</v>
      </c>
      <c r="C5" s="29">
        <v>2E-3</v>
      </c>
      <c r="D5" s="12">
        <v>0</v>
      </c>
      <c r="E5" s="12">
        <v>0</v>
      </c>
      <c r="F5" s="12">
        <v>1</v>
      </c>
      <c r="G5" s="12">
        <v>0</v>
      </c>
      <c r="H5" s="12">
        <v>0</v>
      </c>
      <c r="I5" s="12">
        <v>8</v>
      </c>
    </row>
    <row r="6" spans="1:9">
      <c r="A6" s="12" t="s">
        <v>24</v>
      </c>
      <c r="B6" s="29">
        <v>1.2500000000000001E-2</v>
      </c>
      <c r="C6" s="29">
        <v>1E-3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6</v>
      </c>
    </row>
    <row r="7" spans="1:9">
      <c r="A7" s="12" t="s">
        <v>25</v>
      </c>
      <c r="B7" s="29">
        <v>3.125</v>
      </c>
      <c r="C7" s="29">
        <v>0.5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750</v>
      </c>
    </row>
    <row r="8" spans="1:9">
      <c r="A8" s="12">
        <v>-1</v>
      </c>
      <c r="B8" s="12">
        <v>60</v>
      </c>
      <c r="C8" s="12">
        <v>5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>
      <c r="A9" s="36"/>
      <c r="B9" s="36"/>
      <c r="C9" s="36"/>
      <c r="D9" s="36"/>
      <c r="E9" s="36"/>
      <c r="F9" s="36"/>
      <c r="G9" s="36"/>
      <c r="H9" s="36"/>
      <c r="I9" s="36"/>
    </row>
    <row r="10" spans="1:9">
      <c r="A10" s="35" t="s">
        <v>18</v>
      </c>
      <c r="B10" s="35"/>
      <c r="C10" s="35"/>
      <c r="D10" s="35"/>
      <c r="E10" s="35"/>
      <c r="F10" s="35"/>
      <c r="G10" s="35"/>
      <c r="H10" s="35"/>
      <c r="I10" s="35"/>
    </row>
    <row r="11" spans="1:9">
      <c r="A11" s="12" t="s">
        <v>6</v>
      </c>
      <c r="B11" s="12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G11" s="12" t="s">
        <v>5</v>
      </c>
      <c r="H11" s="12" t="s">
        <v>23</v>
      </c>
      <c r="I11" s="12" t="s">
        <v>8</v>
      </c>
    </row>
    <row r="12" spans="1:9">
      <c r="A12" s="12" t="s">
        <v>20</v>
      </c>
      <c r="B12" s="12">
        <v>0</v>
      </c>
      <c r="C12" s="29">
        <v>3.0000000000000001E-3</v>
      </c>
      <c r="D12" s="12">
        <v>1</v>
      </c>
      <c r="E12" s="12">
        <v>0</v>
      </c>
      <c r="F12" s="29">
        <v>-0.5</v>
      </c>
      <c r="G12" s="12">
        <v>0</v>
      </c>
      <c r="H12" s="12">
        <v>0</v>
      </c>
      <c r="I12" s="12">
        <v>6</v>
      </c>
    </row>
    <row r="13" spans="1:9">
      <c r="A13" s="12" t="s">
        <v>17</v>
      </c>
      <c r="B13" s="12">
        <v>0</v>
      </c>
      <c r="C13" s="29">
        <v>4.5000000000000005E-3</v>
      </c>
      <c r="D13" s="12">
        <v>0</v>
      </c>
      <c r="E13" s="12">
        <v>1</v>
      </c>
      <c r="F13" s="29">
        <v>-0.75</v>
      </c>
      <c r="G13" s="12">
        <v>0</v>
      </c>
      <c r="H13" s="12">
        <v>0</v>
      </c>
      <c r="I13" s="12">
        <v>6</v>
      </c>
    </row>
    <row r="14" spans="1:9">
      <c r="A14" s="12" t="s">
        <v>21</v>
      </c>
      <c r="B14" s="12">
        <v>1</v>
      </c>
      <c r="C14" s="29">
        <v>0.02</v>
      </c>
      <c r="D14" s="12">
        <v>0</v>
      </c>
      <c r="E14" s="12">
        <v>0</v>
      </c>
      <c r="F14" s="12">
        <v>10</v>
      </c>
      <c r="G14" s="12">
        <v>0</v>
      </c>
      <c r="H14" s="12">
        <v>0</v>
      </c>
      <c r="I14" s="12">
        <v>80</v>
      </c>
    </row>
    <row r="15" spans="1:9">
      <c r="A15" s="12" t="s">
        <v>24</v>
      </c>
      <c r="B15" s="12">
        <v>0</v>
      </c>
      <c r="C15" s="29">
        <v>7.5000000000000002E-4</v>
      </c>
      <c r="D15" s="12">
        <v>0</v>
      </c>
      <c r="E15" s="12">
        <v>0</v>
      </c>
      <c r="F15" s="29">
        <v>-0.125</v>
      </c>
      <c r="G15" s="12">
        <v>1</v>
      </c>
      <c r="H15" s="12">
        <v>0</v>
      </c>
      <c r="I15" s="12">
        <v>5</v>
      </c>
    </row>
    <row r="16" spans="1:9">
      <c r="A16" s="12" t="s">
        <v>25</v>
      </c>
      <c r="B16" s="12">
        <v>0</v>
      </c>
      <c r="C16" s="29">
        <v>0.4375</v>
      </c>
      <c r="D16" s="12">
        <v>0</v>
      </c>
      <c r="E16" s="12">
        <v>0</v>
      </c>
      <c r="F16" s="29">
        <v>-31.25</v>
      </c>
      <c r="G16" s="12">
        <v>0</v>
      </c>
      <c r="H16" s="12">
        <v>1</v>
      </c>
      <c r="I16" s="12">
        <v>500</v>
      </c>
    </row>
    <row r="17" spans="1:9">
      <c r="A17" s="12">
        <v>-1</v>
      </c>
      <c r="B17" s="12">
        <v>0</v>
      </c>
      <c r="C17" s="29">
        <v>3.8</v>
      </c>
      <c r="D17" s="12">
        <v>0</v>
      </c>
      <c r="E17" s="12">
        <v>0</v>
      </c>
      <c r="F17" s="12">
        <v>-600</v>
      </c>
      <c r="G17" s="12">
        <v>0</v>
      </c>
      <c r="H17" s="12">
        <v>0</v>
      </c>
      <c r="I17" s="12">
        <v>-4800</v>
      </c>
    </row>
    <row r="18" spans="1:9">
      <c r="A18" s="36"/>
      <c r="B18" s="36"/>
      <c r="C18" s="36"/>
      <c r="D18" s="36"/>
      <c r="E18" s="36"/>
      <c r="F18" s="36"/>
      <c r="G18" s="36"/>
      <c r="H18" s="36"/>
      <c r="I18" s="36"/>
    </row>
    <row r="19" spans="1:9">
      <c r="A19" s="35" t="s">
        <v>22</v>
      </c>
      <c r="B19" s="35"/>
      <c r="C19" s="35"/>
      <c r="D19" s="35"/>
      <c r="E19" s="35"/>
      <c r="F19" s="35"/>
      <c r="G19" s="35"/>
      <c r="H19" s="35"/>
      <c r="I19" s="35"/>
    </row>
    <row r="20" spans="1:9">
      <c r="A20" s="12" t="s">
        <v>6</v>
      </c>
      <c r="B20" s="12" t="s">
        <v>0</v>
      </c>
      <c r="C20" s="12" t="s">
        <v>1</v>
      </c>
      <c r="D20" s="12" t="s">
        <v>2</v>
      </c>
      <c r="E20" s="12" t="s">
        <v>3</v>
      </c>
      <c r="F20" s="12" t="s">
        <v>4</v>
      </c>
      <c r="G20" s="12" t="s">
        <v>5</v>
      </c>
      <c r="H20" s="12" t="s">
        <v>23</v>
      </c>
      <c r="I20" s="12" t="s">
        <v>8</v>
      </c>
    </row>
    <row r="21" spans="1:9">
      <c r="A21" s="12" t="s">
        <v>20</v>
      </c>
      <c r="B21" s="12">
        <v>0</v>
      </c>
      <c r="C21" s="12">
        <v>0</v>
      </c>
      <c r="D21" s="12">
        <v>1</v>
      </c>
      <c r="E21" s="12">
        <v>0</v>
      </c>
      <c r="F21" s="29">
        <v>-0.2857142857142857</v>
      </c>
      <c r="G21" s="12">
        <v>0</v>
      </c>
      <c r="H21" s="29">
        <v>-6.8571428571428568E-3</v>
      </c>
      <c r="I21" s="29">
        <v>2.5714285714285712</v>
      </c>
    </row>
    <row r="22" spans="1:9">
      <c r="A22" s="12" t="s">
        <v>17</v>
      </c>
      <c r="B22" s="12">
        <v>0</v>
      </c>
      <c r="C22" s="12">
        <v>0</v>
      </c>
      <c r="D22" s="12">
        <v>0</v>
      </c>
      <c r="E22" s="12">
        <v>1</v>
      </c>
      <c r="F22" s="29">
        <v>-0.42857142857142855</v>
      </c>
      <c r="G22" s="12">
        <v>0</v>
      </c>
      <c r="H22" s="29">
        <v>-1.0285714285714287E-2</v>
      </c>
      <c r="I22" s="29">
        <v>0.85714285714285676</v>
      </c>
    </row>
    <row r="23" spans="1:9">
      <c r="A23" s="12" t="s">
        <v>21</v>
      </c>
      <c r="B23" s="12">
        <v>1</v>
      </c>
      <c r="C23" s="12">
        <v>0</v>
      </c>
      <c r="D23" s="12">
        <v>0</v>
      </c>
      <c r="E23" s="12">
        <v>0</v>
      </c>
      <c r="F23" s="29">
        <v>11.428571428571429</v>
      </c>
      <c r="G23" s="12">
        <v>0</v>
      </c>
      <c r="H23" s="29">
        <v>-4.5714285714285714E-2</v>
      </c>
      <c r="I23" s="29">
        <v>57.142857142857139</v>
      </c>
    </row>
    <row r="24" spans="1:9">
      <c r="A24" s="12" t="s">
        <v>24</v>
      </c>
      <c r="B24" s="12">
        <v>0</v>
      </c>
      <c r="C24" s="12">
        <v>0</v>
      </c>
      <c r="D24" s="12">
        <v>0</v>
      </c>
      <c r="E24" s="12">
        <v>0</v>
      </c>
      <c r="F24" s="29">
        <v>-7.1428571428571425E-2</v>
      </c>
      <c r="G24" s="12">
        <v>1</v>
      </c>
      <c r="H24" s="29">
        <v>-1.7142857142857142E-3</v>
      </c>
      <c r="I24" s="29">
        <v>4.1428571428571423</v>
      </c>
    </row>
    <row r="25" spans="1:9">
      <c r="A25" s="12" t="s">
        <v>25</v>
      </c>
      <c r="B25" s="12">
        <v>0</v>
      </c>
      <c r="C25" s="12">
        <v>1</v>
      </c>
      <c r="D25" s="12">
        <v>0</v>
      </c>
      <c r="E25" s="12">
        <v>0</v>
      </c>
      <c r="F25" s="29">
        <v>-71.428571428571431</v>
      </c>
      <c r="G25" s="12">
        <v>0</v>
      </c>
      <c r="H25" s="29">
        <v>2.2857142857142856</v>
      </c>
      <c r="I25" s="29">
        <v>1142.8571428571429</v>
      </c>
    </row>
    <row r="26" spans="1:9">
      <c r="A26" s="12">
        <v>-1</v>
      </c>
      <c r="B26" s="12">
        <v>0</v>
      </c>
      <c r="C26" s="12">
        <v>0</v>
      </c>
      <c r="D26" s="12">
        <v>0</v>
      </c>
      <c r="E26" s="12">
        <v>0</v>
      </c>
      <c r="F26" s="29">
        <v>-328.57142857142856</v>
      </c>
      <c r="G26" s="12">
        <v>0</v>
      </c>
      <c r="H26" s="29">
        <v>-8.6857142857142851</v>
      </c>
      <c r="I26" s="29">
        <v>-9142.8571428571431</v>
      </c>
    </row>
  </sheetData>
  <mergeCells count="3">
    <mergeCell ref="A10:I10"/>
    <mergeCell ref="A19:I19"/>
    <mergeCell ref="A1:I1"/>
  </mergeCells>
  <pageMargins left="0.7" right="0.7" top="0.75" bottom="0.75" header="0.3" footer="0.3"/>
  <pageSetup scale="8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Problema</vt:lpstr>
      <vt:lpstr>Estandar</vt:lpstr>
      <vt:lpstr>I0</vt:lpstr>
      <vt:lpstr>I1</vt:lpstr>
      <vt:lpstr>I2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2019-04-18T20:26:09Z</cp:lastPrinted>
  <dcterms:created xsi:type="dcterms:W3CDTF">2018-08-17T14:10:30Z</dcterms:created>
  <dcterms:modified xsi:type="dcterms:W3CDTF">2019-04-18T20:26:27Z</dcterms:modified>
</cp:coreProperties>
</file>