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ithub\tfm_stochastic_dividends\market_data\"/>
    </mc:Choice>
  </mc:AlternateContent>
  <xr:revisionPtr revIDLastSave="0" documentId="13_ncr:1_{E9D80D28-0EA4-40BC-BFDC-820F5E54E7B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dvp" sheetId="1" r:id="rId1"/>
    <sheet name="sto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7" i="1" l="1"/>
  <c r="W18" i="1"/>
  <c r="W33" i="1"/>
  <c r="W32" i="1"/>
  <c r="W31" i="1"/>
  <c r="C258" i="1"/>
  <c r="D258" i="1"/>
  <c r="F258" i="1" s="1"/>
  <c r="G258" i="1" s="1"/>
  <c r="H258" i="1" s="1"/>
  <c r="I258" i="1" s="1"/>
  <c r="J258" i="1" s="1"/>
  <c r="K258" i="1" s="1"/>
  <c r="L258" i="1" s="1"/>
  <c r="M258" i="1" s="1"/>
  <c r="N258" i="1" s="1"/>
  <c r="O258" i="1" s="1"/>
  <c r="P258" i="1" s="1"/>
  <c r="Q258" i="1" s="1"/>
  <c r="R258" i="1" s="1"/>
  <c r="S258" i="1" s="1"/>
  <c r="T258" i="1" s="1"/>
  <c r="E258" i="1"/>
  <c r="H164" i="1"/>
  <c r="G238" i="1"/>
  <c r="G237" i="1"/>
  <c r="H237" i="1" s="1"/>
  <c r="G236" i="1"/>
  <c r="G233" i="1"/>
  <c r="H233" i="1" s="1"/>
  <c r="G232" i="1"/>
  <c r="G231" i="1"/>
  <c r="H232" i="1" s="1"/>
  <c r="G228" i="1"/>
  <c r="H228" i="1" s="1"/>
  <c r="G227" i="1"/>
  <c r="G226" i="1"/>
  <c r="G225" i="1"/>
  <c r="H225" i="1" s="1"/>
  <c r="G224" i="1"/>
  <c r="G223" i="1"/>
  <c r="G222" i="1"/>
  <c r="G221" i="1"/>
  <c r="H222" i="1" s="1"/>
  <c r="G220" i="1"/>
  <c r="G216" i="1"/>
  <c r="G215" i="1"/>
  <c r="G212" i="1"/>
  <c r="H212" i="1" s="1"/>
  <c r="G211" i="1"/>
  <c r="H211" i="1" s="1"/>
  <c r="G210" i="1"/>
  <c r="H210" i="1" s="1"/>
  <c r="G209" i="1"/>
  <c r="G208" i="1"/>
  <c r="H209" i="1" s="1"/>
  <c r="G207" i="1"/>
  <c r="G204" i="1"/>
  <c r="G203" i="1"/>
  <c r="H204" i="1" s="1"/>
  <c r="G202" i="1"/>
  <c r="G199" i="1"/>
  <c r="H199" i="1" s="1"/>
  <c r="G198" i="1"/>
  <c r="H198" i="1" s="1"/>
  <c r="G197" i="1"/>
  <c r="G194" i="1"/>
  <c r="G190" i="1"/>
  <c r="H190" i="1" s="1"/>
  <c r="G189" i="1"/>
  <c r="G188" i="1"/>
  <c r="G187" i="1"/>
  <c r="H187" i="1" s="1"/>
  <c r="G186" i="1"/>
  <c r="G185" i="1"/>
  <c r="G184" i="1"/>
  <c r="G183" i="1"/>
  <c r="G182" i="1"/>
  <c r="H182" i="1" s="1"/>
  <c r="G181" i="1"/>
  <c r="G180" i="1"/>
  <c r="G179" i="1"/>
  <c r="H179" i="1" s="1"/>
  <c r="G178" i="1"/>
  <c r="G175" i="1"/>
  <c r="H175" i="1" s="1"/>
  <c r="G174" i="1"/>
  <c r="G171" i="1"/>
  <c r="G170" i="1"/>
  <c r="H170" i="1" s="1"/>
  <c r="G169" i="1"/>
  <c r="G168" i="1"/>
  <c r="G167" i="1"/>
  <c r="H167" i="1" s="1"/>
  <c r="G166" i="1"/>
  <c r="G165" i="1"/>
  <c r="G164" i="1"/>
  <c r="G163" i="1"/>
  <c r="G162" i="1"/>
  <c r="G159" i="1"/>
  <c r="G158" i="1"/>
  <c r="G155" i="1"/>
  <c r="H155" i="1" s="1"/>
  <c r="G154" i="1"/>
  <c r="H154" i="1" s="1"/>
  <c r="G153" i="1"/>
  <c r="H153" i="1" s="1"/>
  <c r="G152" i="1"/>
  <c r="G151" i="1"/>
  <c r="H151" i="1" s="1"/>
  <c r="G150" i="1"/>
  <c r="H150" i="1" s="1"/>
  <c r="G149" i="1"/>
  <c r="G148" i="1"/>
  <c r="G145" i="1"/>
  <c r="H145" i="1" s="1"/>
  <c r="G144" i="1"/>
  <c r="H144" i="1" s="1"/>
  <c r="G143" i="1"/>
  <c r="H143" i="1" s="1"/>
  <c r="G142" i="1"/>
  <c r="G141" i="1"/>
  <c r="H141" i="1" s="1"/>
  <c r="I141" i="1" s="1"/>
  <c r="G140" i="1"/>
  <c r="H140" i="1" s="1"/>
  <c r="G139" i="1"/>
  <c r="G138" i="1"/>
  <c r="H139" i="1" s="1"/>
  <c r="G137" i="1"/>
  <c r="H137" i="1" s="1"/>
  <c r="I137" i="1" s="1"/>
  <c r="G136" i="1"/>
  <c r="H136" i="1" s="1"/>
  <c r="G135" i="1"/>
  <c r="G128" i="1"/>
  <c r="G127" i="1"/>
  <c r="H127" i="1" s="1"/>
  <c r="G126" i="1"/>
  <c r="H126" i="1" s="1"/>
  <c r="G125" i="1"/>
  <c r="G124" i="1"/>
  <c r="H125" i="1" s="1"/>
  <c r="G123" i="1"/>
  <c r="H123" i="1" s="1"/>
  <c r="G122" i="1"/>
  <c r="H122" i="1" s="1"/>
  <c r="G121" i="1"/>
  <c r="G118" i="1"/>
  <c r="G117" i="1"/>
  <c r="H117" i="1" s="1"/>
  <c r="G116" i="1"/>
  <c r="H116" i="1" s="1"/>
  <c r="G115" i="1"/>
  <c r="G114" i="1"/>
  <c r="H115" i="1" s="1"/>
  <c r="G113" i="1"/>
  <c r="H113" i="1" s="1"/>
  <c r="G112" i="1"/>
  <c r="G109" i="1"/>
  <c r="H109" i="1" s="1"/>
  <c r="G108" i="1"/>
  <c r="G105" i="1"/>
  <c r="H105" i="1" s="1"/>
  <c r="I105" i="1" s="1"/>
  <c r="G104" i="1"/>
  <c r="H104" i="1" s="1"/>
  <c r="G103" i="1"/>
  <c r="G102" i="1"/>
  <c r="H103" i="1" s="1"/>
  <c r="G101" i="1"/>
  <c r="G98" i="1"/>
  <c r="H98" i="1" s="1"/>
  <c r="G97" i="1"/>
  <c r="H97" i="1" s="1"/>
  <c r="G96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W27" i="1"/>
  <c r="G95" i="1"/>
  <c r="G94" i="1"/>
  <c r="G93" i="1"/>
  <c r="G92" i="1"/>
  <c r="G91" i="1"/>
  <c r="G90" i="1"/>
  <c r="G87" i="1"/>
  <c r="G84" i="1"/>
  <c r="G80" i="1"/>
  <c r="G77" i="1"/>
  <c r="G76" i="1"/>
  <c r="H76" i="1" s="1"/>
  <c r="G75" i="1"/>
  <c r="G74" i="1"/>
  <c r="G73" i="1"/>
  <c r="G72" i="1"/>
  <c r="G71" i="1"/>
  <c r="G70" i="1"/>
  <c r="G69" i="1"/>
  <c r="G68" i="1"/>
  <c r="H68" i="1" s="1"/>
  <c r="G67" i="1"/>
  <c r="G64" i="1"/>
  <c r="G63" i="1"/>
  <c r="G62" i="1"/>
  <c r="G61" i="1"/>
  <c r="G60" i="1"/>
  <c r="G59" i="1"/>
  <c r="G58" i="1"/>
  <c r="G57" i="1"/>
  <c r="G54" i="1"/>
  <c r="G53" i="1"/>
  <c r="G52" i="1"/>
  <c r="G51" i="1"/>
  <c r="G50" i="1"/>
  <c r="G49" i="1"/>
  <c r="G48" i="1"/>
  <c r="H48" i="1" s="1"/>
  <c r="G47" i="1"/>
  <c r="G44" i="1"/>
  <c r="G43" i="1"/>
  <c r="G42" i="1"/>
  <c r="G39" i="1"/>
  <c r="G38" i="1"/>
  <c r="G37" i="1"/>
  <c r="G36" i="1"/>
  <c r="G35" i="1"/>
  <c r="G34" i="1"/>
  <c r="G33" i="1"/>
  <c r="G32" i="1"/>
  <c r="G31" i="1"/>
  <c r="G30" i="1"/>
  <c r="G27" i="1"/>
  <c r="G26" i="1"/>
  <c r="G25" i="1"/>
  <c r="G24" i="1"/>
  <c r="G21" i="1"/>
  <c r="G18" i="1"/>
  <c r="G17" i="1"/>
  <c r="G16" i="1"/>
  <c r="G13" i="1"/>
  <c r="G10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257" i="1"/>
  <c r="F257" i="1" s="1"/>
  <c r="G257" i="1" s="1"/>
  <c r="H257" i="1" s="1"/>
  <c r="I257" i="1" s="1"/>
  <c r="J257" i="1" s="1"/>
  <c r="K257" i="1" s="1"/>
  <c r="L257" i="1" s="1"/>
  <c r="M257" i="1" s="1"/>
  <c r="N257" i="1" s="1"/>
  <c r="O257" i="1" s="1"/>
  <c r="P257" i="1" s="1"/>
  <c r="Q257" i="1" s="1"/>
  <c r="R257" i="1" s="1"/>
  <c r="S257" i="1" s="1"/>
  <c r="T257" i="1" s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F234" i="1" s="1"/>
  <c r="G235" i="1" s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F132" i="1" s="1"/>
  <c r="G132" i="1" s="1"/>
  <c r="H132" i="1" s="1"/>
  <c r="I132" i="1" s="1"/>
  <c r="J132" i="1" s="1"/>
  <c r="K132" i="1" s="1"/>
  <c r="L132" i="1" s="1"/>
  <c r="M132" i="1" s="1"/>
  <c r="N132" i="1" s="1"/>
  <c r="O132" i="1" s="1"/>
  <c r="P132" i="1" s="1"/>
  <c r="Q132" i="1" s="1"/>
  <c r="R132" i="1" s="1"/>
  <c r="S132" i="1" s="1"/>
  <c r="T132" i="1" s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I210" i="1" l="1"/>
  <c r="I233" i="1"/>
  <c r="H43" i="1"/>
  <c r="H73" i="1"/>
  <c r="F129" i="1"/>
  <c r="G129" i="1" s="1"/>
  <c r="H129" i="1" s="1"/>
  <c r="I129" i="1" s="1"/>
  <c r="J129" i="1" s="1"/>
  <c r="K129" i="1" s="1"/>
  <c r="L129" i="1" s="1"/>
  <c r="M129" i="1" s="1"/>
  <c r="N129" i="1" s="1"/>
  <c r="O129" i="1" s="1"/>
  <c r="P129" i="1" s="1"/>
  <c r="Q129" i="1" s="1"/>
  <c r="R129" i="1" s="1"/>
  <c r="S129" i="1" s="1"/>
  <c r="T129" i="1" s="1"/>
  <c r="F217" i="1"/>
  <c r="G217" i="1" s="1"/>
  <c r="H217" i="1" s="1"/>
  <c r="I217" i="1" s="1"/>
  <c r="J217" i="1" s="1"/>
  <c r="K217" i="1" s="1"/>
  <c r="L217" i="1" s="1"/>
  <c r="M217" i="1" s="1"/>
  <c r="N217" i="1" s="1"/>
  <c r="O217" i="1" s="1"/>
  <c r="P217" i="1" s="1"/>
  <c r="Q217" i="1" s="1"/>
  <c r="R217" i="1" s="1"/>
  <c r="S217" i="1" s="1"/>
  <c r="T217" i="1" s="1"/>
  <c r="I126" i="1"/>
  <c r="H168" i="1"/>
  <c r="H180" i="1"/>
  <c r="H188" i="1"/>
  <c r="H226" i="1"/>
  <c r="H238" i="1"/>
  <c r="H149" i="1"/>
  <c r="I150" i="1" s="1"/>
  <c r="H159" i="1"/>
  <c r="H169" i="1"/>
  <c r="H216" i="1"/>
  <c r="H227" i="1"/>
  <c r="I228" i="1" s="1"/>
  <c r="I155" i="1"/>
  <c r="J155" i="1" s="1"/>
  <c r="F156" i="1"/>
  <c r="F172" i="1"/>
  <c r="F252" i="1"/>
  <c r="G252" i="1" s="1"/>
  <c r="H252" i="1" s="1"/>
  <c r="I252" i="1" s="1"/>
  <c r="J252" i="1" s="1"/>
  <c r="K252" i="1" s="1"/>
  <c r="L252" i="1" s="1"/>
  <c r="M252" i="1" s="1"/>
  <c r="N252" i="1" s="1"/>
  <c r="O252" i="1" s="1"/>
  <c r="P252" i="1" s="1"/>
  <c r="Q252" i="1" s="1"/>
  <c r="R252" i="1" s="1"/>
  <c r="S252" i="1" s="1"/>
  <c r="T252" i="1" s="1"/>
  <c r="I117" i="1"/>
  <c r="I127" i="1"/>
  <c r="H163" i="1"/>
  <c r="H171" i="1"/>
  <c r="H183" i="1"/>
  <c r="H208" i="1"/>
  <c r="I209" i="1" s="1"/>
  <c r="H221" i="1"/>
  <c r="H96" i="1"/>
  <c r="I97" i="1" s="1"/>
  <c r="H118" i="1"/>
  <c r="I118" i="1" s="1"/>
  <c r="J118" i="1" s="1"/>
  <c r="H128" i="1"/>
  <c r="H142" i="1"/>
  <c r="I143" i="1" s="1"/>
  <c r="J143" i="1" s="1"/>
  <c r="H152" i="1"/>
  <c r="H184" i="1"/>
  <c r="F192" i="1"/>
  <c r="G193" i="1" s="1"/>
  <c r="H166" i="1"/>
  <c r="I167" i="1" s="1"/>
  <c r="H186" i="1"/>
  <c r="H224" i="1"/>
  <c r="I98" i="1"/>
  <c r="I144" i="1"/>
  <c r="I212" i="1"/>
  <c r="I225" i="1"/>
  <c r="I115" i="1"/>
  <c r="J115" i="1" s="1"/>
  <c r="I188" i="1"/>
  <c r="I226" i="1"/>
  <c r="I238" i="1"/>
  <c r="I104" i="1"/>
  <c r="I140" i="1"/>
  <c r="J141" i="1" s="1"/>
  <c r="I170" i="1"/>
  <c r="I190" i="1"/>
  <c r="I128" i="1"/>
  <c r="J128" i="1" s="1"/>
  <c r="I142" i="1"/>
  <c r="J142" i="1" s="1"/>
  <c r="I154" i="1"/>
  <c r="H189" i="1"/>
  <c r="H27" i="1"/>
  <c r="H49" i="1"/>
  <c r="H59" i="1"/>
  <c r="H69" i="1"/>
  <c r="F133" i="1"/>
  <c r="G134" i="1" s="1"/>
  <c r="F205" i="1"/>
  <c r="G205" i="1" s="1"/>
  <c r="H205" i="1" s="1"/>
  <c r="I205" i="1" s="1"/>
  <c r="J205" i="1" s="1"/>
  <c r="K205" i="1" s="1"/>
  <c r="L205" i="1" s="1"/>
  <c r="M205" i="1" s="1"/>
  <c r="N205" i="1" s="1"/>
  <c r="O205" i="1" s="1"/>
  <c r="P205" i="1" s="1"/>
  <c r="Q205" i="1" s="1"/>
  <c r="R205" i="1" s="1"/>
  <c r="S205" i="1" s="1"/>
  <c r="T205" i="1" s="1"/>
  <c r="F213" i="1"/>
  <c r="F229" i="1"/>
  <c r="F245" i="1"/>
  <c r="G246" i="1" s="1"/>
  <c r="H246" i="1" s="1"/>
  <c r="I246" i="1" s="1"/>
  <c r="J246" i="1" s="1"/>
  <c r="K246" i="1" s="1"/>
  <c r="L246" i="1" s="1"/>
  <c r="M246" i="1" s="1"/>
  <c r="N246" i="1" s="1"/>
  <c r="O246" i="1" s="1"/>
  <c r="P246" i="1" s="1"/>
  <c r="Q246" i="1" s="1"/>
  <c r="R246" i="1" s="1"/>
  <c r="S246" i="1" s="1"/>
  <c r="T246" i="1" s="1"/>
  <c r="F253" i="1"/>
  <c r="H181" i="1"/>
  <c r="I182" i="1" s="1"/>
  <c r="F88" i="1"/>
  <c r="H70" i="1"/>
  <c r="F110" i="1"/>
  <c r="G111" i="1" s="1"/>
  <c r="F119" i="1"/>
  <c r="F191" i="1"/>
  <c r="G191" i="1" s="1"/>
  <c r="H191" i="1" s="1"/>
  <c r="I191" i="1" s="1"/>
  <c r="J191" i="1" s="1"/>
  <c r="K191" i="1" s="1"/>
  <c r="L191" i="1" s="1"/>
  <c r="M191" i="1" s="1"/>
  <c r="N191" i="1" s="1"/>
  <c r="O191" i="1" s="1"/>
  <c r="P191" i="1" s="1"/>
  <c r="Q191" i="1" s="1"/>
  <c r="R191" i="1" s="1"/>
  <c r="S191" i="1" s="1"/>
  <c r="T191" i="1" s="1"/>
  <c r="F239" i="1"/>
  <c r="G240" i="1" s="1"/>
  <c r="H240" i="1" s="1"/>
  <c r="I240" i="1" s="1"/>
  <c r="J240" i="1" s="1"/>
  <c r="K240" i="1" s="1"/>
  <c r="L240" i="1" s="1"/>
  <c r="M240" i="1" s="1"/>
  <c r="N240" i="1" s="1"/>
  <c r="O240" i="1" s="1"/>
  <c r="P240" i="1" s="1"/>
  <c r="Q240" i="1" s="1"/>
  <c r="R240" i="1" s="1"/>
  <c r="S240" i="1" s="1"/>
  <c r="T240" i="1" s="1"/>
  <c r="F247" i="1"/>
  <c r="G247" i="1" s="1"/>
  <c r="H247" i="1" s="1"/>
  <c r="I247" i="1" s="1"/>
  <c r="J247" i="1" s="1"/>
  <c r="K247" i="1" s="1"/>
  <c r="L247" i="1" s="1"/>
  <c r="M247" i="1" s="1"/>
  <c r="N247" i="1" s="1"/>
  <c r="O247" i="1" s="1"/>
  <c r="P247" i="1" s="1"/>
  <c r="Q247" i="1" s="1"/>
  <c r="R247" i="1" s="1"/>
  <c r="S247" i="1" s="1"/>
  <c r="T247" i="1" s="1"/>
  <c r="F255" i="1"/>
  <c r="G255" i="1" s="1"/>
  <c r="H255" i="1" s="1"/>
  <c r="I255" i="1" s="1"/>
  <c r="J255" i="1" s="1"/>
  <c r="K255" i="1" s="1"/>
  <c r="L255" i="1" s="1"/>
  <c r="M255" i="1" s="1"/>
  <c r="N255" i="1" s="1"/>
  <c r="O255" i="1" s="1"/>
  <c r="P255" i="1" s="1"/>
  <c r="Q255" i="1" s="1"/>
  <c r="R255" i="1" s="1"/>
  <c r="S255" i="1" s="1"/>
  <c r="T255" i="1" s="1"/>
  <c r="F160" i="1"/>
  <c r="G160" i="1" s="1"/>
  <c r="H160" i="1" s="1"/>
  <c r="I160" i="1" s="1"/>
  <c r="J160" i="1" s="1"/>
  <c r="K160" i="1" s="1"/>
  <c r="L160" i="1" s="1"/>
  <c r="M160" i="1" s="1"/>
  <c r="N160" i="1" s="1"/>
  <c r="O160" i="1" s="1"/>
  <c r="P160" i="1" s="1"/>
  <c r="Q160" i="1" s="1"/>
  <c r="R160" i="1" s="1"/>
  <c r="S160" i="1" s="1"/>
  <c r="T160" i="1" s="1"/>
  <c r="F176" i="1"/>
  <c r="F200" i="1"/>
  <c r="F248" i="1"/>
  <c r="G248" i="1" s="1"/>
  <c r="H248" i="1" s="1"/>
  <c r="I248" i="1" s="1"/>
  <c r="J248" i="1" s="1"/>
  <c r="K248" i="1" s="1"/>
  <c r="L248" i="1" s="1"/>
  <c r="M248" i="1" s="1"/>
  <c r="N248" i="1" s="1"/>
  <c r="O248" i="1" s="1"/>
  <c r="P248" i="1" s="1"/>
  <c r="Q248" i="1" s="1"/>
  <c r="R248" i="1" s="1"/>
  <c r="S248" i="1" s="1"/>
  <c r="T248" i="1" s="1"/>
  <c r="F256" i="1"/>
  <c r="G256" i="1" s="1"/>
  <c r="H256" i="1" s="1"/>
  <c r="I256" i="1" s="1"/>
  <c r="J256" i="1" s="1"/>
  <c r="K256" i="1" s="1"/>
  <c r="L256" i="1" s="1"/>
  <c r="M256" i="1" s="1"/>
  <c r="N256" i="1" s="1"/>
  <c r="O256" i="1" s="1"/>
  <c r="P256" i="1" s="1"/>
  <c r="Q256" i="1" s="1"/>
  <c r="R256" i="1" s="1"/>
  <c r="S256" i="1" s="1"/>
  <c r="T256" i="1" s="1"/>
  <c r="H102" i="1"/>
  <c r="I103" i="1" s="1"/>
  <c r="H185" i="1"/>
  <c r="H203" i="1"/>
  <c r="I204" i="1" s="1"/>
  <c r="F241" i="1"/>
  <c r="G242" i="1" s="1"/>
  <c r="H242" i="1" s="1"/>
  <c r="I242" i="1" s="1"/>
  <c r="J242" i="1" s="1"/>
  <c r="K242" i="1" s="1"/>
  <c r="L242" i="1" s="1"/>
  <c r="M242" i="1" s="1"/>
  <c r="N242" i="1" s="1"/>
  <c r="O242" i="1" s="1"/>
  <c r="P242" i="1" s="1"/>
  <c r="Q242" i="1" s="1"/>
  <c r="R242" i="1" s="1"/>
  <c r="S242" i="1" s="1"/>
  <c r="T242" i="1" s="1"/>
  <c r="F249" i="1"/>
  <c r="G249" i="1" s="1"/>
  <c r="H249" i="1" s="1"/>
  <c r="I249" i="1" s="1"/>
  <c r="J249" i="1" s="1"/>
  <c r="K249" i="1" s="1"/>
  <c r="L249" i="1" s="1"/>
  <c r="M249" i="1" s="1"/>
  <c r="N249" i="1" s="1"/>
  <c r="O249" i="1" s="1"/>
  <c r="P249" i="1" s="1"/>
  <c r="Q249" i="1" s="1"/>
  <c r="R249" i="1" s="1"/>
  <c r="S249" i="1" s="1"/>
  <c r="T249" i="1" s="1"/>
  <c r="H114" i="1"/>
  <c r="I114" i="1" s="1"/>
  <c r="I123" i="1"/>
  <c r="I151" i="1"/>
  <c r="I222" i="1"/>
  <c r="F106" i="1"/>
  <c r="G106" i="1" s="1"/>
  <c r="H106" i="1" s="1"/>
  <c r="I106" i="1" s="1"/>
  <c r="J106" i="1" s="1"/>
  <c r="K106" i="1" s="1"/>
  <c r="L106" i="1" s="1"/>
  <c r="M106" i="1" s="1"/>
  <c r="N106" i="1" s="1"/>
  <c r="O106" i="1" s="1"/>
  <c r="P106" i="1" s="1"/>
  <c r="Q106" i="1" s="1"/>
  <c r="R106" i="1" s="1"/>
  <c r="S106" i="1" s="1"/>
  <c r="T106" i="1" s="1"/>
  <c r="F130" i="1"/>
  <c r="F146" i="1"/>
  <c r="F218" i="1"/>
  <c r="G218" i="1" s="1"/>
  <c r="H218" i="1" s="1"/>
  <c r="I218" i="1" s="1"/>
  <c r="J218" i="1" s="1"/>
  <c r="K218" i="1" s="1"/>
  <c r="L218" i="1" s="1"/>
  <c r="M218" i="1" s="1"/>
  <c r="N218" i="1" s="1"/>
  <c r="O218" i="1" s="1"/>
  <c r="P218" i="1" s="1"/>
  <c r="Q218" i="1" s="1"/>
  <c r="R218" i="1" s="1"/>
  <c r="S218" i="1" s="1"/>
  <c r="T218" i="1" s="1"/>
  <c r="F250" i="1"/>
  <c r="G250" i="1" s="1"/>
  <c r="H250" i="1" s="1"/>
  <c r="I250" i="1" s="1"/>
  <c r="J250" i="1" s="1"/>
  <c r="K250" i="1" s="1"/>
  <c r="L250" i="1" s="1"/>
  <c r="M250" i="1" s="1"/>
  <c r="N250" i="1" s="1"/>
  <c r="O250" i="1" s="1"/>
  <c r="P250" i="1" s="1"/>
  <c r="Q250" i="1" s="1"/>
  <c r="R250" i="1" s="1"/>
  <c r="S250" i="1" s="1"/>
  <c r="T250" i="1" s="1"/>
  <c r="H124" i="1"/>
  <c r="I125" i="1" s="1"/>
  <c r="J126" i="1" s="1"/>
  <c r="H138" i="1"/>
  <c r="I138" i="1" s="1"/>
  <c r="H165" i="1"/>
  <c r="I166" i="1" s="1"/>
  <c r="H223" i="1"/>
  <c r="I223" i="1" s="1"/>
  <c r="F99" i="1"/>
  <c r="G100" i="1" s="1"/>
  <c r="F195" i="1"/>
  <c r="G195" i="1" s="1"/>
  <c r="H195" i="1" s="1"/>
  <c r="I195" i="1" s="1"/>
  <c r="J195" i="1" s="1"/>
  <c r="K195" i="1" s="1"/>
  <c r="L195" i="1" s="1"/>
  <c r="M195" i="1" s="1"/>
  <c r="N195" i="1" s="1"/>
  <c r="O195" i="1" s="1"/>
  <c r="P195" i="1" s="1"/>
  <c r="Q195" i="1" s="1"/>
  <c r="R195" i="1" s="1"/>
  <c r="S195" i="1" s="1"/>
  <c r="T195" i="1" s="1"/>
  <c r="F243" i="1"/>
  <c r="F251" i="1"/>
  <c r="G251" i="1" s="1"/>
  <c r="H251" i="1" s="1"/>
  <c r="I251" i="1" s="1"/>
  <c r="J251" i="1" s="1"/>
  <c r="K251" i="1" s="1"/>
  <c r="L251" i="1" s="1"/>
  <c r="M251" i="1" s="1"/>
  <c r="N251" i="1" s="1"/>
  <c r="O251" i="1" s="1"/>
  <c r="P251" i="1" s="1"/>
  <c r="Q251" i="1" s="1"/>
  <c r="R251" i="1" s="1"/>
  <c r="S251" i="1" s="1"/>
  <c r="T251" i="1" s="1"/>
  <c r="G146" i="1"/>
  <c r="H146" i="1" s="1"/>
  <c r="I146" i="1" s="1"/>
  <c r="J146" i="1" s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G147" i="1"/>
  <c r="G99" i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G196" i="1"/>
  <c r="G244" i="1"/>
  <c r="H244" i="1" s="1"/>
  <c r="I244" i="1" s="1"/>
  <c r="J244" i="1" s="1"/>
  <c r="K244" i="1" s="1"/>
  <c r="L244" i="1" s="1"/>
  <c r="M244" i="1" s="1"/>
  <c r="N244" i="1" s="1"/>
  <c r="O244" i="1" s="1"/>
  <c r="P244" i="1" s="1"/>
  <c r="Q244" i="1" s="1"/>
  <c r="R244" i="1" s="1"/>
  <c r="S244" i="1" s="1"/>
  <c r="T244" i="1" s="1"/>
  <c r="G243" i="1"/>
  <c r="H243" i="1" s="1"/>
  <c r="I243" i="1" s="1"/>
  <c r="J243" i="1" s="1"/>
  <c r="K243" i="1" s="1"/>
  <c r="L243" i="1" s="1"/>
  <c r="M243" i="1" s="1"/>
  <c r="N243" i="1" s="1"/>
  <c r="O243" i="1" s="1"/>
  <c r="P243" i="1" s="1"/>
  <c r="Q243" i="1" s="1"/>
  <c r="R243" i="1" s="1"/>
  <c r="S243" i="1" s="1"/>
  <c r="T243" i="1" s="1"/>
  <c r="G157" i="1"/>
  <c r="G156" i="1"/>
  <c r="H156" i="1" s="1"/>
  <c r="I156" i="1" s="1"/>
  <c r="J156" i="1" s="1"/>
  <c r="K156" i="1" s="1"/>
  <c r="L156" i="1" s="1"/>
  <c r="M156" i="1" s="1"/>
  <c r="N156" i="1" s="1"/>
  <c r="O156" i="1" s="1"/>
  <c r="P156" i="1" s="1"/>
  <c r="Q156" i="1" s="1"/>
  <c r="R156" i="1" s="1"/>
  <c r="S156" i="1" s="1"/>
  <c r="T156" i="1" s="1"/>
  <c r="G173" i="1"/>
  <c r="G172" i="1"/>
  <c r="H172" i="1" s="1"/>
  <c r="I172" i="1" s="1"/>
  <c r="J172" i="1" s="1"/>
  <c r="K172" i="1" s="1"/>
  <c r="L172" i="1" s="1"/>
  <c r="M172" i="1" s="1"/>
  <c r="N172" i="1" s="1"/>
  <c r="O172" i="1" s="1"/>
  <c r="P172" i="1" s="1"/>
  <c r="Q172" i="1" s="1"/>
  <c r="R172" i="1" s="1"/>
  <c r="S172" i="1" s="1"/>
  <c r="T172" i="1" s="1"/>
  <c r="G241" i="1"/>
  <c r="H241" i="1" s="1"/>
  <c r="I241" i="1" s="1"/>
  <c r="J241" i="1" s="1"/>
  <c r="K241" i="1" s="1"/>
  <c r="L241" i="1" s="1"/>
  <c r="M241" i="1" s="1"/>
  <c r="N241" i="1" s="1"/>
  <c r="O241" i="1" s="1"/>
  <c r="P241" i="1" s="1"/>
  <c r="Q241" i="1" s="1"/>
  <c r="R241" i="1" s="1"/>
  <c r="S241" i="1" s="1"/>
  <c r="T241" i="1" s="1"/>
  <c r="G107" i="1"/>
  <c r="G131" i="1"/>
  <c r="H131" i="1" s="1"/>
  <c r="I131" i="1" s="1"/>
  <c r="J131" i="1" s="1"/>
  <c r="K131" i="1" s="1"/>
  <c r="L131" i="1" s="1"/>
  <c r="M131" i="1" s="1"/>
  <c r="N131" i="1" s="1"/>
  <c r="O131" i="1" s="1"/>
  <c r="P131" i="1" s="1"/>
  <c r="Q131" i="1" s="1"/>
  <c r="R131" i="1" s="1"/>
  <c r="S131" i="1" s="1"/>
  <c r="T131" i="1" s="1"/>
  <c r="G130" i="1"/>
  <c r="H130" i="1" s="1"/>
  <c r="I130" i="1" s="1"/>
  <c r="J130" i="1" s="1"/>
  <c r="K130" i="1" s="1"/>
  <c r="L130" i="1" s="1"/>
  <c r="M130" i="1" s="1"/>
  <c r="N130" i="1" s="1"/>
  <c r="O130" i="1" s="1"/>
  <c r="P130" i="1" s="1"/>
  <c r="Q130" i="1" s="1"/>
  <c r="R130" i="1" s="1"/>
  <c r="S130" i="1" s="1"/>
  <c r="T130" i="1" s="1"/>
  <c r="G133" i="1"/>
  <c r="H133" i="1" s="1"/>
  <c r="I133" i="1" s="1"/>
  <c r="J133" i="1" s="1"/>
  <c r="K133" i="1" s="1"/>
  <c r="L133" i="1" s="1"/>
  <c r="M133" i="1" s="1"/>
  <c r="N133" i="1" s="1"/>
  <c r="O133" i="1" s="1"/>
  <c r="P133" i="1" s="1"/>
  <c r="Q133" i="1" s="1"/>
  <c r="R133" i="1" s="1"/>
  <c r="S133" i="1" s="1"/>
  <c r="T133" i="1" s="1"/>
  <c r="G214" i="1"/>
  <c r="G213" i="1"/>
  <c r="H213" i="1" s="1"/>
  <c r="I213" i="1" s="1"/>
  <c r="J213" i="1" s="1"/>
  <c r="K213" i="1" s="1"/>
  <c r="L213" i="1" s="1"/>
  <c r="M213" i="1" s="1"/>
  <c r="N213" i="1" s="1"/>
  <c r="O213" i="1" s="1"/>
  <c r="P213" i="1" s="1"/>
  <c r="Q213" i="1" s="1"/>
  <c r="R213" i="1" s="1"/>
  <c r="S213" i="1" s="1"/>
  <c r="T213" i="1" s="1"/>
  <c r="G230" i="1"/>
  <c r="G229" i="1"/>
  <c r="H229" i="1" s="1"/>
  <c r="I229" i="1" s="1"/>
  <c r="J229" i="1" s="1"/>
  <c r="K229" i="1" s="1"/>
  <c r="L229" i="1" s="1"/>
  <c r="M229" i="1" s="1"/>
  <c r="N229" i="1" s="1"/>
  <c r="O229" i="1" s="1"/>
  <c r="P229" i="1" s="1"/>
  <c r="Q229" i="1" s="1"/>
  <c r="R229" i="1" s="1"/>
  <c r="S229" i="1" s="1"/>
  <c r="T229" i="1" s="1"/>
  <c r="G245" i="1"/>
  <c r="H245" i="1" s="1"/>
  <c r="I245" i="1" s="1"/>
  <c r="J245" i="1" s="1"/>
  <c r="K245" i="1" s="1"/>
  <c r="L245" i="1" s="1"/>
  <c r="M245" i="1" s="1"/>
  <c r="N245" i="1" s="1"/>
  <c r="O245" i="1" s="1"/>
  <c r="P245" i="1" s="1"/>
  <c r="Q245" i="1" s="1"/>
  <c r="R245" i="1" s="1"/>
  <c r="S245" i="1" s="1"/>
  <c r="T245" i="1" s="1"/>
  <c r="G254" i="1"/>
  <c r="H254" i="1" s="1"/>
  <c r="I254" i="1" s="1"/>
  <c r="J254" i="1" s="1"/>
  <c r="K254" i="1" s="1"/>
  <c r="L254" i="1" s="1"/>
  <c r="M254" i="1" s="1"/>
  <c r="N254" i="1" s="1"/>
  <c r="O254" i="1" s="1"/>
  <c r="P254" i="1" s="1"/>
  <c r="Q254" i="1" s="1"/>
  <c r="R254" i="1" s="1"/>
  <c r="S254" i="1" s="1"/>
  <c r="T254" i="1" s="1"/>
  <c r="G253" i="1"/>
  <c r="H253" i="1" s="1"/>
  <c r="I253" i="1" s="1"/>
  <c r="J253" i="1" s="1"/>
  <c r="K253" i="1" s="1"/>
  <c r="L253" i="1" s="1"/>
  <c r="M253" i="1" s="1"/>
  <c r="N253" i="1" s="1"/>
  <c r="O253" i="1" s="1"/>
  <c r="P253" i="1" s="1"/>
  <c r="Q253" i="1" s="1"/>
  <c r="R253" i="1" s="1"/>
  <c r="S253" i="1" s="1"/>
  <c r="T253" i="1" s="1"/>
  <c r="G120" i="1"/>
  <c r="G119" i="1"/>
  <c r="H119" i="1" s="1"/>
  <c r="I119" i="1" s="1"/>
  <c r="J119" i="1" s="1"/>
  <c r="K119" i="1" s="1"/>
  <c r="L119" i="1" s="1"/>
  <c r="M119" i="1" s="1"/>
  <c r="N119" i="1" s="1"/>
  <c r="O119" i="1" s="1"/>
  <c r="P119" i="1" s="1"/>
  <c r="Q119" i="1" s="1"/>
  <c r="R119" i="1" s="1"/>
  <c r="S119" i="1" s="1"/>
  <c r="T119" i="1" s="1"/>
  <c r="G239" i="1"/>
  <c r="H239" i="1" s="1"/>
  <c r="I239" i="1" s="1"/>
  <c r="J239" i="1" s="1"/>
  <c r="K239" i="1" s="1"/>
  <c r="L239" i="1" s="1"/>
  <c r="M239" i="1" s="1"/>
  <c r="N239" i="1" s="1"/>
  <c r="O239" i="1" s="1"/>
  <c r="P239" i="1" s="1"/>
  <c r="Q239" i="1" s="1"/>
  <c r="R239" i="1" s="1"/>
  <c r="S239" i="1" s="1"/>
  <c r="T239" i="1" s="1"/>
  <c r="G161" i="1"/>
  <c r="G177" i="1"/>
  <c r="G176" i="1"/>
  <c r="H176" i="1" s="1"/>
  <c r="I176" i="1" s="1"/>
  <c r="J176" i="1" s="1"/>
  <c r="K176" i="1" s="1"/>
  <c r="L176" i="1" s="1"/>
  <c r="M176" i="1" s="1"/>
  <c r="N176" i="1" s="1"/>
  <c r="O176" i="1" s="1"/>
  <c r="P176" i="1" s="1"/>
  <c r="Q176" i="1" s="1"/>
  <c r="R176" i="1" s="1"/>
  <c r="S176" i="1" s="1"/>
  <c r="T176" i="1" s="1"/>
  <c r="G201" i="1"/>
  <c r="G200" i="1"/>
  <c r="H200" i="1" s="1"/>
  <c r="I200" i="1" s="1"/>
  <c r="J200" i="1" s="1"/>
  <c r="K200" i="1" s="1"/>
  <c r="L200" i="1" s="1"/>
  <c r="M200" i="1" s="1"/>
  <c r="N200" i="1" s="1"/>
  <c r="O200" i="1" s="1"/>
  <c r="P200" i="1" s="1"/>
  <c r="Q200" i="1" s="1"/>
  <c r="R200" i="1" s="1"/>
  <c r="S200" i="1" s="1"/>
  <c r="T200" i="1" s="1"/>
  <c r="H194" i="1"/>
  <c r="I194" i="1" s="1"/>
  <c r="J194" i="1" s="1"/>
  <c r="K194" i="1" s="1"/>
  <c r="L194" i="1" s="1"/>
  <c r="M194" i="1" s="1"/>
  <c r="N194" i="1" s="1"/>
  <c r="O194" i="1" s="1"/>
  <c r="P194" i="1" s="1"/>
  <c r="Q194" i="1" s="1"/>
  <c r="R194" i="1" s="1"/>
  <c r="S194" i="1" s="1"/>
  <c r="T194" i="1" s="1"/>
  <c r="H193" i="1"/>
  <c r="I193" i="1" s="1"/>
  <c r="J193" i="1" s="1"/>
  <c r="K193" i="1" s="1"/>
  <c r="L193" i="1" s="1"/>
  <c r="M193" i="1" s="1"/>
  <c r="N193" i="1" s="1"/>
  <c r="O193" i="1" s="1"/>
  <c r="P193" i="1" s="1"/>
  <c r="Q193" i="1" s="1"/>
  <c r="R193" i="1" s="1"/>
  <c r="S193" i="1" s="1"/>
  <c r="T193" i="1" s="1"/>
  <c r="H235" i="1"/>
  <c r="I235" i="1" s="1"/>
  <c r="J235" i="1" s="1"/>
  <c r="K235" i="1" s="1"/>
  <c r="L235" i="1" s="1"/>
  <c r="M235" i="1" s="1"/>
  <c r="N235" i="1" s="1"/>
  <c r="O235" i="1" s="1"/>
  <c r="P235" i="1" s="1"/>
  <c r="Q235" i="1" s="1"/>
  <c r="R235" i="1" s="1"/>
  <c r="S235" i="1" s="1"/>
  <c r="T235" i="1" s="1"/>
  <c r="H236" i="1"/>
  <c r="G234" i="1"/>
  <c r="H234" i="1" s="1"/>
  <c r="I234" i="1" s="1"/>
  <c r="J234" i="1" s="1"/>
  <c r="K234" i="1" s="1"/>
  <c r="L234" i="1" s="1"/>
  <c r="M234" i="1" s="1"/>
  <c r="N234" i="1" s="1"/>
  <c r="O234" i="1" s="1"/>
  <c r="P234" i="1" s="1"/>
  <c r="Q234" i="1" s="1"/>
  <c r="R234" i="1" s="1"/>
  <c r="S234" i="1" s="1"/>
  <c r="T234" i="1" s="1"/>
  <c r="G192" i="1"/>
  <c r="H192" i="1" s="1"/>
  <c r="I192" i="1" s="1"/>
  <c r="J192" i="1" s="1"/>
  <c r="K192" i="1" s="1"/>
  <c r="L192" i="1" s="1"/>
  <c r="M192" i="1" s="1"/>
  <c r="N192" i="1" s="1"/>
  <c r="O192" i="1" s="1"/>
  <c r="P192" i="1" s="1"/>
  <c r="Q192" i="1" s="1"/>
  <c r="R192" i="1" s="1"/>
  <c r="S192" i="1" s="1"/>
  <c r="T192" i="1" s="1"/>
  <c r="J127" i="1"/>
  <c r="K128" i="1" s="1"/>
  <c r="I184" i="1"/>
  <c r="I185" i="1"/>
  <c r="J185" i="1" s="1"/>
  <c r="I124" i="1"/>
  <c r="J124" i="1" s="1"/>
  <c r="I180" i="1"/>
  <c r="I181" i="1"/>
  <c r="J181" i="1" s="1"/>
  <c r="I96" i="1"/>
  <c r="I145" i="1"/>
  <c r="J145" i="1" s="1"/>
  <c r="I116" i="1"/>
  <c r="I164" i="1"/>
  <c r="I189" i="1"/>
  <c r="I171" i="1"/>
  <c r="J171" i="1" s="1"/>
  <c r="I187" i="1"/>
  <c r="I186" i="1"/>
  <c r="I168" i="1"/>
  <c r="I169" i="1"/>
  <c r="I183" i="1"/>
  <c r="I152" i="1"/>
  <c r="J152" i="1" s="1"/>
  <c r="I153" i="1"/>
  <c r="J154" i="1" s="1"/>
  <c r="I199" i="1"/>
  <c r="J210" i="1"/>
  <c r="I211" i="1"/>
  <c r="J211" i="1" s="1"/>
  <c r="K211" i="1" s="1"/>
  <c r="H33" i="1"/>
  <c r="H53" i="1"/>
  <c r="H63" i="1"/>
  <c r="H34" i="1"/>
  <c r="I34" i="1" s="1"/>
  <c r="H44" i="1"/>
  <c r="H54" i="1"/>
  <c r="H64" i="1"/>
  <c r="H74" i="1"/>
  <c r="I74" i="1" s="1"/>
  <c r="H91" i="1"/>
  <c r="H38" i="1"/>
  <c r="H95" i="1"/>
  <c r="H25" i="1"/>
  <c r="H35" i="1"/>
  <c r="H75" i="1"/>
  <c r="I76" i="1" s="1"/>
  <c r="H92" i="1"/>
  <c r="H26" i="1"/>
  <c r="I27" i="1" s="1"/>
  <c r="H36" i="1"/>
  <c r="H58" i="1"/>
  <c r="I59" i="1" s="1"/>
  <c r="H93" i="1"/>
  <c r="I44" i="1"/>
  <c r="I49" i="1"/>
  <c r="I69" i="1"/>
  <c r="H77" i="1"/>
  <c r="I77" i="1" s="1"/>
  <c r="H50" i="1"/>
  <c r="I50" i="1" s="1"/>
  <c r="H60" i="1"/>
  <c r="I60" i="1" s="1"/>
  <c r="H17" i="1"/>
  <c r="H31" i="1"/>
  <c r="H39" i="1"/>
  <c r="I39" i="1" s="1"/>
  <c r="H51" i="1"/>
  <c r="H61" i="1"/>
  <c r="H71" i="1"/>
  <c r="H18" i="1"/>
  <c r="H72" i="1"/>
  <c r="I73" i="1" s="1"/>
  <c r="I70" i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F55" i="1"/>
  <c r="G56" i="1" s="1"/>
  <c r="H32" i="1"/>
  <c r="F8" i="1"/>
  <c r="G9" i="1" s="1"/>
  <c r="F81" i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H37" i="1"/>
  <c r="H62" i="1"/>
  <c r="H94" i="1"/>
  <c r="F5" i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H52" i="1"/>
  <c r="W26" i="1"/>
  <c r="F2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F82" i="1"/>
  <c r="G83" i="1" s="1"/>
  <c r="F11" i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F19" i="1"/>
  <c r="G20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F28" i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F45" i="1"/>
  <c r="G46" i="1" s="1"/>
  <c r="F85" i="1"/>
  <c r="G86" i="1" s="1"/>
  <c r="F14" i="1"/>
  <c r="G15" i="1" s="1"/>
  <c r="F22" i="1"/>
  <c r="G23" i="1" s="1"/>
  <c r="F78" i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G89" i="1"/>
  <c r="G55" i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K141" i="1" l="1"/>
  <c r="I26" i="1"/>
  <c r="J151" i="1"/>
  <c r="K152" i="1"/>
  <c r="G41" i="1"/>
  <c r="J183" i="1"/>
  <c r="I139" i="1"/>
  <c r="G19" i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J140" i="1"/>
  <c r="G8" i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I93" i="1"/>
  <c r="J104" i="1"/>
  <c r="J77" i="1"/>
  <c r="I54" i="1"/>
  <c r="G110" i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G219" i="1"/>
  <c r="H220" i="1" s="1"/>
  <c r="I227" i="1"/>
  <c r="J227" i="1" s="1"/>
  <c r="I94" i="1"/>
  <c r="K145" i="1"/>
  <c r="G206" i="1"/>
  <c r="H207" i="1" s="1"/>
  <c r="J223" i="1"/>
  <c r="J144" i="1"/>
  <c r="J167" i="1"/>
  <c r="J168" i="1"/>
  <c r="K168" i="1" s="1"/>
  <c r="I52" i="1"/>
  <c r="I32" i="1"/>
  <c r="J186" i="1"/>
  <c r="K186" i="1" s="1"/>
  <c r="I165" i="1"/>
  <c r="J165" i="1" s="1"/>
  <c r="J105" i="1"/>
  <c r="I64" i="1"/>
  <c r="I36" i="1"/>
  <c r="K143" i="1"/>
  <c r="L143" i="1" s="1"/>
  <c r="G5" i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J226" i="1"/>
  <c r="J182" i="1"/>
  <c r="K182" i="1" s="1"/>
  <c r="I71" i="1"/>
  <c r="J71" i="1" s="1"/>
  <c r="J116" i="1"/>
  <c r="K116" i="1" s="1"/>
  <c r="J98" i="1"/>
  <c r="I61" i="1"/>
  <c r="J61" i="1" s="1"/>
  <c r="I224" i="1"/>
  <c r="H196" i="1"/>
  <c r="I196" i="1" s="1"/>
  <c r="J196" i="1" s="1"/>
  <c r="K196" i="1" s="1"/>
  <c r="L196" i="1" s="1"/>
  <c r="M196" i="1" s="1"/>
  <c r="N196" i="1" s="1"/>
  <c r="O196" i="1" s="1"/>
  <c r="P196" i="1" s="1"/>
  <c r="Q196" i="1" s="1"/>
  <c r="R196" i="1" s="1"/>
  <c r="S196" i="1" s="1"/>
  <c r="T196" i="1" s="1"/>
  <c r="H197" i="1"/>
  <c r="H134" i="1"/>
  <c r="I134" i="1" s="1"/>
  <c r="J134" i="1" s="1"/>
  <c r="K134" i="1" s="1"/>
  <c r="L134" i="1" s="1"/>
  <c r="M134" i="1" s="1"/>
  <c r="N134" i="1" s="1"/>
  <c r="O134" i="1" s="1"/>
  <c r="P134" i="1" s="1"/>
  <c r="Q134" i="1" s="1"/>
  <c r="R134" i="1" s="1"/>
  <c r="S134" i="1" s="1"/>
  <c r="T134" i="1" s="1"/>
  <c r="H135" i="1"/>
  <c r="H174" i="1"/>
  <c r="H173" i="1"/>
  <c r="I173" i="1" s="1"/>
  <c r="J173" i="1" s="1"/>
  <c r="K173" i="1" s="1"/>
  <c r="L173" i="1" s="1"/>
  <c r="M173" i="1" s="1"/>
  <c r="N173" i="1" s="1"/>
  <c r="O173" i="1" s="1"/>
  <c r="P173" i="1" s="1"/>
  <c r="Q173" i="1" s="1"/>
  <c r="R173" i="1" s="1"/>
  <c r="S173" i="1" s="1"/>
  <c r="T173" i="1" s="1"/>
  <c r="H100" i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H101" i="1"/>
  <c r="G79" i="1"/>
  <c r="H79" i="1" s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H162" i="1"/>
  <c r="H161" i="1"/>
  <c r="I161" i="1" s="1"/>
  <c r="J161" i="1" s="1"/>
  <c r="K161" i="1" s="1"/>
  <c r="L161" i="1" s="1"/>
  <c r="M161" i="1" s="1"/>
  <c r="N161" i="1" s="1"/>
  <c r="O161" i="1" s="1"/>
  <c r="P161" i="1" s="1"/>
  <c r="Q161" i="1" s="1"/>
  <c r="R161" i="1" s="1"/>
  <c r="S161" i="1" s="1"/>
  <c r="T161" i="1" s="1"/>
  <c r="G45" i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G29" i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H201" i="1"/>
  <c r="I201" i="1" s="1"/>
  <c r="J201" i="1" s="1"/>
  <c r="K201" i="1" s="1"/>
  <c r="L201" i="1" s="1"/>
  <c r="M201" i="1" s="1"/>
  <c r="N201" i="1" s="1"/>
  <c r="O201" i="1" s="1"/>
  <c r="P201" i="1" s="1"/>
  <c r="Q201" i="1" s="1"/>
  <c r="R201" i="1" s="1"/>
  <c r="S201" i="1" s="1"/>
  <c r="T201" i="1" s="1"/>
  <c r="H202" i="1"/>
  <c r="H121" i="1"/>
  <c r="H120" i="1"/>
  <c r="I120" i="1" s="1"/>
  <c r="J120" i="1" s="1"/>
  <c r="K120" i="1" s="1"/>
  <c r="L120" i="1" s="1"/>
  <c r="M120" i="1" s="1"/>
  <c r="N120" i="1" s="1"/>
  <c r="O120" i="1" s="1"/>
  <c r="P120" i="1" s="1"/>
  <c r="Q120" i="1" s="1"/>
  <c r="R120" i="1" s="1"/>
  <c r="S120" i="1" s="1"/>
  <c r="T120" i="1" s="1"/>
  <c r="H231" i="1"/>
  <c r="H230" i="1"/>
  <c r="I230" i="1" s="1"/>
  <c r="J230" i="1" s="1"/>
  <c r="K230" i="1" s="1"/>
  <c r="L230" i="1" s="1"/>
  <c r="M230" i="1" s="1"/>
  <c r="N230" i="1" s="1"/>
  <c r="O230" i="1" s="1"/>
  <c r="P230" i="1" s="1"/>
  <c r="Q230" i="1" s="1"/>
  <c r="R230" i="1" s="1"/>
  <c r="S230" i="1" s="1"/>
  <c r="T230" i="1" s="1"/>
  <c r="H158" i="1"/>
  <c r="H157" i="1"/>
  <c r="I157" i="1" s="1"/>
  <c r="J157" i="1" s="1"/>
  <c r="K157" i="1" s="1"/>
  <c r="L157" i="1" s="1"/>
  <c r="M157" i="1" s="1"/>
  <c r="N157" i="1" s="1"/>
  <c r="O157" i="1" s="1"/>
  <c r="P157" i="1" s="1"/>
  <c r="Q157" i="1" s="1"/>
  <c r="R157" i="1" s="1"/>
  <c r="S157" i="1" s="1"/>
  <c r="T157" i="1" s="1"/>
  <c r="H108" i="1"/>
  <c r="H107" i="1"/>
  <c r="I107" i="1" s="1"/>
  <c r="J107" i="1" s="1"/>
  <c r="K107" i="1" s="1"/>
  <c r="L107" i="1" s="1"/>
  <c r="M107" i="1" s="1"/>
  <c r="N107" i="1" s="1"/>
  <c r="O107" i="1" s="1"/>
  <c r="P107" i="1" s="1"/>
  <c r="Q107" i="1" s="1"/>
  <c r="R107" i="1" s="1"/>
  <c r="S107" i="1" s="1"/>
  <c r="T107" i="1" s="1"/>
  <c r="H147" i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48" i="1"/>
  <c r="I237" i="1"/>
  <c r="I236" i="1"/>
  <c r="J236" i="1" s="1"/>
  <c r="K236" i="1" s="1"/>
  <c r="L236" i="1" s="1"/>
  <c r="M236" i="1" s="1"/>
  <c r="N236" i="1" s="1"/>
  <c r="O236" i="1" s="1"/>
  <c r="P236" i="1" s="1"/>
  <c r="Q236" i="1" s="1"/>
  <c r="R236" i="1" s="1"/>
  <c r="S236" i="1" s="1"/>
  <c r="T236" i="1" s="1"/>
  <c r="G12" i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H177" i="1"/>
  <c r="I177" i="1" s="1"/>
  <c r="J177" i="1" s="1"/>
  <c r="K177" i="1" s="1"/>
  <c r="L177" i="1" s="1"/>
  <c r="M177" i="1" s="1"/>
  <c r="N177" i="1" s="1"/>
  <c r="O177" i="1" s="1"/>
  <c r="P177" i="1" s="1"/>
  <c r="Q177" i="1" s="1"/>
  <c r="R177" i="1" s="1"/>
  <c r="S177" i="1" s="1"/>
  <c r="T177" i="1" s="1"/>
  <c r="H178" i="1"/>
  <c r="H111" i="1"/>
  <c r="I111" i="1" s="1"/>
  <c r="J111" i="1" s="1"/>
  <c r="K111" i="1" s="1"/>
  <c r="L111" i="1" s="1"/>
  <c r="M111" i="1" s="1"/>
  <c r="N111" i="1" s="1"/>
  <c r="O111" i="1" s="1"/>
  <c r="P111" i="1" s="1"/>
  <c r="Q111" i="1" s="1"/>
  <c r="R111" i="1" s="1"/>
  <c r="S111" i="1" s="1"/>
  <c r="T111" i="1" s="1"/>
  <c r="H112" i="1"/>
  <c r="H214" i="1"/>
  <c r="I214" i="1" s="1"/>
  <c r="J214" i="1" s="1"/>
  <c r="K214" i="1" s="1"/>
  <c r="L214" i="1" s="1"/>
  <c r="M214" i="1" s="1"/>
  <c r="N214" i="1" s="1"/>
  <c r="O214" i="1" s="1"/>
  <c r="P214" i="1" s="1"/>
  <c r="Q214" i="1" s="1"/>
  <c r="R214" i="1" s="1"/>
  <c r="S214" i="1" s="1"/>
  <c r="T214" i="1" s="1"/>
  <c r="H215" i="1"/>
  <c r="K155" i="1"/>
  <c r="J187" i="1"/>
  <c r="J188" i="1"/>
  <c r="K188" i="1" s="1"/>
  <c r="J166" i="1"/>
  <c r="J184" i="1"/>
  <c r="K184" i="1" s="1"/>
  <c r="K144" i="1"/>
  <c r="J117" i="1"/>
  <c r="K117" i="1" s="1"/>
  <c r="L117" i="1" s="1"/>
  <c r="J189" i="1"/>
  <c r="J190" i="1"/>
  <c r="J139" i="1"/>
  <c r="J138" i="1"/>
  <c r="J170" i="1"/>
  <c r="J169" i="1"/>
  <c r="K169" i="1" s="1"/>
  <c r="L169" i="1" s="1"/>
  <c r="K142" i="1"/>
  <c r="J97" i="1"/>
  <c r="J212" i="1"/>
  <c r="K212" i="1" s="1"/>
  <c r="L212" i="1" s="1"/>
  <c r="J153" i="1"/>
  <c r="K153" i="1" s="1"/>
  <c r="L153" i="1" s="1"/>
  <c r="J125" i="1"/>
  <c r="K125" i="1" s="1"/>
  <c r="K127" i="1"/>
  <c r="L128" i="1" s="1"/>
  <c r="I35" i="1"/>
  <c r="J35" i="1" s="1"/>
  <c r="I75" i="1"/>
  <c r="J75" i="1" s="1"/>
  <c r="G22" i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G82" i="1"/>
  <c r="H82" i="1" s="1"/>
  <c r="I82" i="1" s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J76" i="1"/>
  <c r="K76" i="1" s="1"/>
  <c r="I18" i="1"/>
  <c r="J50" i="1"/>
  <c r="J27" i="1"/>
  <c r="I92" i="1"/>
  <c r="J93" i="1" s="1"/>
  <c r="I51" i="1"/>
  <c r="J51" i="1" s="1"/>
  <c r="J52" i="1"/>
  <c r="K52" i="1" s="1"/>
  <c r="G66" i="1"/>
  <c r="H67" i="1" s="1"/>
  <c r="I62" i="1"/>
  <c r="J62" i="1" s="1"/>
  <c r="K62" i="1" s="1"/>
  <c r="J70" i="1"/>
  <c r="K71" i="1" s="1"/>
  <c r="I37" i="1"/>
  <c r="J37" i="1" s="1"/>
  <c r="I63" i="1"/>
  <c r="J64" i="1" s="1"/>
  <c r="I33" i="1"/>
  <c r="J33" i="1" s="1"/>
  <c r="J94" i="1"/>
  <c r="G88" i="1"/>
  <c r="H88" i="1" s="1"/>
  <c r="I88" i="1" s="1"/>
  <c r="J88" i="1" s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I53" i="1"/>
  <c r="I95" i="1"/>
  <c r="J95" i="1" s="1"/>
  <c r="J74" i="1"/>
  <c r="I38" i="1"/>
  <c r="I72" i="1"/>
  <c r="J60" i="1"/>
  <c r="K61" i="1" s="1"/>
  <c r="G85" i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J34" i="1"/>
  <c r="K34" i="1" s="1"/>
  <c r="H16" i="1"/>
  <c r="H15" i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H21" i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H20" i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H89" i="1"/>
  <c r="I89" i="1" s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H90" i="1"/>
  <c r="H84" i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H83" i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H24" i="1"/>
  <c r="H23" i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G14" i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H87" i="1"/>
  <c r="I87" i="1" s="1"/>
  <c r="J87" i="1" s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H86" i="1"/>
  <c r="I86" i="1" s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H9" i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H10" i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H41" i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H42" i="1"/>
  <c r="H47" i="1"/>
  <c r="H46" i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H57" i="1"/>
  <c r="H56" i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H206" i="1" l="1"/>
  <c r="I206" i="1" s="1"/>
  <c r="J206" i="1" s="1"/>
  <c r="K206" i="1" s="1"/>
  <c r="L206" i="1" s="1"/>
  <c r="M206" i="1" s="1"/>
  <c r="N206" i="1" s="1"/>
  <c r="O206" i="1" s="1"/>
  <c r="P206" i="1" s="1"/>
  <c r="Q206" i="1" s="1"/>
  <c r="R206" i="1" s="1"/>
  <c r="S206" i="1" s="1"/>
  <c r="T206" i="1" s="1"/>
  <c r="H30" i="1"/>
  <c r="H12" i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K51" i="1"/>
  <c r="L52" i="1" s="1"/>
  <c r="L142" i="1"/>
  <c r="K105" i="1"/>
  <c r="H219" i="1"/>
  <c r="I219" i="1" s="1"/>
  <c r="J219" i="1" s="1"/>
  <c r="K219" i="1" s="1"/>
  <c r="L219" i="1" s="1"/>
  <c r="M219" i="1" s="1"/>
  <c r="N219" i="1" s="1"/>
  <c r="O219" i="1" s="1"/>
  <c r="P219" i="1" s="1"/>
  <c r="Q219" i="1" s="1"/>
  <c r="R219" i="1" s="1"/>
  <c r="S219" i="1" s="1"/>
  <c r="T219" i="1" s="1"/>
  <c r="K227" i="1"/>
  <c r="L228" i="1" s="1"/>
  <c r="J228" i="1"/>
  <c r="K228" i="1" s="1"/>
  <c r="K189" i="1"/>
  <c r="L189" i="1" s="1"/>
  <c r="M143" i="1"/>
  <c r="K94" i="1"/>
  <c r="K187" i="1"/>
  <c r="L187" i="1" s="1"/>
  <c r="J225" i="1"/>
  <c r="J224" i="1"/>
  <c r="K224" i="1" s="1"/>
  <c r="H80" i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K75" i="1"/>
  <c r="L144" i="1"/>
  <c r="M144" i="1" s="1"/>
  <c r="N144" i="1" s="1"/>
  <c r="J96" i="1"/>
  <c r="K96" i="1" s="1"/>
  <c r="J53" i="1"/>
  <c r="J36" i="1"/>
  <c r="K36" i="1" s="1"/>
  <c r="K183" i="1"/>
  <c r="L183" i="1" s="1"/>
  <c r="I108" i="1"/>
  <c r="J108" i="1" s="1"/>
  <c r="K108" i="1" s="1"/>
  <c r="L108" i="1" s="1"/>
  <c r="M108" i="1" s="1"/>
  <c r="N108" i="1" s="1"/>
  <c r="O108" i="1" s="1"/>
  <c r="P108" i="1" s="1"/>
  <c r="Q108" i="1" s="1"/>
  <c r="R108" i="1" s="1"/>
  <c r="S108" i="1" s="1"/>
  <c r="T108" i="1" s="1"/>
  <c r="I109" i="1"/>
  <c r="J109" i="1" s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I122" i="1"/>
  <c r="I121" i="1"/>
  <c r="J121" i="1" s="1"/>
  <c r="K121" i="1" s="1"/>
  <c r="L121" i="1" s="1"/>
  <c r="M121" i="1" s="1"/>
  <c r="N121" i="1" s="1"/>
  <c r="O121" i="1" s="1"/>
  <c r="P121" i="1" s="1"/>
  <c r="Q121" i="1" s="1"/>
  <c r="R121" i="1" s="1"/>
  <c r="S121" i="1" s="1"/>
  <c r="T121" i="1" s="1"/>
  <c r="I174" i="1"/>
  <c r="J174" i="1" s="1"/>
  <c r="K174" i="1" s="1"/>
  <c r="L174" i="1" s="1"/>
  <c r="M174" i="1" s="1"/>
  <c r="N174" i="1" s="1"/>
  <c r="O174" i="1" s="1"/>
  <c r="P174" i="1" s="1"/>
  <c r="Q174" i="1" s="1"/>
  <c r="R174" i="1" s="1"/>
  <c r="S174" i="1" s="1"/>
  <c r="T174" i="1" s="1"/>
  <c r="I175" i="1"/>
  <c r="J175" i="1" s="1"/>
  <c r="K175" i="1" s="1"/>
  <c r="L175" i="1" s="1"/>
  <c r="M175" i="1" s="1"/>
  <c r="N175" i="1" s="1"/>
  <c r="O175" i="1" s="1"/>
  <c r="P175" i="1" s="1"/>
  <c r="Q175" i="1" s="1"/>
  <c r="R175" i="1" s="1"/>
  <c r="S175" i="1" s="1"/>
  <c r="T175" i="1" s="1"/>
  <c r="H66" i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I202" i="1"/>
  <c r="J202" i="1" s="1"/>
  <c r="K202" i="1" s="1"/>
  <c r="L202" i="1" s="1"/>
  <c r="M202" i="1" s="1"/>
  <c r="N202" i="1" s="1"/>
  <c r="O202" i="1" s="1"/>
  <c r="P202" i="1" s="1"/>
  <c r="Q202" i="1" s="1"/>
  <c r="R202" i="1" s="1"/>
  <c r="S202" i="1" s="1"/>
  <c r="T202" i="1" s="1"/>
  <c r="I203" i="1"/>
  <c r="I162" i="1"/>
  <c r="J162" i="1" s="1"/>
  <c r="K162" i="1" s="1"/>
  <c r="L162" i="1" s="1"/>
  <c r="M162" i="1" s="1"/>
  <c r="N162" i="1" s="1"/>
  <c r="O162" i="1" s="1"/>
  <c r="P162" i="1" s="1"/>
  <c r="Q162" i="1" s="1"/>
  <c r="R162" i="1" s="1"/>
  <c r="S162" i="1" s="1"/>
  <c r="T162" i="1" s="1"/>
  <c r="I163" i="1"/>
  <c r="I135" i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T135" i="1" s="1"/>
  <c r="I136" i="1"/>
  <c r="I215" i="1"/>
  <c r="J215" i="1" s="1"/>
  <c r="K215" i="1" s="1"/>
  <c r="L215" i="1" s="1"/>
  <c r="M215" i="1" s="1"/>
  <c r="N215" i="1" s="1"/>
  <c r="O215" i="1" s="1"/>
  <c r="P215" i="1" s="1"/>
  <c r="Q215" i="1" s="1"/>
  <c r="R215" i="1" s="1"/>
  <c r="S215" i="1" s="1"/>
  <c r="T215" i="1" s="1"/>
  <c r="I216" i="1"/>
  <c r="J216" i="1" s="1"/>
  <c r="K216" i="1" s="1"/>
  <c r="L216" i="1" s="1"/>
  <c r="M216" i="1" s="1"/>
  <c r="N216" i="1" s="1"/>
  <c r="O216" i="1" s="1"/>
  <c r="P216" i="1" s="1"/>
  <c r="Q216" i="1" s="1"/>
  <c r="R216" i="1" s="1"/>
  <c r="S216" i="1" s="1"/>
  <c r="T216" i="1" s="1"/>
  <c r="J237" i="1"/>
  <c r="K237" i="1" s="1"/>
  <c r="L237" i="1" s="1"/>
  <c r="M237" i="1" s="1"/>
  <c r="N237" i="1" s="1"/>
  <c r="O237" i="1" s="1"/>
  <c r="P237" i="1" s="1"/>
  <c r="Q237" i="1" s="1"/>
  <c r="R237" i="1" s="1"/>
  <c r="S237" i="1" s="1"/>
  <c r="T237" i="1" s="1"/>
  <c r="J238" i="1"/>
  <c r="K238" i="1" s="1"/>
  <c r="L238" i="1" s="1"/>
  <c r="M238" i="1" s="1"/>
  <c r="N238" i="1" s="1"/>
  <c r="O238" i="1" s="1"/>
  <c r="P238" i="1" s="1"/>
  <c r="Q238" i="1" s="1"/>
  <c r="R238" i="1" s="1"/>
  <c r="S238" i="1" s="1"/>
  <c r="T238" i="1" s="1"/>
  <c r="I158" i="1"/>
  <c r="J158" i="1" s="1"/>
  <c r="K158" i="1" s="1"/>
  <c r="L158" i="1" s="1"/>
  <c r="M158" i="1" s="1"/>
  <c r="N158" i="1" s="1"/>
  <c r="O158" i="1" s="1"/>
  <c r="P158" i="1" s="1"/>
  <c r="Q158" i="1" s="1"/>
  <c r="R158" i="1" s="1"/>
  <c r="S158" i="1" s="1"/>
  <c r="T158" i="1" s="1"/>
  <c r="I159" i="1"/>
  <c r="J159" i="1" s="1"/>
  <c r="K159" i="1" s="1"/>
  <c r="L159" i="1" s="1"/>
  <c r="M159" i="1" s="1"/>
  <c r="N159" i="1" s="1"/>
  <c r="O159" i="1" s="1"/>
  <c r="P159" i="1" s="1"/>
  <c r="Q159" i="1" s="1"/>
  <c r="R159" i="1" s="1"/>
  <c r="S159" i="1" s="1"/>
  <c r="T159" i="1" s="1"/>
  <c r="I231" i="1"/>
  <c r="J231" i="1" s="1"/>
  <c r="K231" i="1" s="1"/>
  <c r="L231" i="1" s="1"/>
  <c r="M231" i="1" s="1"/>
  <c r="N231" i="1" s="1"/>
  <c r="O231" i="1" s="1"/>
  <c r="P231" i="1" s="1"/>
  <c r="Q231" i="1" s="1"/>
  <c r="R231" i="1" s="1"/>
  <c r="S231" i="1" s="1"/>
  <c r="T231" i="1" s="1"/>
  <c r="I232" i="1"/>
  <c r="I221" i="1"/>
  <c r="I220" i="1"/>
  <c r="J220" i="1" s="1"/>
  <c r="K220" i="1" s="1"/>
  <c r="L220" i="1" s="1"/>
  <c r="M220" i="1" s="1"/>
  <c r="N220" i="1" s="1"/>
  <c r="O220" i="1" s="1"/>
  <c r="P220" i="1" s="1"/>
  <c r="Q220" i="1" s="1"/>
  <c r="R220" i="1" s="1"/>
  <c r="S220" i="1" s="1"/>
  <c r="T220" i="1" s="1"/>
  <c r="I113" i="1"/>
  <c r="I112" i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I149" i="1"/>
  <c r="I148" i="1"/>
  <c r="J148" i="1" s="1"/>
  <c r="K148" i="1" s="1"/>
  <c r="L148" i="1" s="1"/>
  <c r="M148" i="1" s="1"/>
  <c r="N148" i="1" s="1"/>
  <c r="O148" i="1" s="1"/>
  <c r="P148" i="1" s="1"/>
  <c r="Q148" i="1" s="1"/>
  <c r="R148" i="1" s="1"/>
  <c r="S148" i="1" s="1"/>
  <c r="T148" i="1" s="1"/>
  <c r="I101" i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I102" i="1"/>
  <c r="I197" i="1"/>
  <c r="J197" i="1" s="1"/>
  <c r="K197" i="1" s="1"/>
  <c r="L197" i="1" s="1"/>
  <c r="M197" i="1" s="1"/>
  <c r="N197" i="1" s="1"/>
  <c r="O197" i="1" s="1"/>
  <c r="P197" i="1" s="1"/>
  <c r="Q197" i="1" s="1"/>
  <c r="R197" i="1" s="1"/>
  <c r="S197" i="1" s="1"/>
  <c r="T197" i="1" s="1"/>
  <c r="I198" i="1"/>
  <c r="I178" i="1"/>
  <c r="J178" i="1" s="1"/>
  <c r="K178" i="1" s="1"/>
  <c r="L178" i="1" s="1"/>
  <c r="M178" i="1" s="1"/>
  <c r="N178" i="1" s="1"/>
  <c r="O178" i="1" s="1"/>
  <c r="P178" i="1" s="1"/>
  <c r="Q178" i="1" s="1"/>
  <c r="R178" i="1" s="1"/>
  <c r="S178" i="1" s="1"/>
  <c r="T178" i="1" s="1"/>
  <c r="I179" i="1"/>
  <c r="I207" i="1"/>
  <c r="J207" i="1" s="1"/>
  <c r="K207" i="1" s="1"/>
  <c r="L207" i="1" s="1"/>
  <c r="M207" i="1" s="1"/>
  <c r="N207" i="1" s="1"/>
  <c r="O207" i="1" s="1"/>
  <c r="P207" i="1" s="1"/>
  <c r="Q207" i="1" s="1"/>
  <c r="R207" i="1" s="1"/>
  <c r="S207" i="1" s="1"/>
  <c r="T207" i="1" s="1"/>
  <c r="I208" i="1"/>
  <c r="K170" i="1"/>
  <c r="L170" i="1" s="1"/>
  <c r="M170" i="1" s="1"/>
  <c r="K171" i="1"/>
  <c r="L171" i="1" s="1"/>
  <c r="M171" i="1" s="1"/>
  <c r="N171" i="1" s="1"/>
  <c r="K139" i="1"/>
  <c r="K140" i="1"/>
  <c r="L145" i="1"/>
  <c r="K118" i="1"/>
  <c r="L118" i="1" s="1"/>
  <c r="M118" i="1" s="1"/>
  <c r="K185" i="1"/>
  <c r="K126" i="1"/>
  <c r="L126" i="1" s="1"/>
  <c r="K98" i="1"/>
  <c r="K166" i="1"/>
  <c r="K167" i="1"/>
  <c r="K190" i="1"/>
  <c r="L190" i="1" s="1"/>
  <c r="M190" i="1" s="1"/>
  <c r="K154" i="1"/>
  <c r="L154" i="1" s="1"/>
  <c r="M154" i="1" s="1"/>
  <c r="K77" i="1"/>
  <c r="L77" i="1" s="1"/>
  <c r="K95" i="1"/>
  <c r="L95" i="1" s="1"/>
  <c r="L62" i="1"/>
  <c r="K53" i="1"/>
  <c r="L53" i="1" s="1"/>
  <c r="L76" i="1"/>
  <c r="J54" i="1"/>
  <c r="K54" i="1" s="1"/>
  <c r="L54" i="1" s="1"/>
  <c r="J72" i="1"/>
  <c r="K72" i="1" s="1"/>
  <c r="L72" i="1" s="1"/>
  <c r="J73" i="1"/>
  <c r="J63" i="1"/>
  <c r="K63" i="1" s="1"/>
  <c r="L63" i="1" s="1"/>
  <c r="J38" i="1"/>
  <c r="K38" i="1" s="1"/>
  <c r="J39" i="1"/>
  <c r="K35" i="1"/>
  <c r="I67" i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I68" i="1"/>
  <c r="I47" i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I48" i="1"/>
  <c r="I31" i="1"/>
  <c r="I30" i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I42" i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I43" i="1"/>
  <c r="I91" i="1"/>
  <c r="I90" i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I17" i="1"/>
  <c r="I16" i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I58" i="1"/>
  <c r="I57" i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I25" i="1"/>
  <c r="I24" i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M54" i="1"/>
  <c r="N54" i="1" l="1"/>
  <c r="M53" i="1"/>
  <c r="L127" i="1"/>
  <c r="M127" i="1" s="1"/>
  <c r="K37" i="1"/>
  <c r="L37" i="1" s="1"/>
  <c r="M145" i="1"/>
  <c r="N145" i="1" s="1"/>
  <c r="O145" i="1" s="1"/>
  <c r="L188" i="1"/>
  <c r="K97" i="1"/>
  <c r="L97" i="1" s="1"/>
  <c r="K225" i="1"/>
  <c r="L225" i="1" s="1"/>
  <c r="K226" i="1"/>
  <c r="L96" i="1"/>
  <c r="M96" i="1" s="1"/>
  <c r="L184" i="1"/>
  <c r="M184" i="1" s="1"/>
  <c r="J149" i="1"/>
  <c r="K149" i="1" s="1"/>
  <c r="L149" i="1" s="1"/>
  <c r="M149" i="1" s="1"/>
  <c r="N149" i="1" s="1"/>
  <c r="O149" i="1" s="1"/>
  <c r="P149" i="1" s="1"/>
  <c r="Q149" i="1" s="1"/>
  <c r="R149" i="1" s="1"/>
  <c r="S149" i="1" s="1"/>
  <c r="T149" i="1" s="1"/>
  <c r="J150" i="1"/>
  <c r="J113" i="1"/>
  <c r="K113" i="1" s="1"/>
  <c r="L113" i="1" s="1"/>
  <c r="M113" i="1" s="1"/>
  <c r="N113" i="1" s="1"/>
  <c r="O113" i="1" s="1"/>
  <c r="P113" i="1" s="1"/>
  <c r="Q113" i="1" s="1"/>
  <c r="R113" i="1" s="1"/>
  <c r="S113" i="1" s="1"/>
  <c r="T113" i="1" s="1"/>
  <c r="J114" i="1"/>
  <c r="J179" i="1"/>
  <c r="K179" i="1" s="1"/>
  <c r="L179" i="1" s="1"/>
  <c r="M179" i="1" s="1"/>
  <c r="N179" i="1" s="1"/>
  <c r="O179" i="1" s="1"/>
  <c r="P179" i="1" s="1"/>
  <c r="Q179" i="1" s="1"/>
  <c r="R179" i="1" s="1"/>
  <c r="S179" i="1" s="1"/>
  <c r="T179" i="1" s="1"/>
  <c r="J180" i="1"/>
  <c r="J136" i="1"/>
  <c r="K136" i="1" s="1"/>
  <c r="L136" i="1" s="1"/>
  <c r="M136" i="1" s="1"/>
  <c r="N136" i="1" s="1"/>
  <c r="O136" i="1" s="1"/>
  <c r="P136" i="1" s="1"/>
  <c r="Q136" i="1" s="1"/>
  <c r="R136" i="1" s="1"/>
  <c r="S136" i="1" s="1"/>
  <c r="T136" i="1" s="1"/>
  <c r="J137" i="1"/>
  <c r="J163" i="1"/>
  <c r="K163" i="1" s="1"/>
  <c r="L163" i="1" s="1"/>
  <c r="M163" i="1" s="1"/>
  <c r="N163" i="1" s="1"/>
  <c r="O163" i="1" s="1"/>
  <c r="P163" i="1" s="1"/>
  <c r="Q163" i="1" s="1"/>
  <c r="R163" i="1" s="1"/>
  <c r="S163" i="1" s="1"/>
  <c r="T163" i="1" s="1"/>
  <c r="J164" i="1"/>
  <c r="J198" i="1"/>
  <c r="K198" i="1" s="1"/>
  <c r="L198" i="1" s="1"/>
  <c r="M198" i="1" s="1"/>
  <c r="N198" i="1" s="1"/>
  <c r="O198" i="1" s="1"/>
  <c r="P198" i="1" s="1"/>
  <c r="Q198" i="1" s="1"/>
  <c r="R198" i="1" s="1"/>
  <c r="S198" i="1" s="1"/>
  <c r="T198" i="1" s="1"/>
  <c r="J199" i="1"/>
  <c r="K199" i="1" s="1"/>
  <c r="L199" i="1" s="1"/>
  <c r="M199" i="1" s="1"/>
  <c r="N199" i="1" s="1"/>
  <c r="O199" i="1" s="1"/>
  <c r="P199" i="1" s="1"/>
  <c r="Q199" i="1" s="1"/>
  <c r="R199" i="1" s="1"/>
  <c r="S199" i="1" s="1"/>
  <c r="T199" i="1" s="1"/>
  <c r="J221" i="1"/>
  <c r="K221" i="1" s="1"/>
  <c r="L221" i="1" s="1"/>
  <c r="M221" i="1" s="1"/>
  <c r="N221" i="1" s="1"/>
  <c r="O221" i="1" s="1"/>
  <c r="P221" i="1" s="1"/>
  <c r="Q221" i="1" s="1"/>
  <c r="R221" i="1" s="1"/>
  <c r="S221" i="1" s="1"/>
  <c r="T221" i="1" s="1"/>
  <c r="J222" i="1"/>
  <c r="J102" i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J103" i="1"/>
  <c r="J203" i="1"/>
  <c r="K203" i="1" s="1"/>
  <c r="L203" i="1" s="1"/>
  <c r="M203" i="1" s="1"/>
  <c r="N203" i="1" s="1"/>
  <c r="O203" i="1" s="1"/>
  <c r="P203" i="1" s="1"/>
  <c r="Q203" i="1" s="1"/>
  <c r="R203" i="1" s="1"/>
  <c r="S203" i="1" s="1"/>
  <c r="T203" i="1" s="1"/>
  <c r="J204" i="1"/>
  <c r="K204" i="1" s="1"/>
  <c r="L204" i="1" s="1"/>
  <c r="M204" i="1" s="1"/>
  <c r="N204" i="1" s="1"/>
  <c r="O204" i="1" s="1"/>
  <c r="P204" i="1" s="1"/>
  <c r="Q204" i="1" s="1"/>
  <c r="R204" i="1" s="1"/>
  <c r="S204" i="1" s="1"/>
  <c r="T204" i="1" s="1"/>
  <c r="J122" i="1"/>
  <c r="K122" i="1" s="1"/>
  <c r="L122" i="1" s="1"/>
  <c r="M122" i="1" s="1"/>
  <c r="N122" i="1" s="1"/>
  <c r="O122" i="1" s="1"/>
  <c r="P122" i="1" s="1"/>
  <c r="Q122" i="1" s="1"/>
  <c r="R122" i="1" s="1"/>
  <c r="S122" i="1" s="1"/>
  <c r="T122" i="1" s="1"/>
  <c r="J123" i="1"/>
  <c r="J232" i="1"/>
  <c r="K232" i="1" s="1"/>
  <c r="L232" i="1" s="1"/>
  <c r="M232" i="1" s="1"/>
  <c r="N232" i="1" s="1"/>
  <c r="O232" i="1" s="1"/>
  <c r="P232" i="1" s="1"/>
  <c r="Q232" i="1" s="1"/>
  <c r="R232" i="1" s="1"/>
  <c r="S232" i="1" s="1"/>
  <c r="T232" i="1" s="1"/>
  <c r="J233" i="1"/>
  <c r="K233" i="1" s="1"/>
  <c r="L233" i="1" s="1"/>
  <c r="M233" i="1" s="1"/>
  <c r="N233" i="1" s="1"/>
  <c r="O233" i="1" s="1"/>
  <c r="P233" i="1" s="1"/>
  <c r="Q233" i="1" s="1"/>
  <c r="R233" i="1" s="1"/>
  <c r="S233" i="1" s="1"/>
  <c r="T233" i="1" s="1"/>
  <c r="J208" i="1"/>
  <c r="K208" i="1" s="1"/>
  <c r="L208" i="1" s="1"/>
  <c r="M208" i="1" s="1"/>
  <c r="N208" i="1" s="1"/>
  <c r="O208" i="1" s="1"/>
  <c r="P208" i="1" s="1"/>
  <c r="Q208" i="1" s="1"/>
  <c r="R208" i="1" s="1"/>
  <c r="S208" i="1" s="1"/>
  <c r="T208" i="1" s="1"/>
  <c r="J209" i="1"/>
  <c r="L185" i="1"/>
  <c r="L186" i="1"/>
  <c r="L155" i="1"/>
  <c r="M155" i="1" s="1"/>
  <c r="N155" i="1" s="1"/>
  <c r="L167" i="1"/>
  <c r="L168" i="1"/>
  <c r="L140" i="1"/>
  <c r="L141" i="1"/>
  <c r="M77" i="1"/>
  <c r="M63" i="1"/>
  <c r="K73" i="1"/>
  <c r="L73" i="1" s="1"/>
  <c r="M73" i="1" s="1"/>
  <c r="K74" i="1"/>
  <c r="K64" i="1"/>
  <c r="L64" i="1" s="1"/>
  <c r="M64" i="1" s="1"/>
  <c r="N64" i="1" s="1"/>
  <c r="L36" i="1"/>
  <c r="L35" i="1"/>
  <c r="K39" i="1"/>
  <c r="L39" i="1" s="1"/>
  <c r="L38" i="1"/>
  <c r="M38" i="1" s="1"/>
  <c r="J43" i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J44" i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J48" i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J49" i="1"/>
  <c r="J58" i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J59" i="1"/>
  <c r="J17" i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J18" i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J31" i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J32" i="1"/>
  <c r="J25" i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J26" i="1"/>
  <c r="J91" i="1"/>
  <c r="K91" i="1" s="1"/>
  <c r="L91" i="1" s="1"/>
  <c r="M91" i="1" s="1"/>
  <c r="N91" i="1" s="1"/>
  <c r="O91" i="1" s="1"/>
  <c r="P91" i="1" s="1"/>
  <c r="Q91" i="1" s="1"/>
  <c r="R91" i="1" s="1"/>
  <c r="S91" i="1" s="1"/>
  <c r="T91" i="1" s="1"/>
  <c r="J92" i="1"/>
  <c r="J68" i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J69" i="1"/>
  <c r="M128" i="1" l="1"/>
  <c r="N128" i="1" s="1"/>
  <c r="L226" i="1"/>
  <c r="M226" i="1" s="1"/>
  <c r="L227" i="1"/>
  <c r="M97" i="1"/>
  <c r="N97" i="1" s="1"/>
  <c r="L98" i="1"/>
  <c r="M98" i="1" s="1"/>
  <c r="N98" i="1" s="1"/>
  <c r="O98" i="1" s="1"/>
  <c r="M185" i="1"/>
  <c r="N185" i="1" s="1"/>
  <c r="M188" i="1"/>
  <c r="M189" i="1"/>
  <c r="K180" i="1"/>
  <c r="L180" i="1" s="1"/>
  <c r="M180" i="1" s="1"/>
  <c r="N180" i="1" s="1"/>
  <c r="O180" i="1" s="1"/>
  <c r="P180" i="1" s="1"/>
  <c r="Q180" i="1" s="1"/>
  <c r="R180" i="1" s="1"/>
  <c r="S180" i="1" s="1"/>
  <c r="T180" i="1" s="1"/>
  <c r="K181" i="1"/>
  <c r="K103" i="1"/>
  <c r="L103" i="1" s="1"/>
  <c r="M103" i="1" s="1"/>
  <c r="N103" i="1" s="1"/>
  <c r="O103" i="1" s="1"/>
  <c r="P103" i="1" s="1"/>
  <c r="Q103" i="1" s="1"/>
  <c r="R103" i="1" s="1"/>
  <c r="S103" i="1" s="1"/>
  <c r="T103" i="1" s="1"/>
  <c r="K104" i="1"/>
  <c r="K114" i="1"/>
  <c r="L114" i="1" s="1"/>
  <c r="M114" i="1" s="1"/>
  <c r="N114" i="1" s="1"/>
  <c r="O114" i="1" s="1"/>
  <c r="P114" i="1" s="1"/>
  <c r="Q114" i="1" s="1"/>
  <c r="R114" i="1" s="1"/>
  <c r="S114" i="1" s="1"/>
  <c r="T114" i="1" s="1"/>
  <c r="K115" i="1"/>
  <c r="K164" i="1"/>
  <c r="L164" i="1" s="1"/>
  <c r="M164" i="1" s="1"/>
  <c r="N164" i="1" s="1"/>
  <c r="O164" i="1" s="1"/>
  <c r="P164" i="1" s="1"/>
  <c r="Q164" i="1" s="1"/>
  <c r="R164" i="1" s="1"/>
  <c r="S164" i="1" s="1"/>
  <c r="T164" i="1" s="1"/>
  <c r="K165" i="1"/>
  <c r="K209" i="1"/>
  <c r="L209" i="1" s="1"/>
  <c r="M209" i="1" s="1"/>
  <c r="N209" i="1" s="1"/>
  <c r="O209" i="1" s="1"/>
  <c r="P209" i="1" s="1"/>
  <c r="Q209" i="1" s="1"/>
  <c r="R209" i="1" s="1"/>
  <c r="S209" i="1" s="1"/>
  <c r="T209" i="1" s="1"/>
  <c r="K210" i="1"/>
  <c r="K222" i="1"/>
  <c r="L222" i="1" s="1"/>
  <c r="M222" i="1" s="1"/>
  <c r="N222" i="1" s="1"/>
  <c r="O222" i="1" s="1"/>
  <c r="P222" i="1" s="1"/>
  <c r="Q222" i="1" s="1"/>
  <c r="R222" i="1" s="1"/>
  <c r="S222" i="1" s="1"/>
  <c r="T222" i="1" s="1"/>
  <c r="K223" i="1"/>
  <c r="K150" i="1"/>
  <c r="L150" i="1" s="1"/>
  <c r="M150" i="1" s="1"/>
  <c r="N150" i="1" s="1"/>
  <c r="O150" i="1" s="1"/>
  <c r="P150" i="1" s="1"/>
  <c r="Q150" i="1" s="1"/>
  <c r="R150" i="1" s="1"/>
  <c r="S150" i="1" s="1"/>
  <c r="T150" i="1" s="1"/>
  <c r="K151" i="1"/>
  <c r="K123" i="1"/>
  <c r="L123" i="1" s="1"/>
  <c r="M123" i="1" s="1"/>
  <c r="N123" i="1" s="1"/>
  <c r="O123" i="1" s="1"/>
  <c r="P123" i="1" s="1"/>
  <c r="Q123" i="1" s="1"/>
  <c r="R123" i="1" s="1"/>
  <c r="S123" i="1" s="1"/>
  <c r="T123" i="1" s="1"/>
  <c r="K124" i="1"/>
  <c r="K137" i="1"/>
  <c r="L137" i="1" s="1"/>
  <c r="M137" i="1" s="1"/>
  <c r="N137" i="1" s="1"/>
  <c r="O137" i="1" s="1"/>
  <c r="P137" i="1" s="1"/>
  <c r="Q137" i="1" s="1"/>
  <c r="R137" i="1" s="1"/>
  <c r="S137" i="1" s="1"/>
  <c r="T137" i="1" s="1"/>
  <c r="K138" i="1"/>
  <c r="M186" i="1"/>
  <c r="N186" i="1" s="1"/>
  <c r="O186" i="1" s="1"/>
  <c r="M187" i="1"/>
  <c r="M168" i="1"/>
  <c r="M169" i="1"/>
  <c r="M141" i="1"/>
  <c r="M142" i="1"/>
  <c r="M36" i="1"/>
  <c r="M37" i="1"/>
  <c r="N38" i="1"/>
  <c r="L74" i="1"/>
  <c r="M74" i="1" s="1"/>
  <c r="N74" i="1" s="1"/>
  <c r="L75" i="1"/>
  <c r="M39" i="1"/>
  <c r="N39" i="1" s="1"/>
  <c r="K49" i="1"/>
  <c r="L49" i="1" s="1"/>
  <c r="M49" i="1" s="1"/>
  <c r="N49" i="1" s="1"/>
  <c r="O49" i="1" s="1"/>
  <c r="P49" i="1" s="1"/>
  <c r="Q49" i="1" s="1"/>
  <c r="R49" i="1" s="1"/>
  <c r="S49" i="1" s="1"/>
  <c r="T49" i="1" s="1"/>
  <c r="K50" i="1"/>
  <c r="K32" i="1"/>
  <c r="L32" i="1" s="1"/>
  <c r="M32" i="1" s="1"/>
  <c r="N32" i="1" s="1"/>
  <c r="O32" i="1" s="1"/>
  <c r="P32" i="1" s="1"/>
  <c r="Q32" i="1" s="1"/>
  <c r="R32" i="1" s="1"/>
  <c r="S32" i="1" s="1"/>
  <c r="T32" i="1" s="1"/>
  <c r="K33" i="1"/>
  <c r="K26" i="1"/>
  <c r="L26" i="1" s="1"/>
  <c r="M26" i="1" s="1"/>
  <c r="N26" i="1" s="1"/>
  <c r="O26" i="1" s="1"/>
  <c r="P26" i="1" s="1"/>
  <c r="Q26" i="1" s="1"/>
  <c r="R26" i="1" s="1"/>
  <c r="S26" i="1" s="1"/>
  <c r="T26" i="1" s="1"/>
  <c r="K27" i="1"/>
  <c r="L27" i="1" s="1"/>
  <c r="M27" i="1" s="1"/>
  <c r="N27" i="1" s="1"/>
  <c r="O27" i="1" s="1"/>
  <c r="P27" i="1" s="1"/>
  <c r="Q27" i="1" s="1"/>
  <c r="R27" i="1" s="1"/>
  <c r="S27" i="1" s="1"/>
  <c r="T27" i="1" s="1"/>
  <c r="K59" i="1"/>
  <c r="L59" i="1" s="1"/>
  <c r="M59" i="1" s="1"/>
  <c r="N59" i="1" s="1"/>
  <c r="O59" i="1" s="1"/>
  <c r="P59" i="1" s="1"/>
  <c r="Q59" i="1" s="1"/>
  <c r="R59" i="1" s="1"/>
  <c r="S59" i="1" s="1"/>
  <c r="T59" i="1" s="1"/>
  <c r="K60" i="1"/>
  <c r="K69" i="1"/>
  <c r="L69" i="1" s="1"/>
  <c r="M69" i="1" s="1"/>
  <c r="N69" i="1" s="1"/>
  <c r="O69" i="1" s="1"/>
  <c r="P69" i="1" s="1"/>
  <c r="Q69" i="1" s="1"/>
  <c r="R69" i="1" s="1"/>
  <c r="S69" i="1" s="1"/>
  <c r="T69" i="1" s="1"/>
  <c r="K70" i="1"/>
  <c r="K92" i="1"/>
  <c r="L92" i="1" s="1"/>
  <c r="M92" i="1" s="1"/>
  <c r="N92" i="1" s="1"/>
  <c r="O92" i="1" s="1"/>
  <c r="P92" i="1" s="1"/>
  <c r="Q92" i="1" s="1"/>
  <c r="R92" i="1" s="1"/>
  <c r="S92" i="1" s="1"/>
  <c r="T92" i="1" s="1"/>
  <c r="K93" i="1"/>
  <c r="N189" i="1" l="1"/>
  <c r="N190" i="1"/>
  <c r="O190" i="1" s="1"/>
  <c r="O39" i="1"/>
  <c r="M227" i="1"/>
  <c r="N227" i="1" s="1"/>
  <c r="M228" i="1"/>
  <c r="L138" i="1"/>
  <c r="M138" i="1" s="1"/>
  <c r="N138" i="1" s="1"/>
  <c r="O138" i="1" s="1"/>
  <c r="P138" i="1" s="1"/>
  <c r="Q138" i="1" s="1"/>
  <c r="R138" i="1" s="1"/>
  <c r="S138" i="1" s="1"/>
  <c r="T138" i="1" s="1"/>
  <c r="L139" i="1"/>
  <c r="L104" i="1"/>
  <c r="M104" i="1" s="1"/>
  <c r="N104" i="1" s="1"/>
  <c r="O104" i="1" s="1"/>
  <c r="P104" i="1" s="1"/>
  <c r="Q104" i="1" s="1"/>
  <c r="R104" i="1" s="1"/>
  <c r="S104" i="1" s="1"/>
  <c r="T104" i="1" s="1"/>
  <c r="L105" i="1"/>
  <c r="M105" i="1" s="1"/>
  <c r="N105" i="1" s="1"/>
  <c r="O105" i="1" s="1"/>
  <c r="P105" i="1" s="1"/>
  <c r="Q105" i="1" s="1"/>
  <c r="R105" i="1" s="1"/>
  <c r="S105" i="1" s="1"/>
  <c r="T105" i="1" s="1"/>
  <c r="L223" i="1"/>
  <c r="M223" i="1" s="1"/>
  <c r="N223" i="1" s="1"/>
  <c r="O223" i="1" s="1"/>
  <c r="P223" i="1" s="1"/>
  <c r="Q223" i="1" s="1"/>
  <c r="R223" i="1" s="1"/>
  <c r="S223" i="1" s="1"/>
  <c r="T223" i="1" s="1"/>
  <c r="L224" i="1"/>
  <c r="L115" i="1"/>
  <c r="M115" i="1" s="1"/>
  <c r="N115" i="1" s="1"/>
  <c r="O115" i="1" s="1"/>
  <c r="P115" i="1" s="1"/>
  <c r="Q115" i="1" s="1"/>
  <c r="R115" i="1" s="1"/>
  <c r="S115" i="1" s="1"/>
  <c r="T115" i="1" s="1"/>
  <c r="L116" i="1"/>
  <c r="L124" i="1"/>
  <c r="M124" i="1" s="1"/>
  <c r="N124" i="1" s="1"/>
  <c r="O124" i="1" s="1"/>
  <c r="P124" i="1" s="1"/>
  <c r="Q124" i="1" s="1"/>
  <c r="R124" i="1" s="1"/>
  <c r="S124" i="1" s="1"/>
  <c r="T124" i="1" s="1"/>
  <c r="L125" i="1"/>
  <c r="L210" i="1"/>
  <c r="M210" i="1" s="1"/>
  <c r="N210" i="1" s="1"/>
  <c r="O210" i="1" s="1"/>
  <c r="P210" i="1" s="1"/>
  <c r="Q210" i="1" s="1"/>
  <c r="R210" i="1" s="1"/>
  <c r="S210" i="1" s="1"/>
  <c r="T210" i="1" s="1"/>
  <c r="L211" i="1"/>
  <c r="L165" i="1"/>
  <c r="M165" i="1" s="1"/>
  <c r="N165" i="1" s="1"/>
  <c r="O165" i="1" s="1"/>
  <c r="P165" i="1" s="1"/>
  <c r="Q165" i="1" s="1"/>
  <c r="R165" i="1" s="1"/>
  <c r="S165" i="1" s="1"/>
  <c r="T165" i="1" s="1"/>
  <c r="L166" i="1"/>
  <c r="L151" i="1"/>
  <c r="M151" i="1" s="1"/>
  <c r="N151" i="1" s="1"/>
  <c r="O151" i="1" s="1"/>
  <c r="P151" i="1" s="1"/>
  <c r="Q151" i="1" s="1"/>
  <c r="R151" i="1" s="1"/>
  <c r="S151" i="1" s="1"/>
  <c r="T151" i="1" s="1"/>
  <c r="L152" i="1"/>
  <c r="L181" i="1"/>
  <c r="M181" i="1" s="1"/>
  <c r="N181" i="1" s="1"/>
  <c r="O181" i="1" s="1"/>
  <c r="P181" i="1" s="1"/>
  <c r="Q181" i="1" s="1"/>
  <c r="R181" i="1" s="1"/>
  <c r="S181" i="1" s="1"/>
  <c r="T181" i="1" s="1"/>
  <c r="L182" i="1"/>
  <c r="N142" i="1"/>
  <c r="N143" i="1"/>
  <c r="N187" i="1"/>
  <c r="O187" i="1" s="1"/>
  <c r="P187" i="1" s="1"/>
  <c r="N188" i="1"/>
  <c r="N169" i="1"/>
  <c r="N170" i="1"/>
  <c r="M75" i="1"/>
  <c r="N75" i="1" s="1"/>
  <c r="O75" i="1" s="1"/>
  <c r="M76" i="1"/>
  <c r="N37" i="1"/>
  <c r="O38" i="1" s="1"/>
  <c r="L60" i="1"/>
  <c r="M60" i="1" s="1"/>
  <c r="N60" i="1" s="1"/>
  <c r="O60" i="1" s="1"/>
  <c r="P60" i="1" s="1"/>
  <c r="Q60" i="1" s="1"/>
  <c r="R60" i="1" s="1"/>
  <c r="S60" i="1" s="1"/>
  <c r="T60" i="1" s="1"/>
  <c r="L61" i="1"/>
  <c r="L93" i="1"/>
  <c r="M93" i="1" s="1"/>
  <c r="N93" i="1" s="1"/>
  <c r="O93" i="1" s="1"/>
  <c r="P93" i="1" s="1"/>
  <c r="Q93" i="1" s="1"/>
  <c r="R93" i="1" s="1"/>
  <c r="S93" i="1" s="1"/>
  <c r="T93" i="1" s="1"/>
  <c r="L94" i="1"/>
  <c r="L33" i="1"/>
  <c r="M33" i="1" s="1"/>
  <c r="N33" i="1" s="1"/>
  <c r="O33" i="1" s="1"/>
  <c r="P33" i="1" s="1"/>
  <c r="Q33" i="1" s="1"/>
  <c r="R33" i="1" s="1"/>
  <c r="S33" i="1" s="1"/>
  <c r="T33" i="1" s="1"/>
  <c r="L34" i="1"/>
  <c r="L70" i="1"/>
  <c r="M70" i="1" s="1"/>
  <c r="N70" i="1" s="1"/>
  <c r="O70" i="1" s="1"/>
  <c r="P70" i="1" s="1"/>
  <c r="Q70" i="1" s="1"/>
  <c r="R70" i="1" s="1"/>
  <c r="S70" i="1" s="1"/>
  <c r="T70" i="1" s="1"/>
  <c r="L71" i="1"/>
  <c r="L50" i="1"/>
  <c r="M50" i="1" s="1"/>
  <c r="N50" i="1" s="1"/>
  <c r="O50" i="1" s="1"/>
  <c r="P50" i="1" s="1"/>
  <c r="Q50" i="1" s="1"/>
  <c r="R50" i="1" s="1"/>
  <c r="S50" i="1" s="1"/>
  <c r="T50" i="1" s="1"/>
  <c r="L51" i="1"/>
  <c r="P39" i="1" l="1"/>
  <c r="N228" i="1"/>
  <c r="O228" i="1" s="1"/>
  <c r="M224" i="1"/>
  <c r="N224" i="1" s="1"/>
  <c r="O224" i="1" s="1"/>
  <c r="P224" i="1" s="1"/>
  <c r="Q224" i="1" s="1"/>
  <c r="R224" i="1" s="1"/>
  <c r="S224" i="1" s="1"/>
  <c r="T224" i="1" s="1"/>
  <c r="M225" i="1"/>
  <c r="M211" i="1"/>
  <c r="N211" i="1" s="1"/>
  <c r="O211" i="1" s="1"/>
  <c r="P211" i="1" s="1"/>
  <c r="Q211" i="1" s="1"/>
  <c r="R211" i="1" s="1"/>
  <c r="S211" i="1" s="1"/>
  <c r="T211" i="1" s="1"/>
  <c r="M212" i="1"/>
  <c r="N212" i="1" s="1"/>
  <c r="O212" i="1" s="1"/>
  <c r="P212" i="1" s="1"/>
  <c r="Q212" i="1" s="1"/>
  <c r="R212" i="1" s="1"/>
  <c r="S212" i="1" s="1"/>
  <c r="T212" i="1" s="1"/>
  <c r="M183" i="1"/>
  <c r="M182" i="1"/>
  <c r="N182" i="1" s="1"/>
  <c r="O182" i="1" s="1"/>
  <c r="P182" i="1" s="1"/>
  <c r="Q182" i="1" s="1"/>
  <c r="R182" i="1" s="1"/>
  <c r="S182" i="1" s="1"/>
  <c r="T182" i="1" s="1"/>
  <c r="M125" i="1"/>
  <c r="N125" i="1" s="1"/>
  <c r="O125" i="1" s="1"/>
  <c r="P125" i="1" s="1"/>
  <c r="Q125" i="1" s="1"/>
  <c r="R125" i="1" s="1"/>
  <c r="S125" i="1" s="1"/>
  <c r="T125" i="1" s="1"/>
  <c r="M126" i="1"/>
  <c r="M166" i="1"/>
  <c r="N166" i="1" s="1"/>
  <c r="O166" i="1" s="1"/>
  <c r="P166" i="1" s="1"/>
  <c r="Q166" i="1" s="1"/>
  <c r="R166" i="1" s="1"/>
  <c r="S166" i="1" s="1"/>
  <c r="T166" i="1" s="1"/>
  <c r="M167" i="1"/>
  <c r="M139" i="1"/>
  <c r="N139" i="1" s="1"/>
  <c r="O139" i="1" s="1"/>
  <c r="P139" i="1" s="1"/>
  <c r="Q139" i="1" s="1"/>
  <c r="R139" i="1" s="1"/>
  <c r="S139" i="1" s="1"/>
  <c r="T139" i="1" s="1"/>
  <c r="M140" i="1"/>
  <c r="M152" i="1"/>
  <c r="N152" i="1" s="1"/>
  <c r="O152" i="1" s="1"/>
  <c r="P152" i="1" s="1"/>
  <c r="Q152" i="1" s="1"/>
  <c r="R152" i="1" s="1"/>
  <c r="S152" i="1" s="1"/>
  <c r="T152" i="1" s="1"/>
  <c r="M153" i="1"/>
  <c r="M116" i="1"/>
  <c r="N116" i="1" s="1"/>
  <c r="O116" i="1" s="1"/>
  <c r="P116" i="1" s="1"/>
  <c r="Q116" i="1" s="1"/>
  <c r="R116" i="1" s="1"/>
  <c r="S116" i="1" s="1"/>
  <c r="T116" i="1" s="1"/>
  <c r="M117" i="1"/>
  <c r="O170" i="1"/>
  <c r="O171" i="1"/>
  <c r="O188" i="1"/>
  <c r="P188" i="1" s="1"/>
  <c r="Q188" i="1" s="1"/>
  <c r="O189" i="1"/>
  <c r="O143" i="1"/>
  <c r="O144" i="1"/>
  <c r="N76" i="1"/>
  <c r="O76" i="1" s="1"/>
  <c r="P76" i="1" s="1"/>
  <c r="N77" i="1"/>
  <c r="M51" i="1"/>
  <c r="N51" i="1" s="1"/>
  <c r="O51" i="1" s="1"/>
  <c r="P51" i="1" s="1"/>
  <c r="Q51" i="1" s="1"/>
  <c r="R51" i="1" s="1"/>
  <c r="S51" i="1" s="1"/>
  <c r="T51" i="1" s="1"/>
  <c r="M52" i="1"/>
  <c r="M61" i="1"/>
  <c r="N61" i="1" s="1"/>
  <c r="O61" i="1" s="1"/>
  <c r="P61" i="1" s="1"/>
  <c r="Q61" i="1" s="1"/>
  <c r="R61" i="1" s="1"/>
  <c r="S61" i="1" s="1"/>
  <c r="T61" i="1" s="1"/>
  <c r="M62" i="1"/>
  <c r="M71" i="1"/>
  <c r="N71" i="1" s="1"/>
  <c r="O71" i="1" s="1"/>
  <c r="P71" i="1" s="1"/>
  <c r="Q71" i="1" s="1"/>
  <c r="R71" i="1" s="1"/>
  <c r="S71" i="1" s="1"/>
  <c r="T71" i="1" s="1"/>
  <c r="M72" i="1"/>
  <c r="M34" i="1"/>
  <c r="N34" i="1" s="1"/>
  <c r="O34" i="1" s="1"/>
  <c r="P34" i="1" s="1"/>
  <c r="Q34" i="1" s="1"/>
  <c r="R34" i="1" s="1"/>
  <c r="S34" i="1" s="1"/>
  <c r="T34" i="1" s="1"/>
  <c r="M35" i="1"/>
  <c r="M94" i="1"/>
  <c r="N94" i="1" s="1"/>
  <c r="O94" i="1" s="1"/>
  <c r="P94" i="1" s="1"/>
  <c r="Q94" i="1" s="1"/>
  <c r="R94" i="1" s="1"/>
  <c r="S94" i="1" s="1"/>
  <c r="T94" i="1" s="1"/>
  <c r="M95" i="1"/>
  <c r="P171" i="1" l="1"/>
  <c r="N140" i="1"/>
  <c r="O140" i="1" s="1"/>
  <c r="P140" i="1" s="1"/>
  <c r="Q140" i="1" s="1"/>
  <c r="R140" i="1" s="1"/>
  <c r="S140" i="1" s="1"/>
  <c r="T140" i="1" s="1"/>
  <c r="N141" i="1"/>
  <c r="N153" i="1"/>
  <c r="O153" i="1" s="1"/>
  <c r="P153" i="1" s="1"/>
  <c r="Q153" i="1" s="1"/>
  <c r="R153" i="1" s="1"/>
  <c r="S153" i="1" s="1"/>
  <c r="T153" i="1" s="1"/>
  <c r="N154" i="1"/>
  <c r="N167" i="1"/>
  <c r="O167" i="1" s="1"/>
  <c r="P167" i="1" s="1"/>
  <c r="Q167" i="1" s="1"/>
  <c r="R167" i="1" s="1"/>
  <c r="S167" i="1" s="1"/>
  <c r="T167" i="1" s="1"/>
  <c r="N168" i="1"/>
  <c r="N117" i="1"/>
  <c r="O117" i="1" s="1"/>
  <c r="P117" i="1" s="1"/>
  <c r="Q117" i="1" s="1"/>
  <c r="R117" i="1" s="1"/>
  <c r="S117" i="1" s="1"/>
  <c r="T117" i="1" s="1"/>
  <c r="N118" i="1"/>
  <c r="O118" i="1" s="1"/>
  <c r="P118" i="1" s="1"/>
  <c r="Q118" i="1" s="1"/>
  <c r="R118" i="1" s="1"/>
  <c r="S118" i="1" s="1"/>
  <c r="T118" i="1" s="1"/>
  <c r="N225" i="1"/>
  <c r="O225" i="1" s="1"/>
  <c r="P225" i="1" s="1"/>
  <c r="Q225" i="1" s="1"/>
  <c r="R225" i="1" s="1"/>
  <c r="S225" i="1" s="1"/>
  <c r="T225" i="1" s="1"/>
  <c r="N226" i="1"/>
  <c r="N95" i="1"/>
  <c r="O95" i="1" s="1"/>
  <c r="P95" i="1" s="1"/>
  <c r="Q95" i="1" s="1"/>
  <c r="R95" i="1" s="1"/>
  <c r="S95" i="1" s="1"/>
  <c r="T95" i="1" s="1"/>
  <c r="N96" i="1"/>
  <c r="N183" i="1"/>
  <c r="O183" i="1" s="1"/>
  <c r="P183" i="1" s="1"/>
  <c r="Q183" i="1" s="1"/>
  <c r="R183" i="1" s="1"/>
  <c r="S183" i="1" s="1"/>
  <c r="T183" i="1" s="1"/>
  <c r="N184" i="1"/>
  <c r="N126" i="1"/>
  <c r="O126" i="1" s="1"/>
  <c r="P126" i="1" s="1"/>
  <c r="Q126" i="1" s="1"/>
  <c r="R126" i="1" s="1"/>
  <c r="S126" i="1" s="1"/>
  <c r="T126" i="1" s="1"/>
  <c r="N127" i="1"/>
  <c r="P189" i="1"/>
  <c r="Q189" i="1" s="1"/>
  <c r="R189" i="1" s="1"/>
  <c r="P190" i="1"/>
  <c r="P144" i="1"/>
  <c r="P145" i="1"/>
  <c r="Q145" i="1" s="1"/>
  <c r="O77" i="1"/>
  <c r="P77" i="1" s="1"/>
  <c r="Q77" i="1" s="1"/>
  <c r="N52" i="1"/>
  <c r="O52" i="1" s="1"/>
  <c r="P52" i="1" s="1"/>
  <c r="Q52" i="1" s="1"/>
  <c r="R52" i="1" s="1"/>
  <c r="S52" i="1" s="1"/>
  <c r="T52" i="1" s="1"/>
  <c r="N53" i="1"/>
  <c r="N35" i="1"/>
  <c r="O35" i="1" s="1"/>
  <c r="P35" i="1" s="1"/>
  <c r="Q35" i="1" s="1"/>
  <c r="R35" i="1" s="1"/>
  <c r="S35" i="1" s="1"/>
  <c r="T35" i="1" s="1"/>
  <c r="N36" i="1"/>
  <c r="N72" i="1"/>
  <c r="O72" i="1" s="1"/>
  <c r="P72" i="1" s="1"/>
  <c r="Q72" i="1" s="1"/>
  <c r="R72" i="1" s="1"/>
  <c r="S72" i="1" s="1"/>
  <c r="T72" i="1" s="1"/>
  <c r="N73" i="1"/>
  <c r="N62" i="1"/>
  <c r="O62" i="1" s="1"/>
  <c r="P62" i="1" s="1"/>
  <c r="Q62" i="1" s="1"/>
  <c r="R62" i="1" s="1"/>
  <c r="S62" i="1" s="1"/>
  <c r="T62" i="1" s="1"/>
  <c r="N63" i="1"/>
  <c r="Q190" i="1" l="1"/>
  <c r="R190" i="1" s="1"/>
  <c r="S190" i="1" s="1"/>
  <c r="O96" i="1"/>
  <c r="P96" i="1" s="1"/>
  <c r="Q96" i="1" s="1"/>
  <c r="R96" i="1" s="1"/>
  <c r="S96" i="1" s="1"/>
  <c r="T96" i="1" s="1"/>
  <c r="O97" i="1"/>
  <c r="O168" i="1"/>
  <c r="P168" i="1" s="1"/>
  <c r="Q168" i="1" s="1"/>
  <c r="R168" i="1" s="1"/>
  <c r="S168" i="1" s="1"/>
  <c r="T168" i="1" s="1"/>
  <c r="O169" i="1"/>
  <c r="O226" i="1"/>
  <c r="P226" i="1" s="1"/>
  <c r="Q226" i="1" s="1"/>
  <c r="R226" i="1" s="1"/>
  <c r="S226" i="1" s="1"/>
  <c r="T226" i="1" s="1"/>
  <c r="O227" i="1"/>
  <c r="O154" i="1"/>
  <c r="P154" i="1" s="1"/>
  <c r="Q154" i="1" s="1"/>
  <c r="R154" i="1" s="1"/>
  <c r="S154" i="1" s="1"/>
  <c r="T154" i="1" s="1"/>
  <c r="O155" i="1"/>
  <c r="P155" i="1" s="1"/>
  <c r="Q155" i="1" s="1"/>
  <c r="R155" i="1" s="1"/>
  <c r="S155" i="1" s="1"/>
  <c r="T155" i="1" s="1"/>
  <c r="O184" i="1"/>
  <c r="P184" i="1" s="1"/>
  <c r="Q184" i="1" s="1"/>
  <c r="R184" i="1" s="1"/>
  <c r="S184" i="1" s="1"/>
  <c r="T184" i="1" s="1"/>
  <c r="O185" i="1"/>
  <c r="O141" i="1"/>
  <c r="P141" i="1" s="1"/>
  <c r="Q141" i="1" s="1"/>
  <c r="R141" i="1" s="1"/>
  <c r="S141" i="1" s="1"/>
  <c r="T141" i="1" s="1"/>
  <c r="O142" i="1"/>
  <c r="O127" i="1"/>
  <c r="P127" i="1" s="1"/>
  <c r="Q127" i="1" s="1"/>
  <c r="R127" i="1" s="1"/>
  <c r="S127" i="1" s="1"/>
  <c r="T127" i="1" s="1"/>
  <c r="O128" i="1"/>
  <c r="P128" i="1" s="1"/>
  <c r="Q128" i="1" s="1"/>
  <c r="R128" i="1" s="1"/>
  <c r="S128" i="1" s="1"/>
  <c r="T128" i="1" s="1"/>
  <c r="O53" i="1"/>
  <c r="P53" i="1" s="1"/>
  <c r="Q53" i="1" s="1"/>
  <c r="R53" i="1" s="1"/>
  <c r="S53" i="1" s="1"/>
  <c r="T53" i="1" s="1"/>
  <c r="O54" i="1"/>
  <c r="P54" i="1" s="1"/>
  <c r="Q54" i="1" s="1"/>
  <c r="R54" i="1" s="1"/>
  <c r="S54" i="1" s="1"/>
  <c r="T54" i="1" s="1"/>
  <c r="O63" i="1"/>
  <c r="P63" i="1" s="1"/>
  <c r="Q63" i="1" s="1"/>
  <c r="R63" i="1" s="1"/>
  <c r="S63" i="1" s="1"/>
  <c r="T63" i="1" s="1"/>
  <c r="O64" i="1"/>
  <c r="P64" i="1" s="1"/>
  <c r="Q64" i="1" s="1"/>
  <c r="R64" i="1" s="1"/>
  <c r="S64" i="1" s="1"/>
  <c r="T64" i="1" s="1"/>
  <c r="O73" i="1"/>
  <c r="P73" i="1" s="1"/>
  <c r="Q73" i="1" s="1"/>
  <c r="R73" i="1" s="1"/>
  <c r="S73" i="1" s="1"/>
  <c r="T73" i="1" s="1"/>
  <c r="O74" i="1"/>
  <c r="O36" i="1"/>
  <c r="P36" i="1" s="1"/>
  <c r="Q36" i="1" s="1"/>
  <c r="R36" i="1" s="1"/>
  <c r="S36" i="1" s="1"/>
  <c r="T36" i="1" s="1"/>
  <c r="O37" i="1"/>
  <c r="P169" i="1" l="1"/>
  <c r="Q169" i="1" s="1"/>
  <c r="R169" i="1" s="1"/>
  <c r="S169" i="1" s="1"/>
  <c r="T169" i="1" s="1"/>
  <c r="P170" i="1"/>
  <c r="P142" i="1"/>
  <c r="Q142" i="1" s="1"/>
  <c r="R142" i="1" s="1"/>
  <c r="S142" i="1" s="1"/>
  <c r="T142" i="1" s="1"/>
  <c r="P143" i="1"/>
  <c r="P227" i="1"/>
  <c r="Q227" i="1" s="1"/>
  <c r="R227" i="1" s="1"/>
  <c r="S227" i="1" s="1"/>
  <c r="T227" i="1" s="1"/>
  <c r="P228" i="1"/>
  <c r="Q228" i="1" s="1"/>
  <c r="R228" i="1" s="1"/>
  <c r="S228" i="1" s="1"/>
  <c r="T228" i="1" s="1"/>
  <c r="P185" i="1"/>
  <c r="Q185" i="1" s="1"/>
  <c r="R185" i="1" s="1"/>
  <c r="S185" i="1" s="1"/>
  <c r="T185" i="1" s="1"/>
  <c r="P186" i="1"/>
  <c r="P97" i="1"/>
  <c r="Q97" i="1" s="1"/>
  <c r="R97" i="1" s="1"/>
  <c r="S97" i="1" s="1"/>
  <c r="T97" i="1" s="1"/>
  <c r="P98" i="1"/>
  <c r="Q98" i="1" s="1"/>
  <c r="R98" i="1" s="1"/>
  <c r="S98" i="1" s="1"/>
  <c r="T98" i="1" s="1"/>
  <c r="P37" i="1"/>
  <c r="Q37" i="1" s="1"/>
  <c r="R37" i="1" s="1"/>
  <c r="S37" i="1" s="1"/>
  <c r="T37" i="1" s="1"/>
  <c r="P38" i="1"/>
  <c r="P74" i="1"/>
  <c r="Q74" i="1" s="1"/>
  <c r="R74" i="1" s="1"/>
  <c r="S74" i="1" s="1"/>
  <c r="T74" i="1" s="1"/>
  <c r="P75" i="1"/>
  <c r="Q186" i="1" l="1"/>
  <c r="R186" i="1" s="1"/>
  <c r="S186" i="1" s="1"/>
  <c r="T186" i="1" s="1"/>
  <c r="Q187" i="1"/>
  <c r="Q143" i="1"/>
  <c r="R143" i="1" s="1"/>
  <c r="S143" i="1" s="1"/>
  <c r="T143" i="1" s="1"/>
  <c r="Q144" i="1"/>
  <c r="Q170" i="1"/>
  <c r="R170" i="1" s="1"/>
  <c r="S170" i="1" s="1"/>
  <c r="T170" i="1" s="1"/>
  <c r="Q171" i="1"/>
  <c r="R171" i="1" s="1"/>
  <c r="S171" i="1" s="1"/>
  <c r="T171" i="1" s="1"/>
  <c r="Q75" i="1"/>
  <c r="R75" i="1" s="1"/>
  <c r="S75" i="1" s="1"/>
  <c r="T75" i="1" s="1"/>
  <c r="Q76" i="1"/>
  <c r="Q38" i="1"/>
  <c r="R38" i="1" s="1"/>
  <c r="S38" i="1" s="1"/>
  <c r="T38" i="1" s="1"/>
  <c r="Q39" i="1"/>
  <c r="R39" i="1" s="1"/>
  <c r="R144" i="1" l="1"/>
  <c r="S144" i="1" s="1"/>
  <c r="T144" i="1" s="1"/>
  <c r="R145" i="1"/>
  <c r="S145" i="1" s="1"/>
  <c r="T145" i="1" s="1"/>
  <c r="Y23" i="1"/>
  <c r="S39" i="1"/>
  <c r="T39" i="1" s="1"/>
  <c r="R187" i="1"/>
  <c r="S187" i="1" s="1"/>
  <c r="T187" i="1" s="1"/>
  <c r="R188" i="1"/>
  <c r="R76" i="1"/>
  <c r="S76" i="1" s="1"/>
  <c r="T76" i="1" s="1"/>
  <c r="R77" i="1"/>
  <c r="X23" i="1" l="1"/>
  <c r="S77" i="1"/>
  <c r="T77" i="1" s="1"/>
  <c r="S189" i="1"/>
  <c r="S188" i="1"/>
  <c r="T188" i="1" s="1"/>
  <c r="W19" i="1"/>
  <c r="W21" i="1"/>
  <c r="W23" i="1"/>
  <c r="W11" i="1"/>
  <c r="T190" i="1" l="1"/>
  <c r="W35" i="1" s="1"/>
  <c r="T189" i="1"/>
</calcChain>
</file>

<file path=xl/sharedStrings.xml><?xml version="1.0" encoding="utf-8"?>
<sst xmlns="http://schemas.openxmlformats.org/spreadsheetml/2006/main" count="45" uniqueCount="26">
  <si>
    <t>Date</t>
  </si>
  <si>
    <t>Fecha</t>
  </si>
  <si>
    <t>Último</t>
  </si>
  <si>
    <t>dividend paid</t>
  </si>
  <si>
    <t>sx5e</t>
  </si>
  <si>
    <t>sx5ed</t>
  </si>
  <si>
    <t>dividend yield</t>
  </si>
  <si>
    <t>taylor t</t>
  </si>
  <si>
    <t>S-S*exp(-qt)</t>
  </si>
  <si>
    <t>S*q*t</t>
  </si>
  <si>
    <t>t</t>
  </si>
  <si>
    <t>q</t>
  </si>
  <si>
    <t>formula</t>
  </si>
  <si>
    <t>S1*q*t1+S2*q*t2=D</t>
  </si>
  <si>
    <t>formula q</t>
  </si>
  <si>
    <t>q=D/(S1*t1+S2*t2)=D/(t*(S1+S2))</t>
  </si>
  <si>
    <t>q completar</t>
  </si>
  <si>
    <t>q media</t>
  </si>
  <si>
    <t>datos 1 abril</t>
  </si>
  <si>
    <t>cov.S.q</t>
  </si>
  <si>
    <t>desv.S</t>
  </si>
  <si>
    <t>desv.q</t>
  </si>
  <si>
    <t>rho</t>
  </si>
  <si>
    <t>rho excel</t>
  </si>
  <si>
    <t>datos este año</t>
  </si>
  <si>
    <t>todos los datos menos ultimo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</si>
</sst>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70" fontId="0" fillId="0" borderId="0" xfId="0" applyNumberFormat="1"/>
    <xf numFmtId="14" fontId="1" fillId="0" borderId="1" xfId="0" applyNumberFormat="1" applyFont="1" applyBorder="1" applyAlignment="1">
      <alignment vertical="center"/>
    </xf>
    <xf numFmtId="0" fontId="0" fillId="0" borderId="1" xfId="0" applyBorder="1"/>
    <xf numFmtId="170" fontId="0" fillId="0" borderId="1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58"/>
  <sheetViews>
    <sheetView tabSelected="1" workbookViewId="0"/>
  </sheetViews>
  <sheetFormatPr baseColWidth="10" defaultColWidth="9.140625" defaultRowHeight="15" x14ac:dyDescent="0.25"/>
  <cols>
    <col min="1" max="1" width="10.7109375" bestFit="1" customWidth="1"/>
    <col min="2" max="2" width="10.85546875" bestFit="1" customWidth="1"/>
    <col min="3" max="3" width="10.85546875" customWidth="1"/>
    <col min="4" max="4" width="13.140625" bestFit="1" customWidth="1"/>
    <col min="5" max="5" width="10.7109375" bestFit="1" customWidth="1"/>
    <col min="7" max="7" width="11" bestFit="1" customWidth="1"/>
    <col min="8" max="8" width="12" bestFit="1" customWidth="1"/>
    <col min="9" max="9" width="13.140625" bestFit="1" customWidth="1"/>
    <col min="10" max="21" width="13.140625" customWidth="1"/>
    <col min="22" max="22" width="13.7109375" bestFit="1" customWidth="1"/>
    <col min="23" max="23" width="12" bestFit="1" customWidth="1"/>
  </cols>
  <sheetData>
    <row r="1" spans="1:29" x14ac:dyDescent="0.25">
      <c r="A1" s="3" t="s">
        <v>0</v>
      </c>
      <c r="B1" s="4" t="s">
        <v>5</v>
      </c>
      <c r="C1" s="4" t="s">
        <v>4</v>
      </c>
      <c r="D1" s="4" t="s">
        <v>3</v>
      </c>
      <c r="E1" s="4" t="s">
        <v>10</v>
      </c>
      <c r="F1" s="4" t="s">
        <v>11</v>
      </c>
      <c r="G1" s="4" t="s">
        <v>16</v>
      </c>
      <c r="H1" s="4" t="s">
        <v>16</v>
      </c>
      <c r="I1" s="4" t="s">
        <v>16</v>
      </c>
      <c r="J1" s="4" t="s">
        <v>16</v>
      </c>
      <c r="K1" s="4" t="s">
        <v>16</v>
      </c>
      <c r="L1" s="4" t="s">
        <v>16</v>
      </c>
      <c r="M1" s="4" t="s">
        <v>16</v>
      </c>
      <c r="N1" s="4" t="s">
        <v>16</v>
      </c>
      <c r="O1" s="4" t="s">
        <v>16</v>
      </c>
      <c r="P1" s="4" t="s">
        <v>16</v>
      </c>
      <c r="Q1" s="4" t="s">
        <v>16</v>
      </c>
      <c r="R1" s="4" t="s">
        <v>16</v>
      </c>
      <c r="S1" s="4" t="s">
        <v>16</v>
      </c>
      <c r="T1" s="4" t="s">
        <v>11</v>
      </c>
      <c r="U1" s="4"/>
    </row>
    <row r="2" spans="1:29" x14ac:dyDescent="0.25">
      <c r="A2" s="2">
        <v>43958</v>
      </c>
      <c r="B2">
        <v>37.369999999999997</v>
      </c>
      <c r="C2">
        <f>VLOOKUP(A2,stox!A:B,2,FALSE)</f>
        <v>2879.25</v>
      </c>
      <c r="D2">
        <f>B2-B3</f>
        <v>5.5899999999999963</v>
      </c>
      <c r="E2" s="5">
        <f>1/252</f>
        <v>3.968253968253968E-3</v>
      </c>
      <c r="F2">
        <f>D2*252/(C2+C3)</f>
        <v>0.24607913354878141</v>
      </c>
      <c r="G2">
        <f>IF(F2="",F1,F2)</f>
        <v>0.24607913354878141</v>
      </c>
      <c r="H2">
        <f>IF(G2=0,G1,G2)</f>
        <v>0.24607913354878141</v>
      </c>
      <c r="I2">
        <f t="shared" ref="I2:P2" si="0">IF(H2=0,H1,H2)</f>
        <v>0.24607913354878141</v>
      </c>
      <c r="J2">
        <f t="shared" si="0"/>
        <v>0.24607913354878141</v>
      </c>
      <c r="K2">
        <f t="shared" si="0"/>
        <v>0.24607913354878141</v>
      </c>
      <c r="L2">
        <f t="shared" si="0"/>
        <v>0.24607913354878141</v>
      </c>
      <c r="M2">
        <f t="shared" si="0"/>
        <v>0.24607913354878141</v>
      </c>
      <c r="N2">
        <f t="shared" si="0"/>
        <v>0.24607913354878141</v>
      </c>
      <c r="O2">
        <f t="shared" si="0"/>
        <v>0.24607913354878141</v>
      </c>
      <c r="P2">
        <f t="shared" si="0"/>
        <v>0.24607913354878141</v>
      </c>
      <c r="Q2">
        <f t="shared" ref="Q2:R25" si="1">IF(P2=0,P1,P2)</f>
        <v>0.24607913354878141</v>
      </c>
      <c r="R2">
        <f t="shared" si="1"/>
        <v>0.24607913354878141</v>
      </c>
      <c r="S2">
        <f t="shared" ref="S2:T2" si="2">IF(R2=0,R1,R2)</f>
        <v>0.24607913354878141</v>
      </c>
      <c r="T2">
        <f t="shared" si="2"/>
        <v>0.24607913354878141</v>
      </c>
      <c r="V2" t="s">
        <v>6</v>
      </c>
      <c r="W2" t="s">
        <v>11</v>
      </c>
      <c r="AB2">
        <v>2879.25</v>
      </c>
      <c r="AC2">
        <v>0.24607913354878141</v>
      </c>
    </row>
    <row r="3" spans="1:29" x14ac:dyDescent="0.25">
      <c r="A3" s="2">
        <v>43957</v>
      </c>
      <c r="B3">
        <v>31.78</v>
      </c>
      <c r="C3">
        <f>VLOOKUP(A3,stox!A:B,2,FALSE)</f>
        <v>2845.25</v>
      </c>
      <c r="D3">
        <f t="shared" ref="D3:D66" si="3">B3-B4</f>
        <v>0</v>
      </c>
      <c r="E3" s="5">
        <f t="shared" ref="E3:E66" si="4">1/252</f>
        <v>3.968253968253968E-3</v>
      </c>
      <c r="G3">
        <f t="shared" ref="G3:G66" si="5">IF(F3="",F2,F3)</f>
        <v>0.24607913354878141</v>
      </c>
      <c r="H3">
        <f t="shared" ref="H3:P66" si="6">IF(G3=0,G2,G3)</f>
        <v>0.24607913354878141</v>
      </c>
      <c r="I3">
        <f t="shared" si="6"/>
        <v>0.24607913354878141</v>
      </c>
      <c r="J3">
        <f t="shared" si="6"/>
        <v>0.24607913354878141</v>
      </c>
      <c r="K3">
        <f t="shared" si="6"/>
        <v>0.24607913354878141</v>
      </c>
      <c r="L3">
        <f t="shared" si="6"/>
        <v>0.24607913354878141</v>
      </c>
      <c r="M3">
        <f t="shared" si="6"/>
        <v>0.24607913354878141</v>
      </c>
      <c r="N3">
        <f t="shared" si="6"/>
        <v>0.24607913354878141</v>
      </c>
      <c r="O3">
        <f t="shared" si="6"/>
        <v>0.24607913354878141</v>
      </c>
      <c r="P3">
        <f t="shared" si="6"/>
        <v>0.24607913354878141</v>
      </c>
      <c r="Q3">
        <f t="shared" si="1"/>
        <v>0.24607913354878141</v>
      </c>
      <c r="R3">
        <f t="shared" si="1"/>
        <v>0.24607913354878141</v>
      </c>
      <c r="S3">
        <f t="shared" ref="S3:T3" si="7">IF(R3=0,R2,R3)</f>
        <v>0.24607913354878141</v>
      </c>
      <c r="T3">
        <f t="shared" si="7"/>
        <v>0.24607913354878141</v>
      </c>
      <c r="V3" t="s">
        <v>3</v>
      </c>
      <c r="W3" t="s">
        <v>8</v>
      </c>
      <c r="AB3">
        <v>2875.91</v>
      </c>
      <c r="AC3">
        <v>0.17174390019159161</v>
      </c>
    </row>
    <row r="4" spans="1:29" x14ac:dyDescent="0.25">
      <c r="A4" s="2">
        <v>43956</v>
      </c>
      <c r="B4">
        <v>31.78</v>
      </c>
      <c r="C4">
        <f>VLOOKUP(A4,stox!A:B,2,FALSE)</f>
        <v>2875.91</v>
      </c>
      <c r="D4">
        <f t="shared" si="3"/>
        <v>1.9600000000000009</v>
      </c>
      <c r="E4" s="5">
        <f t="shared" si="4"/>
        <v>3.968253968253968E-3</v>
      </c>
      <c r="F4">
        <f>D4*252/(C4)</f>
        <v>0.17174390019159161</v>
      </c>
      <c r="G4">
        <f t="shared" si="5"/>
        <v>0.17174390019159161</v>
      </c>
      <c r="H4">
        <f t="shared" si="6"/>
        <v>0.17174390019159161</v>
      </c>
      <c r="I4">
        <f t="shared" si="6"/>
        <v>0.17174390019159161</v>
      </c>
      <c r="J4">
        <f t="shared" si="6"/>
        <v>0.17174390019159161</v>
      </c>
      <c r="K4">
        <f t="shared" si="6"/>
        <v>0.17174390019159161</v>
      </c>
      <c r="L4">
        <f t="shared" si="6"/>
        <v>0.17174390019159161</v>
      </c>
      <c r="M4">
        <f t="shared" si="6"/>
        <v>0.17174390019159161</v>
      </c>
      <c r="N4">
        <f t="shared" si="6"/>
        <v>0.17174390019159161</v>
      </c>
      <c r="O4">
        <f t="shared" si="6"/>
        <v>0.17174390019159161</v>
      </c>
      <c r="P4">
        <f t="shared" si="6"/>
        <v>0.17174390019159161</v>
      </c>
      <c r="Q4">
        <f t="shared" si="1"/>
        <v>0.17174390019159161</v>
      </c>
      <c r="R4">
        <f t="shared" si="1"/>
        <v>0.17174390019159161</v>
      </c>
      <c r="S4">
        <f t="shared" ref="S4:T4" si="8">IF(R4=0,R3,R4)</f>
        <v>0.17174390019159161</v>
      </c>
      <c r="T4">
        <f t="shared" si="8"/>
        <v>0.17174390019159161</v>
      </c>
      <c r="V4" t="s">
        <v>7</v>
      </c>
      <c r="W4" t="s">
        <v>9</v>
      </c>
      <c r="AB4">
        <v>2816.48</v>
      </c>
      <c r="AC4">
        <v>0.21934367498141671</v>
      </c>
    </row>
    <row r="5" spans="1:29" x14ac:dyDescent="0.25">
      <c r="A5" s="2">
        <v>43955</v>
      </c>
      <c r="B5">
        <v>29.82</v>
      </c>
      <c r="C5">
        <f>VLOOKUP(A5,stox!A:B,2,FALSE)</f>
        <v>2816.48</v>
      </c>
      <c r="D5">
        <f t="shared" si="3"/>
        <v>5</v>
      </c>
      <c r="E5" s="5">
        <f t="shared" si="4"/>
        <v>3.968253968253968E-3</v>
      </c>
      <c r="F5">
        <f>D5*252/(C5+C6)</f>
        <v>0.21934367498141671</v>
      </c>
      <c r="G5">
        <f t="shared" si="5"/>
        <v>0.21934367498141671</v>
      </c>
      <c r="H5">
        <f t="shared" si="6"/>
        <v>0.21934367498141671</v>
      </c>
      <c r="I5">
        <f t="shared" si="6"/>
        <v>0.21934367498141671</v>
      </c>
      <c r="J5">
        <f t="shared" si="6"/>
        <v>0.21934367498141671</v>
      </c>
      <c r="K5">
        <f t="shared" si="6"/>
        <v>0.21934367498141671</v>
      </c>
      <c r="L5">
        <f t="shared" si="6"/>
        <v>0.21934367498141671</v>
      </c>
      <c r="M5">
        <f t="shared" si="6"/>
        <v>0.21934367498141671</v>
      </c>
      <c r="N5">
        <f t="shared" si="6"/>
        <v>0.21934367498141671</v>
      </c>
      <c r="O5">
        <f t="shared" si="6"/>
        <v>0.21934367498141671</v>
      </c>
      <c r="P5">
        <f t="shared" si="6"/>
        <v>0.21934367498141671</v>
      </c>
      <c r="Q5">
        <f t="shared" si="1"/>
        <v>0.21934367498141671</v>
      </c>
      <c r="R5">
        <f t="shared" si="1"/>
        <v>0.21934367498141671</v>
      </c>
      <c r="S5">
        <f t="shared" ref="S5:T5" si="9">IF(R5=0,R4,R5)</f>
        <v>0.21934367498141671</v>
      </c>
      <c r="T5">
        <f t="shared" si="9"/>
        <v>0.21934367498141671</v>
      </c>
      <c r="AB5">
        <v>2927.93</v>
      </c>
      <c r="AC5">
        <v>0.17041391016861746</v>
      </c>
    </row>
    <row r="6" spans="1:29" x14ac:dyDescent="0.25">
      <c r="A6" s="2">
        <v>43952</v>
      </c>
      <c r="B6">
        <v>24.82</v>
      </c>
      <c r="C6">
        <f>VLOOKUP(A6,stox!A:B,2,FALSE)</f>
        <v>2927.93</v>
      </c>
      <c r="D6">
        <f t="shared" si="3"/>
        <v>0</v>
      </c>
      <c r="E6" s="5">
        <f t="shared" si="4"/>
        <v>3.968253968253968E-3</v>
      </c>
      <c r="G6">
        <f t="shared" si="5"/>
        <v>0.21934367498141671</v>
      </c>
      <c r="H6">
        <f t="shared" si="6"/>
        <v>0.21934367498141671</v>
      </c>
      <c r="I6">
        <f t="shared" si="6"/>
        <v>0.21934367498141671</v>
      </c>
      <c r="J6">
        <f t="shared" si="6"/>
        <v>0.21934367498141671</v>
      </c>
      <c r="K6">
        <f t="shared" si="6"/>
        <v>0.21934367498141671</v>
      </c>
      <c r="L6">
        <f t="shared" si="6"/>
        <v>0.21934367498141671</v>
      </c>
      <c r="M6">
        <f t="shared" si="6"/>
        <v>0.21934367498141671</v>
      </c>
      <c r="N6">
        <f t="shared" si="6"/>
        <v>0.21934367498141671</v>
      </c>
      <c r="O6">
        <f t="shared" si="6"/>
        <v>0.21934367498141671</v>
      </c>
      <c r="P6">
        <f t="shared" si="6"/>
        <v>0.21934367498141671</v>
      </c>
      <c r="Q6">
        <f t="shared" si="1"/>
        <v>0.21934367498141671</v>
      </c>
      <c r="R6">
        <f t="shared" si="1"/>
        <v>0.21934367498141671</v>
      </c>
      <c r="S6">
        <f t="shared" ref="S6:T6" si="10">IF(R6=0,R5,R6)</f>
        <v>0.21934367498141671</v>
      </c>
      <c r="T6">
        <f t="shared" si="10"/>
        <v>0.21934367498141671</v>
      </c>
      <c r="V6" t="s">
        <v>12</v>
      </c>
      <c r="W6" t="s">
        <v>13</v>
      </c>
      <c r="AB6">
        <v>2996.08</v>
      </c>
      <c r="AC6">
        <v>0.11012198319453641</v>
      </c>
    </row>
    <row r="7" spans="1:29" x14ac:dyDescent="0.25">
      <c r="A7" s="2">
        <v>43951</v>
      </c>
      <c r="B7">
        <v>24.82</v>
      </c>
      <c r="C7">
        <f>VLOOKUP(A7,stox!A:B,2,FALSE)</f>
        <v>2927.93</v>
      </c>
      <c r="D7">
        <f t="shared" si="3"/>
        <v>1.9800000000000004</v>
      </c>
      <c r="E7" s="5">
        <f t="shared" si="4"/>
        <v>3.968253968253968E-3</v>
      </c>
      <c r="F7">
        <f>D7*252/(C7)</f>
        <v>0.17041391016861746</v>
      </c>
      <c r="G7">
        <f t="shared" si="5"/>
        <v>0.17041391016861746</v>
      </c>
      <c r="H7">
        <f t="shared" si="6"/>
        <v>0.17041391016861746</v>
      </c>
      <c r="I7">
        <f t="shared" si="6"/>
        <v>0.17041391016861746</v>
      </c>
      <c r="J7">
        <f t="shared" si="6"/>
        <v>0.17041391016861746</v>
      </c>
      <c r="K7">
        <f t="shared" si="6"/>
        <v>0.17041391016861746</v>
      </c>
      <c r="L7">
        <f t="shared" si="6"/>
        <v>0.17041391016861746</v>
      </c>
      <c r="M7">
        <f t="shared" si="6"/>
        <v>0.17041391016861746</v>
      </c>
      <c r="N7">
        <f t="shared" si="6"/>
        <v>0.17041391016861746</v>
      </c>
      <c r="O7">
        <f t="shared" si="6"/>
        <v>0.17041391016861746</v>
      </c>
      <c r="P7">
        <f t="shared" si="6"/>
        <v>0.17041391016861746</v>
      </c>
      <c r="Q7">
        <f t="shared" si="1"/>
        <v>0.17041391016861746</v>
      </c>
      <c r="R7">
        <f t="shared" si="1"/>
        <v>0.17041391016861746</v>
      </c>
      <c r="S7">
        <f t="shared" ref="S7:T7" si="11">IF(R7=0,R6,R7)</f>
        <v>0.17041391016861746</v>
      </c>
      <c r="T7">
        <f t="shared" si="11"/>
        <v>0.17041391016861746</v>
      </c>
      <c r="V7" t="s">
        <v>14</v>
      </c>
      <c r="W7" t="s">
        <v>15</v>
      </c>
      <c r="AB7">
        <v>2809.07</v>
      </c>
      <c r="AC7">
        <v>2.3727612656139024E-2</v>
      </c>
    </row>
    <row r="8" spans="1:29" x14ac:dyDescent="0.25">
      <c r="A8" s="2">
        <v>43950</v>
      </c>
      <c r="B8">
        <v>22.84</v>
      </c>
      <c r="C8">
        <f>VLOOKUP(A8,stox!A:B,2,FALSE)</f>
        <v>2996.08</v>
      </c>
      <c r="D8">
        <f t="shared" si="3"/>
        <v>3.8500000000000014</v>
      </c>
      <c r="E8" s="5">
        <f t="shared" si="4"/>
        <v>3.968253968253968E-3</v>
      </c>
      <c r="F8">
        <f>D8*252/(C8+C9+C10)</f>
        <v>0.11012198319453641</v>
      </c>
      <c r="G8">
        <f t="shared" si="5"/>
        <v>0.11012198319453641</v>
      </c>
      <c r="H8">
        <f t="shared" si="6"/>
        <v>0.11012198319453641</v>
      </c>
      <c r="I8">
        <f t="shared" si="6"/>
        <v>0.11012198319453641</v>
      </c>
      <c r="J8">
        <f t="shared" si="6"/>
        <v>0.11012198319453641</v>
      </c>
      <c r="K8">
        <f t="shared" si="6"/>
        <v>0.11012198319453641</v>
      </c>
      <c r="L8">
        <f t="shared" si="6"/>
        <v>0.11012198319453641</v>
      </c>
      <c r="M8">
        <f t="shared" si="6"/>
        <v>0.11012198319453641</v>
      </c>
      <c r="N8">
        <f t="shared" si="6"/>
        <v>0.11012198319453641</v>
      </c>
      <c r="O8">
        <f t="shared" si="6"/>
        <v>0.11012198319453641</v>
      </c>
      <c r="P8">
        <f t="shared" si="6"/>
        <v>0.11012198319453641</v>
      </c>
      <c r="Q8">
        <f t="shared" si="1"/>
        <v>0.11012198319453641</v>
      </c>
      <c r="R8">
        <f t="shared" si="1"/>
        <v>0.11012198319453641</v>
      </c>
      <c r="S8">
        <f t="shared" ref="S8:T8" si="12">IF(R8=0,R7,R8)</f>
        <v>0.11012198319453641</v>
      </c>
      <c r="T8">
        <f t="shared" si="12"/>
        <v>0.11012198319453641</v>
      </c>
      <c r="AB8">
        <v>2791.34</v>
      </c>
      <c r="AC8">
        <v>1.2768751464669577E-2</v>
      </c>
    </row>
    <row r="9" spans="1:29" x14ac:dyDescent="0.25">
      <c r="A9" s="2">
        <v>43949</v>
      </c>
      <c r="B9">
        <v>18.989999999999998</v>
      </c>
      <c r="C9">
        <f>VLOOKUP(A9,stox!A:B,2,FALSE)</f>
        <v>2932.06</v>
      </c>
      <c r="D9">
        <f t="shared" si="3"/>
        <v>0</v>
      </c>
      <c r="E9" s="5">
        <f t="shared" si="4"/>
        <v>3.968253968253968E-3</v>
      </c>
      <c r="G9">
        <f t="shared" si="5"/>
        <v>0.11012198319453641</v>
      </c>
      <c r="H9">
        <f t="shared" si="6"/>
        <v>0.11012198319453641</v>
      </c>
      <c r="I9">
        <f t="shared" si="6"/>
        <v>0.11012198319453641</v>
      </c>
      <c r="J9">
        <f t="shared" si="6"/>
        <v>0.11012198319453641</v>
      </c>
      <c r="K9">
        <f t="shared" si="6"/>
        <v>0.11012198319453641</v>
      </c>
      <c r="L9">
        <f t="shared" si="6"/>
        <v>0.11012198319453641</v>
      </c>
      <c r="M9">
        <f t="shared" si="6"/>
        <v>0.11012198319453641</v>
      </c>
      <c r="N9">
        <f t="shared" si="6"/>
        <v>0.11012198319453641</v>
      </c>
      <c r="O9">
        <f t="shared" si="6"/>
        <v>0.11012198319453641</v>
      </c>
      <c r="P9">
        <f t="shared" si="6"/>
        <v>0.11012198319453641</v>
      </c>
      <c r="Q9">
        <f t="shared" si="1"/>
        <v>0.11012198319453641</v>
      </c>
      <c r="R9">
        <f t="shared" si="1"/>
        <v>0.11012198319453641</v>
      </c>
      <c r="S9">
        <f t="shared" ref="S9:T9" si="13">IF(R9=0,R8,R9)</f>
        <v>0.11012198319453641</v>
      </c>
      <c r="T9">
        <f t="shared" si="13"/>
        <v>0.11012198319453641</v>
      </c>
      <c r="AB9">
        <v>2917.74</v>
      </c>
      <c r="AC9">
        <v>2.0656214643607489E-2</v>
      </c>
    </row>
    <row r="10" spans="1:29" x14ac:dyDescent="0.25">
      <c r="A10" s="2">
        <v>43948</v>
      </c>
      <c r="B10">
        <v>18.989999999999998</v>
      </c>
      <c r="C10">
        <f>VLOOKUP(A10,stox!A:B,2,FALSE)</f>
        <v>2882.09</v>
      </c>
      <c r="D10">
        <f t="shared" si="3"/>
        <v>0</v>
      </c>
      <c r="E10" s="5">
        <f t="shared" si="4"/>
        <v>3.968253968253968E-3</v>
      </c>
      <c r="G10">
        <f t="shared" si="5"/>
        <v>0</v>
      </c>
      <c r="H10">
        <f t="shared" si="6"/>
        <v>0.11012198319453641</v>
      </c>
      <c r="I10">
        <f t="shared" si="6"/>
        <v>0.11012198319453641</v>
      </c>
      <c r="J10">
        <f t="shared" si="6"/>
        <v>0.11012198319453641</v>
      </c>
      <c r="K10">
        <f t="shared" si="6"/>
        <v>0.11012198319453641</v>
      </c>
      <c r="L10">
        <f t="shared" si="6"/>
        <v>0.11012198319453641</v>
      </c>
      <c r="M10">
        <f t="shared" si="6"/>
        <v>0.11012198319453641</v>
      </c>
      <c r="N10">
        <f t="shared" si="6"/>
        <v>0.11012198319453641</v>
      </c>
      <c r="O10">
        <f t="shared" si="6"/>
        <v>0.11012198319453641</v>
      </c>
      <c r="P10">
        <f t="shared" si="6"/>
        <v>0.11012198319453641</v>
      </c>
      <c r="Q10">
        <f t="shared" si="1"/>
        <v>0.11012198319453641</v>
      </c>
      <c r="R10">
        <f t="shared" si="1"/>
        <v>0.11012198319453641</v>
      </c>
      <c r="S10">
        <f t="shared" ref="S10:T10" si="14">IF(R10=0,R9,R10)</f>
        <v>0.11012198319453641</v>
      </c>
      <c r="T10">
        <f t="shared" si="14"/>
        <v>0.11012198319453641</v>
      </c>
      <c r="V10" t="s">
        <v>18</v>
      </c>
      <c r="AB10">
        <v>2857.67</v>
      </c>
      <c r="AC10">
        <v>2.2794603310280548E-2</v>
      </c>
    </row>
    <row r="11" spans="1:29" x14ac:dyDescent="0.25">
      <c r="A11" s="2">
        <v>43945</v>
      </c>
      <c r="B11">
        <v>18.989999999999998</v>
      </c>
      <c r="C11">
        <f>VLOOKUP(A11,stox!A:B,2,FALSE)</f>
        <v>2809.07</v>
      </c>
      <c r="D11">
        <f t="shared" si="3"/>
        <v>0.79999999999999716</v>
      </c>
      <c r="E11" s="5">
        <f t="shared" si="4"/>
        <v>3.968253968253968E-3</v>
      </c>
      <c r="F11">
        <f>D11*252/(C11+C12+C13)</f>
        <v>2.3727612656139024E-2</v>
      </c>
      <c r="G11">
        <f t="shared" si="5"/>
        <v>2.3727612656139024E-2</v>
      </c>
      <c r="H11">
        <f t="shared" si="6"/>
        <v>2.3727612656139024E-2</v>
      </c>
      <c r="I11">
        <f t="shared" si="6"/>
        <v>2.3727612656139024E-2</v>
      </c>
      <c r="J11">
        <f t="shared" si="6"/>
        <v>2.3727612656139024E-2</v>
      </c>
      <c r="K11">
        <f t="shared" si="6"/>
        <v>2.3727612656139024E-2</v>
      </c>
      <c r="L11">
        <f t="shared" si="6"/>
        <v>2.3727612656139024E-2</v>
      </c>
      <c r="M11">
        <f t="shared" si="6"/>
        <v>2.3727612656139024E-2</v>
      </c>
      <c r="N11">
        <f t="shared" si="6"/>
        <v>2.3727612656139024E-2</v>
      </c>
      <c r="O11">
        <f t="shared" si="6"/>
        <v>2.3727612656139024E-2</v>
      </c>
      <c r="P11">
        <f t="shared" si="6"/>
        <v>2.3727612656139024E-2</v>
      </c>
      <c r="Q11">
        <f t="shared" si="1"/>
        <v>2.3727612656139024E-2</v>
      </c>
      <c r="R11">
        <f t="shared" si="1"/>
        <v>2.3727612656139024E-2</v>
      </c>
      <c r="S11">
        <f t="shared" ref="S11:T11" si="15">IF(R11=0,R10,R11)</f>
        <v>2.3727612656139024E-2</v>
      </c>
      <c r="T11">
        <f t="shared" si="15"/>
        <v>2.3727612656139024E-2</v>
      </c>
      <c r="V11" t="s">
        <v>17</v>
      </c>
      <c r="W11">
        <f>AVERAGE(R26:R95)</f>
        <v>1.5914443049240664E-2</v>
      </c>
      <c r="AB11">
        <v>2765.62</v>
      </c>
      <c r="AC11">
        <v>1.9967966137274022E-2</v>
      </c>
    </row>
    <row r="12" spans="1:29" x14ac:dyDescent="0.25">
      <c r="A12" s="2">
        <v>43944</v>
      </c>
      <c r="B12">
        <v>18.190000000000001</v>
      </c>
      <c r="C12">
        <f>VLOOKUP(A12,stox!A:B,2,FALSE)</f>
        <v>2852.46</v>
      </c>
      <c r="D12">
        <f t="shared" si="3"/>
        <v>0</v>
      </c>
      <c r="E12" s="5">
        <f t="shared" si="4"/>
        <v>3.968253968253968E-3</v>
      </c>
      <c r="G12">
        <f t="shared" si="5"/>
        <v>2.3727612656139024E-2</v>
      </c>
      <c r="H12">
        <f t="shared" si="6"/>
        <v>2.3727612656139024E-2</v>
      </c>
      <c r="I12">
        <f t="shared" si="6"/>
        <v>2.3727612656139024E-2</v>
      </c>
      <c r="J12">
        <f t="shared" si="6"/>
        <v>2.3727612656139024E-2</v>
      </c>
      <c r="K12">
        <f t="shared" si="6"/>
        <v>2.3727612656139024E-2</v>
      </c>
      <c r="L12">
        <f t="shared" si="6"/>
        <v>2.3727612656139024E-2</v>
      </c>
      <c r="M12">
        <f t="shared" si="6"/>
        <v>2.3727612656139024E-2</v>
      </c>
      <c r="N12">
        <f t="shared" si="6"/>
        <v>2.3727612656139024E-2</v>
      </c>
      <c r="O12">
        <f t="shared" si="6"/>
        <v>2.3727612656139024E-2</v>
      </c>
      <c r="P12">
        <f t="shared" si="6"/>
        <v>2.3727612656139024E-2</v>
      </c>
      <c r="Q12">
        <f t="shared" si="1"/>
        <v>2.3727612656139024E-2</v>
      </c>
      <c r="R12">
        <f t="shared" si="1"/>
        <v>2.3727612656139024E-2</v>
      </c>
      <c r="S12">
        <f t="shared" ref="S12:T12" si="16">IF(R12=0,R11,R12)</f>
        <v>2.3727612656139024E-2</v>
      </c>
      <c r="T12">
        <f t="shared" si="16"/>
        <v>2.3727612656139024E-2</v>
      </c>
      <c r="AB12">
        <v>2545.23</v>
      </c>
      <c r="AC12">
        <v>1.1948914063063705E-2</v>
      </c>
    </row>
    <row r="13" spans="1:29" x14ac:dyDescent="0.25">
      <c r="A13" s="2">
        <v>43943</v>
      </c>
      <c r="B13">
        <v>18.190000000000001</v>
      </c>
      <c r="C13">
        <f>VLOOKUP(A13,stox!A:B,2,FALSE)</f>
        <v>2834.9</v>
      </c>
      <c r="D13">
        <f t="shared" si="3"/>
        <v>0</v>
      </c>
      <c r="E13" s="5">
        <f t="shared" si="4"/>
        <v>3.968253968253968E-3</v>
      </c>
      <c r="G13">
        <f t="shared" si="5"/>
        <v>0</v>
      </c>
      <c r="H13">
        <f t="shared" si="6"/>
        <v>2.3727612656139024E-2</v>
      </c>
      <c r="I13">
        <f t="shared" si="6"/>
        <v>2.3727612656139024E-2</v>
      </c>
      <c r="J13">
        <f t="shared" si="6"/>
        <v>2.3727612656139024E-2</v>
      </c>
      <c r="K13">
        <f t="shared" si="6"/>
        <v>2.3727612656139024E-2</v>
      </c>
      <c r="L13">
        <f t="shared" si="6"/>
        <v>2.3727612656139024E-2</v>
      </c>
      <c r="M13">
        <f t="shared" si="6"/>
        <v>2.3727612656139024E-2</v>
      </c>
      <c r="N13">
        <f t="shared" si="6"/>
        <v>2.3727612656139024E-2</v>
      </c>
      <c r="O13">
        <f t="shared" si="6"/>
        <v>2.3727612656139024E-2</v>
      </c>
      <c r="P13">
        <f t="shared" si="6"/>
        <v>2.3727612656139024E-2</v>
      </c>
      <c r="Q13">
        <f t="shared" si="1"/>
        <v>2.3727612656139024E-2</v>
      </c>
      <c r="R13">
        <f t="shared" si="1"/>
        <v>2.3727612656139024E-2</v>
      </c>
      <c r="S13">
        <f t="shared" ref="S13:T13" si="17">IF(R13=0,R12,R13)</f>
        <v>2.3727612656139024E-2</v>
      </c>
      <c r="T13">
        <f t="shared" si="17"/>
        <v>2.3727612656139024E-2</v>
      </c>
      <c r="AB13">
        <v>3363.58</v>
      </c>
      <c r="AC13">
        <v>4.840748991510626E-3</v>
      </c>
    </row>
    <row r="14" spans="1:29" x14ac:dyDescent="0.25">
      <c r="A14" s="2">
        <v>43942</v>
      </c>
      <c r="B14">
        <v>18.190000000000001</v>
      </c>
      <c r="C14">
        <f>VLOOKUP(A14,stox!A:B,2,FALSE)</f>
        <v>2791.34</v>
      </c>
      <c r="D14">
        <f t="shared" si="3"/>
        <v>0.72000000000000242</v>
      </c>
      <c r="E14" s="5">
        <f t="shared" si="4"/>
        <v>3.968253968253968E-3</v>
      </c>
      <c r="F14">
        <f>D14*252/(C14+C15+C16+C17+C18)</f>
        <v>1.2768751464669577E-2</v>
      </c>
      <c r="G14">
        <f t="shared" si="5"/>
        <v>1.2768751464669577E-2</v>
      </c>
      <c r="H14">
        <f t="shared" si="6"/>
        <v>1.2768751464669577E-2</v>
      </c>
      <c r="I14">
        <f t="shared" si="6"/>
        <v>1.2768751464669577E-2</v>
      </c>
      <c r="J14">
        <f t="shared" si="6"/>
        <v>1.2768751464669577E-2</v>
      </c>
      <c r="K14">
        <f t="shared" si="6"/>
        <v>1.2768751464669577E-2</v>
      </c>
      <c r="L14">
        <f t="shared" si="6"/>
        <v>1.2768751464669577E-2</v>
      </c>
      <c r="M14">
        <f t="shared" si="6"/>
        <v>1.2768751464669577E-2</v>
      </c>
      <c r="N14">
        <f t="shared" si="6"/>
        <v>1.2768751464669577E-2</v>
      </c>
      <c r="O14">
        <f t="shared" si="6"/>
        <v>1.2768751464669577E-2</v>
      </c>
      <c r="P14">
        <f t="shared" si="6"/>
        <v>1.2768751464669577E-2</v>
      </c>
      <c r="Q14">
        <f t="shared" si="1"/>
        <v>1.2768751464669577E-2</v>
      </c>
      <c r="R14">
        <f t="shared" si="1"/>
        <v>1.2768751464669577E-2</v>
      </c>
      <c r="S14">
        <f t="shared" ref="S14:T14" si="18">IF(R14=0,R13,R14)</f>
        <v>1.2768751464669577E-2</v>
      </c>
      <c r="T14">
        <f t="shared" si="18"/>
        <v>1.2768751464669577E-2</v>
      </c>
      <c r="AB14">
        <v>3822.98</v>
      </c>
      <c r="AC14">
        <v>5.4557377322848955E-3</v>
      </c>
    </row>
    <row r="15" spans="1:29" x14ac:dyDescent="0.25">
      <c r="A15" s="2">
        <v>43941</v>
      </c>
      <c r="B15">
        <v>17.47</v>
      </c>
      <c r="C15">
        <f>VLOOKUP(A15,stox!A:B,2,FALSE)</f>
        <v>2909.5</v>
      </c>
      <c r="D15">
        <f t="shared" si="3"/>
        <v>0</v>
      </c>
      <c r="E15" s="5">
        <f t="shared" si="4"/>
        <v>3.968253968253968E-3</v>
      </c>
      <c r="G15">
        <f t="shared" si="5"/>
        <v>1.2768751464669577E-2</v>
      </c>
      <c r="H15">
        <f t="shared" si="6"/>
        <v>1.2768751464669577E-2</v>
      </c>
      <c r="I15">
        <f t="shared" si="6"/>
        <v>1.2768751464669577E-2</v>
      </c>
      <c r="J15">
        <f t="shared" si="6"/>
        <v>1.2768751464669577E-2</v>
      </c>
      <c r="K15">
        <f t="shared" si="6"/>
        <v>1.2768751464669577E-2</v>
      </c>
      <c r="L15">
        <f t="shared" si="6"/>
        <v>1.2768751464669577E-2</v>
      </c>
      <c r="M15">
        <f t="shared" si="6"/>
        <v>1.2768751464669577E-2</v>
      </c>
      <c r="N15">
        <f t="shared" si="6"/>
        <v>1.2768751464669577E-2</v>
      </c>
      <c r="O15">
        <f t="shared" si="6"/>
        <v>1.2768751464669577E-2</v>
      </c>
      <c r="P15">
        <f t="shared" si="6"/>
        <v>1.2768751464669577E-2</v>
      </c>
      <c r="Q15">
        <f t="shared" si="1"/>
        <v>1.2768751464669577E-2</v>
      </c>
      <c r="R15">
        <f t="shared" si="1"/>
        <v>1.2768751464669577E-2</v>
      </c>
      <c r="S15">
        <f t="shared" ref="S15:T15" si="19">IF(R15=0,R14,R15)</f>
        <v>1.2768751464669577E-2</v>
      </c>
      <c r="T15">
        <f t="shared" si="19"/>
        <v>1.2768751464669577E-2</v>
      </c>
      <c r="AB15">
        <v>3805.52</v>
      </c>
      <c r="AC15">
        <v>2.2594170201170966E-2</v>
      </c>
    </row>
    <row r="16" spans="1:29" x14ac:dyDescent="0.25">
      <c r="A16" s="2">
        <v>43938</v>
      </c>
      <c r="B16">
        <v>17.47</v>
      </c>
      <c r="C16">
        <f>VLOOKUP(A16,stox!A:B,2,FALSE)</f>
        <v>2888.3</v>
      </c>
      <c r="D16">
        <f t="shared" si="3"/>
        <v>0</v>
      </c>
      <c r="E16" s="5">
        <f t="shared" si="4"/>
        <v>3.968253968253968E-3</v>
      </c>
      <c r="G16">
        <f t="shared" si="5"/>
        <v>0</v>
      </c>
      <c r="H16">
        <f t="shared" si="6"/>
        <v>1.2768751464669577E-2</v>
      </c>
      <c r="I16">
        <f t="shared" si="6"/>
        <v>1.2768751464669577E-2</v>
      </c>
      <c r="J16">
        <f t="shared" si="6"/>
        <v>1.2768751464669577E-2</v>
      </c>
      <c r="K16">
        <f t="shared" si="6"/>
        <v>1.2768751464669577E-2</v>
      </c>
      <c r="L16">
        <f t="shared" si="6"/>
        <v>1.2768751464669577E-2</v>
      </c>
      <c r="M16">
        <f t="shared" si="6"/>
        <v>1.2768751464669577E-2</v>
      </c>
      <c r="N16">
        <f t="shared" si="6"/>
        <v>1.2768751464669577E-2</v>
      </c>
      <c r="O16">
        <f t="shared" si="6"/>
        <v>1.2768751464669577E-2</v>
      </c>
      <c r="P16">
        <f t="shared" si="6"/>
        <v>1.2768751464669577E-2</v>
      </c>
      <c r="Q16">
        <f t="shared" si="1"/>
        <v>1.2768751464669577E-2</v>
      </c>
      <c r="R16">
        <f t="shared" si="1"/>
        <v>1.2768751464669577E-2</v>
      </c>
      <c r="S16">
        <f t="shared" ref="S16:T16" si="20">IF(R16=0,R15,R16)</f>
        <v>1.2768751464669577E-2</v>
      </c>
      <c r="T16">
        <f t="shared" si="20"/>
        <v>1.2768751464669577E-2</v>
      </c>
      <c r="V16" t="s">
        <v>24</v>
      </c>
      <c r="AB16">
        <v>3799.03</v>
      </c>
      <c r="AC16">
        <v>3.8304501279716179E-2</v>
      </c>
    </row>
    <row r="17" spans="1:29" x14ac:dyDescent="0.25">
      <c r="A17" s="2">
        <v>43937</v>
      </c>
      <c r="B17">
        <v>17.47</v>
      </c>
      <c r="C17">
        <f>VLOOKUP(A17,stox!A:B,2,FALSE)</f>
        <v>2812.35</v>
      </c>
      <c r="D17">
        <f t="shared" si="3"/>
        <v>0</v>
      </c>
      <c r="E17" s="5">
        <f t="shared" si="4"/>
        <v>3.968253968253968E-3</v>
      </c>
      <c r="G17">
        <f t="shared" si="5"/>
        <v>0</v>
      </c>
      <c r="H17">
        <f t="shared" si="6"/>
        <v>0</v>
      </c>
      <c r="I17">
        <f t="shared" si="6"/>
        <v>1.2768751464669577E-2</v>
      </c>
      <c r="J17">
        <f t="shared" si="6"/>
        <v>1.2768751464669577E-2</v>
      </c>
      <c r="K17">
        <f t="shared" si="6"/>
        <v>1.2768751464669577E-2</v>
      </c>
      <c r="L17">
        <f t="shared" si="6"/>
        <v>1.2768751464669577E-2</v>
      </c>
      <c r="M17">
        <f t="shared" si="6"/>
        <v>1.2768751464669577E-2</v>
      </c>
      <c r="N17">
        <f t="shared" si="6"/>
        <v>1.2768751464669577E-2</v>
      </c>
      <c r="O17">
        <f t="shared" si="6"/>
        <v>1.2768751464669577E-2</v>
      </c>
      <c r="P17">
        <f t="shared" si="6"/>
        <v>1.2768751464669577E-2</v>
      </c>
      <c r="Q17">
        <f t="shared" si="1"/>
        <v>1.2768751464669577E-2</v>
      </c>
      <c r="R17">
        <f t="shared" si="1"/>
        <v>1.2768751464669577E-2</v>
      </c>
      <c r="S17">
        <f t="shared" ref="S17:T17" si="21">IF(R17=0,R16,R17)</f>
        <v>1.2768751464669577E-2</v>
      </c>
      <c r="T17">
        <f t="shared" si="21"/>
        <v>1.2768751464669577E-2</v>
      </c>
      <c r="V17" t="s">
        <v>19</v>
      </c>
      <c r="W17">
        <f>_xlfn.COVARIANCE.S(C26:C95,R26:R95)</f>
        <v>-0.44723262599125629</v>
      </c>
      <c r="AB17">
        <v>3768.96</v>
      </c>
      <c r="AC17">
        <v>2.27330616403464E-2</v>
      </c>
    </row>
    <row r="18" spans="1:29" x14ac:dyDescent="0.25">
      <c r="A18" s="2">
        <v>43936</v>
      </c>
      <c r="B18">
        <v>17.47</v>
      </c>
      <c r="C18">
        <f>VLOOKUP(A18,stox!A:B,2,FALSE)</f>
        <v>2808.2</v>
      </c>
      <c r="D18">
        <f t="shared" si="3"/>
        <v>0</v>
      </c>
      <c r="E18" s="5">
        <f t="shared" si="4"/>
        <v>3.968253968253968E-3</v>
      </c>
      <c r="G18">
        <f t="shared" si="5"/>
        <v>0</v>
      </c>
      <c r="H18">
        <f t="shared" si="6"/>
        <v>0</v>
      </c>
      <c r="I18">
        <f t="shared" si="6"/>
        <v>0</v>
      </c>
      <c r="J18">
        <f t="shared" si="6"/>
        <v>1.2768751464669577E-2</v>
      </c>
      <c r="K18">
        <f t="shared" si="6"/>
        <v>1.2768751464669577E-2</v>
      </c>
      <c r="L18">
        <f t="shared" si="6"/>
        <v>1.2768751464669577E-2</v>
      </c>
      <c r="M18">
        <f t="shared" si="6"/>
        <v>1.2768751464669577E-2</v>
      </c>
      <c r="N18">
        <f t="shared" si="6"/>
        <v>1.2768751464669577E-2</v>
      </c>
      <c r="O18">
        <f t="shared" si="6"/>
        <v>1.2768751464669577E-2</v>
      </c>
      <c r="P18">
        <f t="shared" si="6"/>
        <v>1.2768751464669577E-2</v>
      </c>
      <c r="Q18">
        <f t="shared" si="1"/>
        <v>1.2768751464669577E-2</v>
      </c>
      <c r="R18">
        <f t="shared" si="1"/>
        <v>1.2768751464669577E-2</v>
      </c>
      <c r="S18">
        <f t="shared" ref="S18:T18" si="22">IF(R18=0,R17,R18)</f>
        <v>1.2768751464669577E-2</v>
      </c>
      <c r="T18">
        <f t="shared" si="22"/>
        <v>1.2768751464669577E-2</v>
      </c>
      <c r="V18" t="s">
        <v>20</v>
      </c>
      <c r="W18">
        <f>_xlfn.STDEV.P(C26:C95)</f>
        <v>480.97687195152088</v>
      </c>
      <c r="AB18">
        <v>3774.88</v>
      </c>
      <c r="AC18">
        <v>7.9971227283305458E-3</v>
      </c>
    </row>
    <row r="19" spans="1:29" x14ac:dyDescent="0.25">
      <c r="A19" s="2">
        <v>43935</v>
      </c>
      <c r="B19">
        <v>17.47</v>
      </c>
      <c r="C19">
        <f>VLOOKUP(A19,stox!A:B,2,FALSE)</f>
        <v>2917.74</v>
      </c>
      <c r="D19">
        <f t="shared" si="3"/>
        <v>0.7099999999999973</v>
      </c>
      <c r="E19" s="5">
        <f t="shared" si="4"/>
        <v>3.968253968253968E-3</v>
      </c>
      <c r="F19">
        <f>D19*252/(C19+C20+C21)</f>
        <v>2.0656214643607489E-2</v>
      </c>
      <c r="G19">
        <f t="shared" si="5"/>
        <v>2.0656214643607489E-2</v>
      </c>
      <c r="H19">
        <f t="shared" si="6"/>
        <v>2.0656214643607489E-2</v>
      </c>
      <c r="I19">
        <f t="shared" si="6"/>
        <v>2.0656214643607489E-2</v>
      </c>
      <c r="J19">
        <f t="shared" si="6"/>
        <v>2.0656214643607489E-2</v>
      </c>
      <c r="K19">
        <f t="shared" si="6"/>
        <v>2.0656214643607489E-2</v>
      </c>
      <c r="L19">
        <f t="shared" si="6"/>
        <v>2.0656214643607489E-2</v>
      </c>
      <c r="M19">
        <f t="shared" si="6"/>
        <v>2.0656214643607489E-2</v>
      </c>
      <c r="N19">
        <f t="shared" si="6"/>
        <v>2.0656214643607489E-2</v>
      </c>
      <c r="O19">
        <f t="shared" si="6"/>
        <v>2.0656214643607489E-2</v>
      </c>
      <c r="P19">
        <f t="shared" si="6"/>
        <v>2.0656214643607489E-2</v>
      </c>
      <c r="Q19">
        <f t="shared" si="1"/>
        <v>2.0656214643607489E-2</v>
      </c>
      <c r="R19">
        <f t="shared" si="1"/>
        <v>2.0656214643607489E-2</v>
      </c>
      <c r="S19">
        <f t="shared" ref="S19:T19" si="23">IF(R19=0,R18,R19)</f>
        <v>2.0656214643607489E-2</v>
      </c>
      <c r="T19">
        <f t="shared" si="23"/>
        <v>2.0656214643607489E-2</v>
      </c>
      <c r="V19" t="s">
        <v>21</v>
      </c>
      <c r="W19">
        <f>_xlfn.STDEV.P(R26:R95)</f>
        <v>8.986812475122178E-3</v>
      </c>
      <c r="AB19">
        <v>3795.88</v>
      </c>
      <c r="AC19">
        <v>3.0477528957801623E-2</v>
      </c>
    </row>
    <row r="20" spans="1:29" x14ac:dyDescent="0.25">
      <c r="A20" s="2">
        <v>43930</v>
      </c>
      <c r="B20">
        <v>16.760000000000002</v>
      </c>
      <c r="C20">
        <f>VLOOKUP(A20,stox!A:B,2,FALSE)</f>
        <v>2892.79</v>
      </c>
      <c r="D20">
        <f t="shared" si="3"/>
        <v>0</v>
      </c>
      <c r="E20" s="5">
        <f t="shared" si="4"/>
        <v>3.968253968253968E-3</v>
      </c>
      <c r="G20">
        <f t="shared" si="5"/>
        <v>2.0656214643607489E-2</v>
      </c>
      <c r="H20">
        <f t="shared" si="6"/>
        <v>2.0656214643607489E-2</v>
      </c>
      <c r="I20">
        <f t="shared" si="6"/>
        <v>2.0656214643607489E-2</v>
      </c>
      <c r="J20">
        <f t="shared" si="6"/>
        <v>2.0656214643607489E-2</v>
      </c>
      <c r="K20">
        <f t="shared" si="6"/>
        <v>2.0656214643607489E-2</v>
      </c>
      <c r="L20">
        <f t="shared" si="6"/>
        <v>2.0656214643607489E-2</v>
      </c>
      <c r="M20">
        <f t="shared" si="6"/>
        <v>2.0656214643607489E-2</v>
      </c>
      <c r="N20">
        <f t="shared" si="6"/>
        <v>2.0656214643607489E-2</v>
      </c>
      <c r="O20">
        <f t="shared" si="6"/>
        <v>2.0656214643607489E-2</v>
      </c>
      <c r="P20">
        <f t="shared" si="6"/>
        <v>2.0656214643607489E-2</v>
      </c>
      <c r="Q20">
        <f t="shared" si="1"/>
        <v>2.0656214643607489E-2</v>
      </c>
      <c r="R20">
        <f t="shared" si="1"/>
        <v>2.0656214643607489E-2</v>
      </c>
      <c r="S20">
        <f t="shared" ref="S20:T20" si="24">IF(R20=0,R19,R20)</f>
        <v>2.0656214643607489E-2</v>
      </c>
      <c r="T20">
        <f t="shared" si="24"/>
        <v>2.0656214643607489E-2</v>
      </c>
      <c r="AB20">
        <v>3752.52</v>
      </c>
      <c r="AC20">
        <v>2.048028150933107E-2</v>
      </c>
    </row>
    <row r="21" spans="1:29" x14ac:dyDescent="0.25">
      <c r="A21" s="2">
        <v>43929</v>
      </c>
      <c r="B21">
        <v>16.760000000000002</v>
      </c>
      <c r="C21">
        <f>VLOOKUP(A21,stox!A:B,2,FALSE)</f>
        <v>2851.27</v>
      </c>
      <c r="D21">
        <f t="shared" si="3"/>
        <v>0</v>
      </c>
      <c r="E21" s="5">
        <f t="shared" si="4"/>
        <v>3.968253968253968E-3</v>
      </c>
      <c r="G21">
        <f t="shared" si="5"/>
        <v>0</v>
      </c>
      <c r="H21">
        <f t="shared" si="6"/>
        <v>2.0656214643607489E-2</v>
      </c>
      <c r="I21">
        <f t="shared" si="6"/>
        <v>2.0656214643607489E-2</v>
      </c>
      <c r="J21">
        <f t="shared" si="6"/>
        <v>2.0656214643607489E-2</v>
      </c>
      <c r="K21">
        <f t="shared" si="6"/>
        <v>2.0656214643607489E-2</v>
      </c>
      <c r="L21">
        <f t="shared" si="6"/>
        <v>2.0656214643607489E-2</v>
      </c>
      <c r="M21">
        <f t="shared" si="6"/>
        <v>2.0656214643607489E-2</v>
      </c>
      <c r="N21">
        <f t="shared" si="6"/>
        <v>2.0656214643607489E-2</v>
      </c>
      <c r="O21">
        <f t="shared" si="6"/>
        <v>2.0656214643607489E-2</v>
      </c>
      <c r="P21">
        <f t="shared" si="6"/>
        <v>2.0656214643607489E-2</v>
      </c>
      <c r="Q21">
        <f t="shared" si="1"/>
        <v>2.0656214643607489E-2</v>
      </c>
      <c r="R21">
        <f t="shared" si="1"/>
        <v>2.0656214643607489E-2</v>
      </c>
      <c r="S21">
        <f t="shared" ref="S21:T21" si="25">IF(R21=0,R20,R21)</f>
        <v>2.0656214643607489E-2</v>
      </c>
      <c r="T21">
        <f t="shared" si="25"/>
        <v>2.0656214643607489E-2</v>
      </c>
      <c r="V21" t="s">
        <v>22</v>
      </c>
      <c r="W21">
        <f>W17/(W18*W19)</f>
        <v>-0.10346741646783202</v>
      </c>
    </row>
    <row r="22" spans="1:29" x14ac:dyDescent="0.25">
      <c r="A22" s="2">
        <v>43928</v>
      </c>
      <c r="B22">
        <v>16.760000000000002</v>
      </c>
      <c r="C22">
        <f>VLOOKUP(A22,stox!A:B,2,FALSE)</f>
        <v>2857.67</v>
      </c>
      <c r="D22">
        <f t="shared" si="3"/>
        <v>1.490000000000002</v>
      </c>
      <c r="E22" s="5">
        <f t="shared" si="4"/>
        <v>3.968253968253968E-3</v>
      </c>
      <c r="F22">
        <f>D22*252/(C22+C23+C24+C25+C26+C27)</f>
        <v>2.2794603310280548E-2</v>
      </c>
      <c r="G22">
        <f t="shared" si="5"/>
        <v>2.2794603310280548E-2</v>
      </c>
      <c r="H22">
        <f t="shared" si="6"/>
        <v>2.2794603310280548E-2</v>
      </c>
      <c r="I22">
        <f t="shared" si="6"/>
        <v>2.2794603310280548E-2</v>
      </c>
      <c r="J22">
        <f t="shared" si="6"/>
        <v>2.2794603310280548E-2</v>
      </c>
      <c r="K22">
        <f t="shared" si="6"/>
        <v>2.2794603310280548E-2</v>
      </c>
      <c r="L22">
        <f t="shared" si="6"/>
        <v>2.2794603310280548E-2</v>
      </c>
      <c r="M22">
        <f t="shared" si="6"/>
        <v>2.2794603310280548E-2</v>
      </c>
      <c r="N22">
        <f t="shared" si="6"/>
        <v>2.2794603310280548E-2</v>
      </c>
      <c r="O22">
        <f t="shared" si="6"/>
        <v>2.2794603310280548E-2</v>
      </c>
      <c r="P22">
        <f t="shared" si="6"/>
        <v>2.2794603310280548E-2</v>
      </c>
      <c r="Q22">
        <f t="shared" si="1"/>
        <v>2.2794603310280548E-2</v>
      </c>
      <c r="R22">
        <f t="shared" si="1"/>
        <v>2.2794603310280548E-2</v>
      </c>
      <c r="S22">
        <f t="shared" ref="S22:T22" si="26">IF(R22=0,R21,R22)</f>
        <v>2.2794603310280548E-2</v>
      </c>
      <c r="T22">
        <f t="shared" si="26"/>
        <v>2.2794603310280548E-2</v>
      </c>
    </row>
    <row r="23" spans="1:29" x14ac:dyDescent="0.25">
      <c r="A23" s="2">
        <v>43927</v>
      </c>
      <c r="B23">
        <v>15.27</v>
      </c>
      <c r="C23">
        <f>VLOOKUP(A23,stox!A:B,2,FALSE)</f>
        <v>2795.97</v>
      </c>
      <c r="D23">
        <f t="shared" si="3"/>
        <v>0</v>
      </c>
      <c r="E23" s="5">
        <f t="shared" si="4"/>
        <v>3.968253968253968E-3</v>
      </c>
      <c r="G23">
        <f t="shared" si="5"/>
        <v>2.2794603310280548E-2</v>
      </c>
      <c r="H23">
        <f t="shared" si="6"/>
        <v>2.2794603310280548E-2</v>
      </c>
      <c r="I23">
        <f t="shared" si="6"/>
        <v>2.2794603310280548E-2</v>
      </c>
      <c r="J23">
        <f t="shared" si="6"/>
        <v>2.2794603310280548E-2</v>
      </c>
      <c r="K23">
        <f t="shared" si="6"/>
        <v>2.2794603310280548E-2</v>
      </c>
      <c r="L23">
        <f t="shared" si="6"/>
        <v>2.2794603310280548E-2</v>
      </c>
      <c r="M23">
        <f t="shared" si="6"/>
        <v>2.2794603310280548E-2</v>
      </c>
      <c r="N23">
        <f t="shared" si="6"/>
        <v>2.2794603310280548E-2</v>
      </c>
      <c r="O23">
        <f t="shared" si="6"/>
        <v>2.2794603310280548E-2</v>
      </c>
      <c r="P23">
        <f t="shared" si="6"/>
        <v>2.2794603310280548E-2</v>
      </c>
      <c r="Q23">
        <f t="shared" si="1"/>
        <v>2.2794603310280548E-2</v>
      </c>
      <c r="R23">
        <f t="shared" si="1"/>
        <v>2.2794603310280548E-2</v>
      </c>
      <c r="S23">
        <f t="shared" ref="S23:T23" si="27">IF(R23=0,R22,R23)</f>
        <v>2.2794603310280548E-2</v>
      </c>
      <c r="T23">
        <f t="shared" si="27"/>
        <v>2.2794603310280548E-2</v>
      </c>
      <c r="V23" t="s">
        <v>23</v>
      </c>
      <c r="W23">
        <f>CORREL(C26:C95,R26:R95)</f>
        <v>-0.10198931051829237</v>
      </c>
      <c r="X23">
        <f>CORREL(C40:C90,R40:R90)</f>
        <v>0.21766537776666617</v>
      </c>
      <c r="Y23">
        <f>CORREL(C26:C48,R26:R48)</f>
        <v>-0.84306097994712936</v>
      </c>
    </row>
    <row r="24" spans="1:29" x14ac:dyDescent="0.25">
      <c r="A24" s="2">
        <v>43924</v>
      </c>
      <c r="B24">
        <v>15.27</v>
      </c>
      <c r="C24">
        <f>VLOOKUP(A24,stox!A:B,2,FALSE)</f>
        <v>2662.99</v>
      </c>
      <c r="D24">
        <f t="shared" si="3"/>
        <v>0</v>
      </c>
      <c r="E24" s="5">
        <f t="shared" si="4"/>
        <v>3.968253968253968E-3</v>
      </c>
      <c r="G24">
        <f t="shared" si="5"/>
        <v>0</v>
      </c>
      <c r="H24">
        <f t="shared" si="6"/>
        <v>2.2794603310280548E-2</v>
      </c>
      <c r="I24">
        <f t="shared" si="6"/>
        <v>2.2794603310280548E-2</v>
      </c>
      <c r="J24">
        <f t="shared" si="6"/>
        <v>2.2794603310280548E-2</v>
      </c>
      <c r="K24">
        <f t="shared" si="6"/>
        <v>2.2794603310280548E-2</v>
      </c>
      <c r="L24">
        <f t="shared" si="6"/>
        <v>2.2794603310280548E-2</v>
      </c>
      <c r="M24">
        <f t="shared" si="6"/>
        <v>2.2794603310280548E-2</v>
      </c>
      <c r="N24">
        <f t="shared" si="6"/>
        <v>2.2794603310280548E-2</v>
      </c>
      <c r="O24">
        <f t="shared" si="6"/>
        <v>2.2794603310280548E-2</v>
      </c>
      <c r="P24">
        <f t="shared" si="6"/>
        <v>2.2794603310280548E-2</v>
      </c>
      <c r="Q24">
        <f t="shared" si="1"/>
        <v>2.2794603310280548E-2</v>
      </c>
      <c r="R24">
        <f t="shared" si="1"/>
        <v>2.2794603310280548E-2</v>
      </c>
      <c r="S24">
        <f t="shared" ref="S24:T24" si="28">IF(R24=0,R23,R24)</f>
        <v>2.2794603310280548E-2</v>
      </c>
      <c r="T24">
        <f t="shared" si="28"/>
        <v>2.2794603310280548E-2</v>
      </c>
    </row>
    <row r="25" spans="1:29" x14ac:dyDescent="0.25">
      <c r="A25" s="6">
        <v>43923</v>
      </c>
      <c r="B25" s="7">
        <v>15.27</v>
      </c>
      <c r="C25" s="7">
        <f>VLOOKUP(A25,stox!A:B,2,FALSE)</f>
        <v>2688.49</v>
      </c>
      <c r="D25" s="7">
        <f t="shared" si="3"/>
        <v>0</v>
      </c>
      <c r="E25" s="8">
        <f t="shared" si="4"/>
        <v>3.968253968253968E-3</v>
      </c>
      <c r="F25" s="7"/>
      <c r="G25" s="7">
        <f t="shared" si="5"/>
        <v>0</v>
      </c>
      <c r="H25" s="7">
        <f t="shared" si="6"/>
        <v>0</v>
      </c>
      <c r="I25" s="7">
        <f t="shared" si="6"/>
        <v>2.2794603310280548E-2</v>
      </c>
      <c r="J25" s="7">
        <f t="shared" si="6"/>
        <v>2.2794603310280548E-2</v>
      </c>
      <c r="K25" s="7">
        <f t="shared" si="6"/>
        <v>2.2794603310280548E-2</v>
      </c>
      <c r="L25" s="7">
        <f t="shared" si="6"/>
        <v>2.2794603310280548E-2</v>
      </c>
      <c r="M25" s="7">
        <f t="shared" si="6"/>
        <v>2.2794603310280548E-2</v>
      </c>
      <c r="N25" s="7">
        <f t="shared" si="6"/>
        <v>2.2794603310280548E-2</v>
      </c>
      <c r="O25" s="7">
        <f t="shared" si="6"/>
        <v>2.2794603310280548E-2</v>
      </c>
      <c r="P25" s="7">
        <f t="shared" si="6"/>
        <v>2.2794603310280548E-2</v>
      </c>
      <c r="Q25" s="7">
        <f t="shared" si="1"/>
        <v>2.2794603310280548E-2</v>
      </c>
      <c r="R25" s="7">
        <f t="shared" si="1"/>
        <v>2.2794603310280548E-2</v>
      </c>
      <c r="S25" s="7">
        <f t="shared" ref="S25:T25" si="29">IF(R25=0,R24,R25)</f>
        <v>2.2794603310280548E-2</v>
      </c>
      <c r="T25" s="7">
        <f t="shared" si="29"/>
        <v>2.2794603310280548E-2</v>
      </c>
      <c r="U25" s="9"/>
    </row>
    <row r="26" spans="1:29" x14ac:dyDescent="0.25">
      <c r="A26" s="2">
        <v>43922</v>
      </c>
      <c r="B26">
        <v>15.27</v>
      </c>
      <c r="C26">
        <f>VLOOKUP(A26,stox!A:B,2,FALSE)</f>
        <v>2680.3</v>
      </c>
      <c r="D26">
        <f t="shared" si="3"/>
        <v>0</v>
      </c>
      <c r="E26" s="5">
        <f t="shared" si="4"/>
        <v>3.968253968253968E-3</v>
      </c>
      <c r="G26">
        <f t="shared" si="5"/>
        <v>0</v>
      </c>
      <c r="H26">
        <f t="shared" si="6"/>
        <v>0</v>
      </c>
      <c r="I26">
        <f t="shared" si="6"/>
        <v>0</v>
      </c>
      <c r="J26">
        <f t="shared" si="6"/>
        <v>2.2794603310280548E-2</v>
      </c>
      <c r="K26">
        <f t="shared" si="6"/>
        <v>2.2794603310280548E-2</v>
      </c>
      <c r="L26">
        <f t="shared" si="6"/>
        <v>2.2794603310280548E-2</v>
      </c>
      <c r="M26">
        <f t="shared" si="6"/>
        <v>2.2794603310280548E-2</v>
      </c>
      <c r="N26">
        <f t="shared" si="6"/>
        <v>2.2794603310280548E-2</v>
      </c>
      <c r="O26">
        <f t="shared" si="6"/>
        <v>2.2794603310280548E-2</v>
      </c>
      <c r="P26">
        <f t="shared" ref="I26:P41" si="30">IF(O26=0,O25,O26)</f>
        <v>2.2794603310280548E-2</v>
      </c>
      <c r="Q26">
        <f t="shared" ref="Q26:R26" si="31">IF(P26=0,P25,P26)</f>
        <v>2.2794603310280548E-2</v>
      </c>
      <c r="R26">
        <f t="shared" si="31"/>
        <v>2.2794603310280548E-2</v>
      </c>
      <c r="S26">
        <f t="shared" ref="S26:T26" si="32">IF(R26=0,R25,R26)</f>
        <v>2.2794603310280548E-2</v>
      </c>
      <c r="T26">
        <f t="shared" si="32"/>
        <v>2.2794603310280548E-2</v>
      </c>
      <c r="W26">
        <f>CORREL(C26:C95,B26:B95)</f>
        <v>-0.65873809558777741</v>
      </c>
    </row>
    <row r="27" spans="1:29" x14ac:dyDescent="0.25">
      <c r="A27" s="2">
        <v>43921</v>
      </c>
      <c r="B27">
        <v>15.27</v>
      </c>
      <c r="C27">
        <f>VLOOKUP(A27,stox!A:B,2,FALSE)</f>
        <v>2786.9</v>
      </c>
      <c r="D27">
        <f t="shared" si="3"/>
        <v>0</v>
      </c>
      <c r="E27" s="5">
        <f t="shared" si="4"/>
        <v>3.968253968253968E-3</v>
      </c>
      <c r="G27">
        <f t="shared" si="5"/>
        <v>0</v>
      </c>
      <c r="H27">
        <f t="shared" si="6"/>
        <v>0</v>
      </c>
      <c r="I27">
        <f t="shared" si="30"/>
        <v>0</v>
      </c>
      <c r="J27">
        <f t="shared" si="30"/>
        <v>0</v>
      </c>
      <c r="K27">
        <f t="shared" si="30"/>
        <v>2.2794603310280548E-2</v>
      </c>
      <c r="L27">
        <f t="shared" si="30"/>
        <v>2.2794603310280548E-2</v>
      </c>
      <c r="M27">
        <f t="shared" si="30"/>
        <v>2.2794603310280548E-2</v>
      </c>
      <c r="N27">
        <f t="shared" si="30"/>
        <v>2.2794603310280548E-2</v>
      </c>
      <c r="O27">
        <f t="shared" si="30"/>
        <v>2.2794603310280548E-2</v>
      </c>
      <c r="P27">
        <f t="shared" si="30"/>
        <v>2.2794603310280548E-2</v>
      </c>
      <c r="Q27">
        <f t="shared" ref="Q27:R27" si="33">IF(P27=0,P26,P27)</f>
        <v>2.2794603310280548E-2</v>
      </c>
      <c r="R27">
        <f t="shared" si="33"/>
        <v>2.2794603310280548E-2</v>
      </c>
      <c r="S27">
        <f t="shared" ref="S27:T27" si="34">IF(R27=0,R26,R27)</f>
        <v>2.2794603310280548E-2</v>
      </c>
      <c r="T27">
        <f t="shared" si="34"/>
        <v>2.2794603310280548E-2</v>
      </c>
      <c r="W27">
        <f>CORREL(AB2:AB20,AC2:AC20)</f>
        <v>-0.38719555477162027</v>
      </c>
    </row>
    <row r="28" spans="1:29" x14ac:dyDescent="0.25">
      <c r="A28" s="2">
        <v>43920</v>
      </c>
      <c r="B28">
        <v>15.27</v>
      </c>
      <c r="C28">
        <f>VLOOKUP(A28,stox!A:B,2,FALSE)</f>
        <v>2765.62</v>
      </c>
      <c r="D28">
        <f t="shared" si="3"/>
        <v>2.4800000000000004</v>
      </c>
      <c r="E28" s="5">
        <f t="shared" si="4"/>
        <v>3.968253968253968E-3</v>
      </c>
      <c r="F28">
        <f>D28*252/(SUM(C28:C39))</f>
        <v>1.9967966137274022E-2</v>
      </c>
      <c r="G28">
        <f t="shared" si="5"/>
        <v>1.9967966137274022E-2</v>
      </c>
      <c r="H28">
        <f t="shared" si="6"/>
        <v>1.9967966137274022E-2</v>
      </c>
      <c r="I28">
        <f t="shared" si="30"/>
        <v>1.9967966137274022E-2</v>
      </c>
      <c r="J28">
        <f t="shared" si="30"/>
        <v>1.9967966137274022E-2</v>
      </c>
      <c r="K28">
        <f t="shared" si="30"/>
        <v>1.9967966137274022E-2</v>
      </c>
      <c r="L28">
        <f t="shared" si="30"/>
        <v>1.9967966137274022E-2</v>
      </c>
      <c r="M28">
        <f t="shared" si="30"/>
        <v>1.9967966137274022E-2</v>
      </c>
      <c r="N28">
        <f t="shared" si="30"/>
        <v>1.9967966137274022E-2</v>
      </c>
      <c r="O28">
        <f t="shared" si="30"/>
        <v>1.9967966137274022E-2</v>
      </c>
      <c r="P28">
        <f t="shared" si="30"/>
        <v>1.9967966137274022E-2</v>
      </c>
      <c r="Q28">
        <f t="shared" ref="Q28:R28" si="35">IF(P28=0,P27,P28)</f>
        <v>1.9967966137274022E-2</v>
      </c>
      <c r="R28">
        <f t="shared" si="35"/>
        <v>1.9967966137274022E-2</v>
      </c>
      <c r="S28">
        <f t="shared" ref="S28:T28" si="36">IF(R28=0,R27,R28)</f>
        <v>1.9967966137274022E-2</v>
      </c>
      <c r="T28">
        <f t="shared" si="36"/>
        <v>1.9967966137274022E-2</v>
      </c>
    </row>
    <row r="29" spans="1:29" x14ac:dyDescent="0.25">
      <c r="A29" s="2">
        <v>43917</v>
      </c>
      <c r="B29">
        <v>12.79</v>
      </c>
      <c r="C29">
        <f>VLOOKUP(A29,stox!A:B,2,FALSE)</f>
        <v>2728.65</v>
      </c>
      <c r="D29">
        <f t="shared" si="3"/>
        <v>0</v>
      </c>
      <c r="E29" s="5">
        <f t="shared" si="4"/>
        <v>3.968253968253968E-3</v>
      </c>
      <c r="G29">
        <f t="shared" si="5"/>
        <v>1.9967966137274022E-2</v>
      </c>
      <c r="H29">
        <f t="shared" si="6"/>
        <v>1.9967966137274022E-2</v>
      </c>
      <c r="I29">
        <f t="shared" si="30"/>
        <v>1.9967966137274022E-2</v>
      </c>
      <c r="J29">
        <f t="shared" si="30"/>
        <v>1.9967966137274022E-2</v>
      </c>
      <c r="K29">
        <f t="shared" si="30"/>
        <v>1.9967966137274022E-2</v>
      </c>
      <c r="L29">
        <f t="shared" si="30"/>
        <v>1.9967966137274022E-2</v>
      </c>
      <c r="M29">
        <f t="shared" si="30"/>
        <v>1.9967966137274022E-2</v>
      </c>
      <c r="N29">
        <f t="shared" si="30"/>
        <v>1.9967966137274022E-2</v>
      </c>
      <c r="O29">
        <f t="shared" si="30"/>
        <v>1.9967966137274022E-2</v>
      </c>
      <c r="P29">
        <f t="shared" si="30"/>
        <v>1.9967966137274022E-2</v>
      </c>
      <c r="Q29">
        <f t="shared" ref="Q29:R29" si="37">IF(P29=0,P28,P29)</f>
        <v>1.9967966137274022E-2</v>
      </c>
      <c r="R29">
        <f t="shared" si="37"/>
        <v>1.9967966137274022E-2</v>
      </c>
      <c r="S29">
        <f t="shared" ref="S29:T29" si="38">IF(R29=0,R28,R29)</f>
        <v>1.9967966137274022E-2</v>
      </c>
      <c r="T29">
        <f t="shared" si="38"/>
        <v>1.9967966137274022E-2</v>
      </c>
    </row>
    <row r="30" spans="1:29" x14ac:dyDescent="0.25">
      <c r="A30" s="2">
        <v>43916</v>
      </c>
      <c r="B30">
        <v>12.79</v>
      </c>
      <c r="C30">
        <f>VLOOKUP(A30,stox!A:B,2,FALSE)</f>
        <v>2847.78</v>
      </c>
      <c r="D30">
        <f t="shared" si="3"/>
        <v>0</v>
      </c>
      <c r="E30" s="5">
        <f t="shared" si="4"/>
        <v>3.968253968253968E-3</v>
      </c>
      <c r="G30">
        <f t="shared" si="5"/>
        <v>0</v>
      </c>
      <c r="H30">
        <f t="shared" si="6"/>
        <v>1.9967966137274022E-2</v>
      </c>
      <c r="I30">
        <f t="shared" si="30"/>
        <v>1.9967966137274022E-2</v>
      </c>
      <c r="J30">
        <f t="shared" si="30"/>
        <v>1.9967966137274022E-2</v>
      </c>
      <c r="K30">
        <f t="shared" si="30"/>
        <v>1.9967966137274022E-2</v>
      </c>
      <c r="L30">
        <f t="shared" si="30"/>
        <v>1.9967966137274022E-2</v>
      </c>
      <c r="M30">
        <f t="shared" si="30"/>
        <v>1.9967966137274022E-2</v>
      </c>
      <c r="N30">
        <f t="shared" si="30"/>
        <v>1.9967966137274022E-2</v>
      </c>
      <c r="O30">
        <f t="shared" si="30"/>
        <v>1.9967966137274022E-2</v>
      </c>
      <c r="P30">
        <f t="shared" si="30"/>
        <v>1.9967966137274022E-2</v>
      </c>
      <c r="Q30">
        <f t="shared" ref="Q30:R30" si="39">IF(P30=0,P29,P30)</f>
        <v>1.9967966137274022E-2</v>
      </c>
      <c r="R30">
        <f t="shared" si="39"/>
        <v>1.9967966137274022E-2</v>
      </c>
      <c r="S30">
        <f t="shared" ref="S30:T30" si="40">IF(R30=0,R29,R30)</f>
        <v>1.9967966137274022E-2</v>
      </c>
      <c r="T30">
        <f t="shared" si="40"/>
        <v>1.9967966137274022E-2</v>
      </c>
      <c r="V30" t="s">
        <v>25</v>
      </c>
    </row>
    <row r="31" spans="1:29" x14ac:dyDescent="0.25">
      <c r="A31" s="2">
        <v>43915</v>
      </c>
      <c r="B31">
        <v>12.79</v>
      </c>
      <c r="C31">
        <f>VLOOKUP(A31,stox!A:B,2,FALSE)</f>
        <v>2800.14</v>
      </c>
      <c r="D31">
        <f t="shared" si="3"/>
        <v>0</v>
      </c>
      <c r="E31" s="5">
        <f t="shared" si="4"/>
        <v>3.968253968253968E-3</v>
      </c>
      <c r="G31">
        <f t="shared" si="5"/>
        <v>0</v>
      </c>
      <c r="H31">
        <f t="shared" si="6"/>
        <v>0</v>
      </c>
      <c r="I31">
        <f t="shared" si="30"/>
        <v>1.9967966137274022E-2</v>
      </c>
      <c r="J31">
        <f t="shared" si="30"/>
        <v>1.9967966137274022E-2</v>
      </c>
      <c r="K31">
        <f t="shared" si="30"/>
        <v>1.9967966137274022E-2</v>
      </c>
      <c r="L31">
        <f t="shared" si="30"/>
        <v>1.9967966137274022E-2</v>
      </c>
      <c r="M31">
        <f t="shared" si="30"/>
        <v>1.9967966137274022E-2</v>
      </c>
      <c r="N31">
        <f t="shared" si="30"/>
        <v>1.9967966137274022E-2</v>
      </c>
      <c r="O31">
        <f t="shared" si="30"/>
        <v>1.9967966137274022E-2</v>
      </c>
      <c r="P31">
        <f t="shared" si="30"/>
        <v>1.9967966137274022E-2</v>
      </c>
      <c r="Q31">
        <f t="shared" ref="Q31:R31" si="41">IF(P31=0,P30,P31)</f>
        <v>1.9967966137274022E-2</v>
      </c>
      <c r="R31">
        <f t="shared" si="41"/>
        <v>1.9967966137274022E-2</v>
      </c>
      <c r="S31">
        <f t="shared" ref="S31:T31" si="42">IF(R31=0,R30,R31)</f>
        <v>1.9967966137274022E-2</v>
      </c>
      <c r="T31">
        <f t="shared" si="42"/>
        <v>1.9967966137274022E-2</v>
      </c>
      <c r="V31" t="s">
        <v>19</v>
      </c>
      <c r="W31">
        <f>_xlfn.COVARIANCE.S(C26:C257,T26:T257)</f>
        <v>-1.8068867657041272</v>
      </c>
    </row>
    <row r="32" spans="1:29" x14ac:dyDescent="0.25">
      <c r="A32" s="2">
        <v>43914</v>
      </c>
      <c r="B32">
        <v>12.79</v>
      </c>
      <c r="C32">
        <f>VLOOKUP(A32,stox!A:B,2,FALSE)</f>
        <v>2715.11</v>
      </c>
      <c r="D32">
        <f t="shared" si="3"/>
        <v>0</v>
      </c>
      <c r="E32" s="5">
        <f t="shared" si="4"/>
        <v>3.968253968253968E-3</v>
      </c>
      <c r="G32">
        <f t="shared" si="5"/>
        <v>0</v>
      </c>
      <c r="H32">
        <f t="shared" si="6"/>
        <v>0</v>
      </c>
      <c r="I32">
        <f t="shared" si="30"/>
        <v>0</v>
      </c>
      <c r="J32">
        <f t="shared" si="30"/>
        <v>1.9967966137274022E-2</v>
      </c>
      <c r="K32">
        <f t="shared" si="30"/>
        <v>1.9967966137274022E-2</v>
      </c>
      <c r="L32">
        <f t="shared" si="30"/>
        <v>1.9967966137274022E-2</v>
      </c>
      <c r="M32">
        <f t="shared" si="30"/>
        <v>1.9967966137274022E-2</v>
      </c>
      <c r="N32">
        <f t="shared" si="30"/>
        <v>1.9967966137274022E-2</v>
      </c>
      <c r="O32">
        <f t="shared" si="30"/>
        <v>1.9967966137274022E-2</v>
      </c>
      <c r="P32">
        <f t="shared" si="30"/>
        <v>1.9967966137274022E-2</v>
      </c>
      <c r="Q32">
        <f t="shared" ref="Q32:R32" si="43">IF(P32=0,P31,P32)</f>
        <v>1.9967966137274022E-2</v>
      </c>
      <c r="R32">
        <f t="shared" si="43"/>
        <v>1.9967966137274022E-2</v>
      </c>
      <c r="S32">
        <f t="shared" ref="S32:T32" si="44">IF(R32=0,R31,R32)</f>
        <v>1.9967966137274022E-2</v>
      </c>
      <c r="T32">
        <f t="shared" si="44"/>
        <v>1.9967966137274022E-2</v>
      </c>
      <c r="V32" t="s">
        <v>20</v>
      </c>
      <c r="W32">
        <f>_xlfn.STDEV.P(C26:C257)</f>
        <v>287.33404367775984</v>
      </c>
    </row>
    <row r="33" spans="1:23" x14ac:dyDescent="0.25">
      <c r="A33" s="2">
        <v>43913</v>
      </c>
      <c r="B33">
        <v>12.79</v>
      </c>
      <c r="C33">
        <f>VLOOKUP(A33,stox!A:B,2,FALSE)</f>
        <v>2485.54</v>
      </c>
      <c r="D33">
        <f t="shared" si="3"/>
        <v>0</v>
      </c>
      <c r="E33" s="5">
        <f t="shared" si="4"/>
        <v>3.968253968253968E-3</v>
      </c>
      <c r="G33">
        <f t="shared" si="5"/>
        <v>0</v>
      </c>
      <c r="H33">
        <f t="shared" si="6"/>
        <v>0</v>
      </c>
      <c r="I33">
        <f t="shared" si="30"/>
        <v>0</v>
      </c>
      <c r="J33">
        <f t="shared" si="30"/>
        <v>0</v>
      </c>
      <c r="K33">
        <f t="shared" si="30"/>
        <v>1.9967966137274022E-2</v>
      </c>
      <c r="L33">
        <f t="shared" si="30"/>
        <v>1.9967966137274022E-2</v>
      </c>
      <c r="M33">
        <f t="shared" si="30"/>
        <v>1.9967966137274022E-2</v>
      </c>
      <c r="N33">
        <f t="shared" si="30"/>
        <v>1.9967966137274022E-2</v>
      </c>
      <c r="O33">
        <f t="shared" si="30"/>
        <v>1.9967966137274022E-2</v>
      </c>
      <c r="P33">
        <f t="shared" si="30"/>
        <v>1.9967966137274022E-2</v>
      </c>
      <c r="Q33">
        <f t="shared" ref="Q33:R33" si="45">IF(P33=0,P32,P33)</f>
        <v>1.9967966137274022E-2</v>
      </c>
      <c r="R33">
        <f t="shared" si="45"/>
        <v>1.9967966137274022E-2</v>
      </c>
      <c r="S33">
        <f t="shared" ref="S33:T33" si="46">IF(R33=0,R32,R33)</f>
        <v>1.9967966137274022E-2</v>
      </c>
      <c r="T33">
        <f t="shared" si="46"/>
        <v>1.9967966137274022E-2</v>
      </c>
      <c r="V33" t="s">
        <v>21</v>
      </c>
      <c r="W33">
        <f>_xlfn.STDEV.P(T26:T257)</f>
        <v>7.1301511236624412E-2</v>
      </c>
    </row>
    <row r="34" spans="1:23" x14ac:dyDescent="0.25">
      <c r="A34" s="2">
        <v>43910</v>
      </c>
      <c r="B34">
        <v>12.79</v>
      </c>
      <c r="C34">
        <f>VLOOKUP(A34,stox!A:B,2,FALSE)</f>
        <v>2548.5</v>
      </c>
      <c r="D34">
        <f t="shared" si="3"/>
        <v>0</v>
      </c>
      <c r="E34" s="5">
        <f t="shared" si="4"/>
        <v>3.968253968253968E-3</v>
      </c>
      <c r="G34">
        <f t="shared" si="5"/>
        <v>0</v>
      </c>
      <c r="H34">
        <f t="shared" si="6"/>
        <v>0</v>
      </c>
      <c r="I34">
        <f t="shared" si="30"/>
        <v>0</v>
      </c>
      <c r="J34">
        <f t="shared" si="30"/>
        <v>0</v>
      </c>
      <c r="K34">
        <f t="shared" si="30"/>
        <v>0</v>
      </c>
      <c r="L34">
        <f t="shared" si="30"/>
        <v>1.9967966137274022E-2</v>
      </c>
      <c r="M34">
        <f t="shared" si="30"/>
        <v>1.9967966137274022E-2</v>
      </c>
      <c r="N34">
        <f t="shared" si="30"/>
        <v>1.9967966137274022E-2</v>
      </c>
      <c r="O34">
        <f t="shared" si="30"/>
        <v>1.9967966137274022E-2</v>
      </c>
      <c r="P34">
        <f t="shared" si="30"/>
        <v>1.9967966137274022E-2</v>
      </c>
      <c r="Q34">
        <f t="shared" ref="Q34:R34" si="47">IF(P34=0,P33,P34)</f>
        <v>1.9967966137274022E-2</v>
      </c>
      <c r="R34">
        <f t="shared" si="47"/>
        <v>1.9967966137274022E-2</v>
      </c>
      <c r="S34">
        <f t="shared" ref="S34:T34" si="48">IF(R34=0,R33,R34)</f>
        <v>1.9967966137274022E-2</v>
      </c>
      <c r="T34">
        <f t="shared" si="48"/>
        <v>1.9967966137274022E-2</v>
      </c>
    </row>
    <row r="35" spans="1:23" x14ac:dyDescent="0.25">
      <c r="A35" s="2">
        <v>43909</v>
      </c>
      <c r="B35">
        <v>12.79</v>
      </c>
      <c r="C35">
        <f>VLOOKUP(A35,stox!A:B,2,FALSE)</f>
        <v>2454.08</v>
      </c>
      <c r="D35">
        <f t="shared" si="3"/>
        <v>0</v>
      </c>
      <c r="E35" s="5">
        <f t="shared" si="4"/>
        <v>3.968253968253968E-3</v>
      </c>
      <c r="G35">
        <f t="shared" si="5"/>
        <v>0</v>
      </c>
      <c r="H35">
        <f t="shared" si="6"/>
        <v>0</v>
      </c>
      <c r="I35">
        <f t="shared" si="30"/>
        <v>0</v>
      </c>
      <c r="J35">
        <f t="shared" si="30"/>
        <v>0</v>
      </c>
      <c r="K35">
        <f t="shared" si="30"/>
        <v>0</v>
      </c>
      <c r="L35">
        <f t="shared" si="30"/>
        <v>0</v>
      </c>
      <c r="M35">
        <f t="shared" si="30"/>
        <v>1.9967966137274022E-2</v>
      </c>
      <c r="N35">
        <f t="shared" si="30"/>
        <v>1.9967966137274022E-2</v>
      </c>
      <c r="O35">
        <f t="shared" si="30"/>
        <v>1.9967966137274022E-2</v>
      </c>
      <c r="P35">
        <f t="shared" si="30"/>
        <v>1.9967966137274022E-2</v>
      </c>
      <c r="Q35">
        <f t="shared" ref="Q35:R35" si="49">IF(P35=0,P34,P35)</f>
        <v>1.9967966137274022E-2</v>
      </c>
      <c r="R35">
        <f t="shared" si="49"/>
        <v>1.9967966137274022E-2</v>
      </c>
      <c r="S35">
        <f t="shared" ref="S35:T35" si="50">IF(R35=0,R34,R35)</f>
        <v>1.9967966137274022E-2</v>
      </c>
      <c r="T35">
        <f t="shared" si="50"/>
        <v>1.9967966137274022E-2</v>
      </c>
      <c r="V35" t="s">
        <v>22</v>
      </c>
      <c r="W35">
        <f>W31/(W32*W33)</f>
        <v>-8.8195234109569878E-2</v>
      </c>
    </row>
    <row r="36" spans="1:23" x14ac:dyDescent="0.25">
      <c r="A36" s="2">
        <v>43908</v>
      </c>
      <c r="B36">
        <v>12.79</v>
      </c>
      <c r="C36">
        <f>VLOOKUP(A36,stox!A:B,2,FALSE)</f>
        <v>2385.8200000000002</v>
      </c>
      <c r="D36">
        <f t="shared" si="3"/>
        <v>0</v>
      </c>
      <c r="E36" s="5">
        <f t="shared" si="4"/>
        <v>3.968253968253968E-3</v>
      </c>
      <c r="G36">
        <f t="shared" si="5"/>
        <v>0</v>
      </c>
      <c r="H36">
        <f t="shared" si="6"/>
        <v>0</v>
      </c>
      <c r="I36">
        <f t="shared" si="30"/>
        <v>0</v>
      </c>
      <c r="J36">
        <f t="shared" si="30"/>
        <v>0</v>
      </c>
      <c r="K36">
        <f t="shared" si="30"/>
        <v>0</v>
      </c>
      <c r="L36">
        <f t="shared" si="30"/>
        <v>0</v>
      </c>
      <c r="M36">
        <f t="shared" si="30"/>
        <v>0</v>
      </c>
      <c r="N36">
        <f t="shared" si="30"/>
        <v>1.9967966137274022E-2</v>
      </c>
      <c r="O36">
        <f t="shared" si="30"/>
        <v>1.9967966137274022E-2</v>
      </c>
      <c r="P36">
        <f t="shared" si="30"/>
        <v>1.9967966137274022E-2</v>
      </c>
      <c r="Q36">
        <f t="shared" ref="Q36:R36" si="51">IF(P36=0,P35,P36)</f>
        <v>1.9967966137274022E-2</v>
      </c>
      <c r="R36">
        <f t="shared" si="51"/>
        <v>1.9967966137274022E-2</v>
      </c>
      <c r="S36">
        <f t="shared" ref="S36:T36" si="52">IF(R36=0,R35,R36)</f>
        <v>1.9967966137274022E-2</v>
      </c>
      <c r="T36">
        <f t="shared" si="52"/>
        <v>1.9967966137274022E-2</v>
      </c>
    </row>
    <row r="37" spans="1:23" x14ac:dyDescent="0.25">
      <c r="A37" s="2">
        <v>43907</v>
      </c>
      <c r="B37">
        <v>12.79</v>
      </c>
      <c r="C37">
        <f>VLOOKUP(A37,stox!A:B,2,FALSE)</f>
        <v>2530.5</v>
      </c>
      <c r="D37">
        <f t="shared" si="3"/>
        <v>0</v>
      </c>
      <c r="E37" s="5">
        <f t="shared" si="4"/>
        <v>3.968253968253968E-3</v>
      </c>
      <c r="G37">
        <f t="shared" si="5"/>
        <v>0</v>
      </c>
      <c r="H37">
        <f t="shared" si="6"/>
        <v>0</v>
      </c>
      <c r="I37">
        <f t="shared" si="30"/>
        <v>0</v>
      </c>
      <c r="J37">
        <f t="shared" si="30"/>
        <v>0</v>
      </c>
      <c r="K37">
        <f t="shared" si="30"/>
        <v>0</v>
      </c>
      <c r="L37">
        <f t="shared" si="30"/>
        <v>0</v>
      </c>
      <c r="M37">
        <f t="shared" si="30"/>
        <v>0</v>
      </c>
      <c r="N37">
        <f t="shared" si="30"/>
        <v>0</v>
      </c>
      <c r="O37">
        <f t="shared" si="30"/>
        <v>1.9967966137274022E-2</v>
      </c>
      <c r="P37">
        <f t="shared" si="30"/>
        <v>1.9967966137274022E-2</v>
      </c>
      <c r="Q37">
        <f t="shared" ref="Q37:R37" si="53">IF(P37=0,P36,P37)</f>
        <v>1.9967966137274022E-2</v>
      </c>
      <c r="R37">
        <f t="shared" si="53"/>
        <v>1.9967966137274022E-2</v>
      </c>
      <c r="S37">
        <f t="shared" ref="S37:T37" si="54">IF(R37=0,R36,R37)</f>
        <v>1.9967966137274022E-2</v>
      </c>
      <c r="T37">
        <f t="shared" si="54"/>
        <v>1.9967966137274022E-2</v>
      </c>
    </row>
    <row r="38" spans="1:23" x14ac:dyDescent="0.25">
      <c r="A38" s="2">
        <v>43906</v>
      </c>
      <c r="B38">
        <v>12.79</v>
      </c>
      <c r="C38">
        <f>VLOOKUP(A38,stox!A:B,2,FALSE)</f>
        <v>2450.37</v>
      </c>
      <c r="D38">
        <f t="shared" si="3"/>
        <v>0</v>
      </c>
      <c r="E38" s="5">
        <f t="shared" si="4"/>
        <v>3.968253968253968E-3</v>
      </c>
      <c r="G38">
        <f t="shared" si="5"/>
        <v>0</v>
      </c>
      <c r="H38">
        <f t="shared" si="6"/>
        <v>0</v>
      </c>
      <c r="I38">
        <f t="shared" si="30"/>
        <v>0</v>
      </c>
      <c r="J38">
        <f t="shared" si="30"/>
        <v>0</v>
      </c>
      <c r="K38">
        <f t="shared" si="30"/>
        <v>0</v>
      </c>
      <c r="L38">
        <f t="shared" si="30"/>
        <v>0</v>
      </c>
      <c r="M38">
        <f t="shared" si="30"/>
        <v>0</v>
      </c>
      <c r="N38">
        <f t="shared" si="30"/>
        <v>0</v>
      </c>
      <c r="O38">
        <f t="shared" si="30"/>
        <v>0</v>
      </c>
      <c r="P38">
        <f t="shared" si="30"/>
        <v>1.9967966137274022E-2</v>
      </c>
      <c r="Q38">
        <f t="shared" ref="Q38:R38" si="55">IF(P38=0,P37,P38)</f>
        <v>1.9967966137274022E-2</v>
      </c>
      <c r="R38">
        <f t="shared" si="55"/>
        <v>1.9967966137274022E-2</v>
      </c>
      <c r="S38">
        <f t="shared" ref="S38:T38" si="56">IF(R38=0,R37,R38)</f>
        <v>1.9967966137274022E-2</v>
      </c>
      <c r="T38">
        <f t="shared" si="56"/>
        <v>1.9967966137274022E-2</v>
      </c>
    </row>
    <row r="39" spans="1:23" x14ac:dyDescent="0.25">
      <c r="A39" s="2">
        <v>43903</v>
      </c>
      <c r="B39">
        <v>12.79</v>
      </c>
      <c r="C39">
        <f>VLOOKUP(A39,stox!A:B,2,FALSE)</f>
        <v>2586.02</v>
      </c>
      <c r="D39">
        <f t="shared" si="3"/>
        <v>0</v>
      </c>
      <c r="E39" s="5">
        <f t="shared" si="4"/>
        <v>3.968253968253968E-3</v>
      </c>
      <c r="G39">
        <f t="shared" si="5"/>
        <v>0</v>
      </c>
      <c r="H39">
        <f t="shared" si="6"/>
        <v>0</v>
      </c>
      <c r="I39">
        <f t="shared" si="30"/>
        <v>0</v>
      </c>
      <c r="J39">
        <f t="shared" si="30"/>
        <v>0</v>
      </c>
      <c r="K39">
        <f t="shared" si="30"/>
        <v>0</v>
      </c>
      <c r="L39">
        <f t="shared" si="30"/>
        <v>0</v>
      </c>
      <c r="M39">
        <f t="shared" si="30"/>
        <v>0</v>
      </c>
      <c r="N39">
        <f t="shared" si="30"/>
        <v>0</v>
      </c>
      <c r="O39">
        <f t="shared" si="30"/>
        <v>0</v>
      </c>
      <c r="P39">
        <f t="shared" si="30"/>
        <v>0</v>
      </c>
      <c r="Q39">
        <f t="shared" ref="Q39:R39" si="57">IF(P39=0,P38,P39)</f>
        <v>1.9967966137274022E-2</v>
      </c>
      <c r="R39">
        <f t="shared" si="57"/>
        <v>1.9967966137274022E-2</v>
      </c>
      <c r="S39">
        <f t="shared" ref="S39:T39" si="58">IF(R39=0,R38,R39)</f>
        <v>1.9967966137274022E-2</v>
      </c>
      <c r="T39">
        <f t="shared" si="58"/>
        <v>1.9967966137274022E-2</v>
      </c>
    </row>
    <row r="40" spans="1:23" x14ac:dyDescent="0.25">
      <c r="A40" s="2">
        <v>43902</v>
      </c>
      <c r="B40">
        <v>12.79</v>
      </c>
      <c r="C40">
        <f>VLOOKUP(A40,stox!A:B,2,FALSE)</f>
        <v>2545.23</v>
      </c>
      <c r="D40">
        <f t="shared" si="3"/>
        <v>0.6899999999999995</v>
      </c>
      <c r="E40" s="5">
        <f t="shared" si="4"/>
        <v>3.968253968253968E-3</v>
      </c>
      <c r="F40">
        <f>D40*252/(SUM(C40:C44))</f>
        <v>1.1948914063063705E-2</v>
      </c>
      <c r="G40">
        <f t="shared" si="5"/>
        <v>1.1948914063063705E-2</v>
      </c>
      <c r="H40">
        <f t="shared" si="6"/>
        <v>1.1948914063063705E-2</v>
      </c>
      <c r="I40">
        <f t="shared" si="30"/>
        <v>1.1948914063063705E-2</v>
      </c>
      <c r="J40">
        <f t="shared" si="30"/>
        <v>1.1948914063063705E-2</v>
      </c>
      <c r="K40">
        <f t="shared" si="30"/>
        <v>1.1948914063063705E-2</v>
      </c>
      <c r="L40">
        <f t="shared" si="30"/>
        <v>1.1948914063063705E-2</v>
      </c>
      <c r="M40">
        <f t="shared" si="30"/>
        <v>1.1948914063063705E-2</v>
      </c>
      <c r="N40">
        <f t="shared" si="30"/>
        <v>1.1948914063063705E-2</v>
      </c>
      <c r="O40">
        <f t="shared" si="30"/>
        <v>1.1948914063063705E-2</v>
      </c>
      <c r="P40">
        <f t="shared" si="30"/>
        <v>1.1948914063063705E-2</v>
      </c>
      <c r="Q40">
        <f t="shared" ref="Q40:R40" si="59">IF(P40=0,P39,P40)</f>
        <v>1.1948914063063705E-2</v>
      </c>
      <c r="R40">
        <f t="shared" si="59"/>
        <v>1.1948914063063705E-2</v>
      </c>
      <c r="S40">
        <f t="shared" ref="S40:T40" si="60">IF(R40=0,R39,R40)</f>
        <v>1.1948914063063705E-2</v>
      </c>
      <c r="T40">
        <f t="shared" si="60"/>
        <v>1.1948914063063705E-2</v>
      </c>
    </row>
    <row r="41" spans="1:23" x14ac:dyDescent="0.25">
      <c r="A41" s="2">
        <v>43901</v>
      </c>
      <c r="B41">
        <v>12.1</v>
      </c>
      <c r="C41">
        <f>VLOOKUP(A41,stox!A:B,2,FALSE)</f>
        <v>2905.56</v>
      </c>
      <c r="D41">
        <f t="shared" si="3"/>
        <v>0</v>
      </c>
      <c r="E41" s="5">
        <f t="shared" si="4"/>
        <v>3.968253968253968E-3</v>
      </c>
      <c r="G41">
        <f t="shared" si="5"/>
        <v>1.1948914063063705E-2</v>
      </c>
      <c r="H41">
        <f t="shared" si="6"/>
        <v>1.1948914063063705E-2</v>
      </c>
      <c r="I41">
        <f t="shared" si="30"/>
        <v>1.1948914063063705E-2</v>
      </c>
      <c r="J41">
        <f t="shared" si="30"/>
        <v>1.1948914063063705E-2</v>
      </c>
      <c r="K41">
        <f t="shared" si="30"/>
        <v>1.1948914063063705E-2</v>
      </c>
      <c r="L41">
        <f t="shared" si="30"/>
        <v>1.1948914063063705E-2</v>
      </c>
      <c r="M41">
        <f t="shared" si="30"/>
        <v>1.1948914063063705E-2</v>
      </c>
      <c r="N41">
        <f t="shared" si="30"/>
        <v>1.1948914063063705E-2</v>
      </c>
      <c r="O41">
        <f t="shared" si="30"/>
        <v>1.1948914063063705E-2</v>
      </c>
      <c r="P41">
        <f t="shared" si="30"/>
        <v>1.1948914063063705E-2</v>
      </c>
      <c r="Q41">
        <f t="shared" ref="Q41:R41" si="61">IF(P41=0,P40,P41)</f>
        <v>1.1948914063063705E-2</v>
      </c>
      <c r="R41">
        <f t="shared" si="61"/>
        <v>1.1948914063063705E-2</v>
      </c>
      <c r="S41">
        <f t="shared" ref="S41:T41" si="62">IF(R41=0,R40,R41)</f>
        <v>1.1948914063063705E-2</v>
      </c>
      <c r="T41">
        <f t="shared" si="62"/>
        <v>1.1948914063063705E-2</v>
      </c>
    </row>
    <row r="42" spans="1:23" x14ac:dyDescent="0.25">
      <c r="A42" s="2">
        <v>43900</v>
      </c>
      <c r="B42">
        <v>12.1</v>
      </c>
      <c r="C42">
        <f>VLOOKUP(A42,stox!A:B,2,FALSE)</f>
        <v>2910.02</v>
      </c>
      <c r="D42">
        <f t="shared" si="3"/>
        <v>0</v>
      </c>
      <c r="E42" s="5">
        <f t="shared" si="4"/>
        <v>3.968253968253968E-3</v>
      </c>
      <c r="G42">
        <f t="shared" si="5"/>
        <v>0</v>
      </c>
      <c r="H42">
        <f t="shared" si="6"/>
        <v>1.1948914063063705E-2</v>
      </c>
      <c r="I42">
        <f t="shared" ref="I42:P57" si="63">IF(H42=0,H41,H42)</f>
        <v>1.1948914063063705E-2</v>
      </c>
      <c r="J42">
        <f t="shared" si="63"/>
        <v>1.1948914063063705E-2</v>
      </c>
      <c r="K42">
        <f t="shared" si="63"/>
        <v>1.1948914063063705E-2</v>
      </c>
      <c r="L42">
        <f t="shared" si="63"/>
        <v>1.1948914063063705E-2</v>
      </c>
      <c r="M42">
        <f t="shared" si="63"/>
        <v>1.1948914063063705E-2</v>
      </c>
      <c r="N42">
        <f t="shared" si="63"/>
        <v>1.1948914063063705E-2</v>
      </c>
      <c r="O42">
        <f t="shared" si="63"/>
        <v>1.1948914063063705E-2</v>
      </c>
      <c r="P42">
        <f t="shared" si="63"/>
        <v>1.1948914063063705E-2</v>
      </c>
      <c r="Q42">
        <f t="shared" ref="Q42:R42" si="64">IF(P42=0,P41,P42)</f>
        <v>1.1948914063063705E-2</v>
      </c>
      <c r="R42">
        <f t="shared" si="64"/>
        <v>1.1948914063063705E-2</v>
      </c>
      <c r="S42">
        <f t="shared" ref="S42:T42" si="65">IF(R42=0,R41,R42)</f>
        <v>1.1948914063063705E-2</v>
      </c>
      <c r="T42">
        <f t="shared" si="65"/>
        <v>1.1948914063063705E-2</v>
      </c>
    </row>
    <row r="43" spans="1:23" x14ac:dyDescent="0.25">
      <c r="A43" s="2">
        <v>43899</v>
      </c>
      <c r="B43">
        <v>12.1</v>
      </c>
      <c r="C43">
        <f>VLOOKUP(A43,stox!A:B,2,FALSE)</f>
        <v>2959.07</v>
      </c>
      <c r="D43">
        <f t="shared" si="3"/>
        <v>0</v>
      </c>
      <c r="E43" s="5">
        <f t="shared" si="4"/>
        <v>3.968253968253968E-3</v>
      </c>
      <c r="G43">
        <f t="shared" si="5"/>
        <v>0</v>
      </c>
      <c r="H43">
        <f t="shared" si="6"/>
        <v>0</v>
      </c>
      <c r="I43">
        <f t="shared" si="63"/>
        <v>1.1948914063063705E-2</v>
      </c>
      <c r="J43">
        <f t="shared" si="63"/>
        <v>1.1948914063063705E-2</v>
      </c>
      <c r="K43">
        <f t="shared" si="63"/>
        <v>1.1948914063063705E-2</v>
      </c>
      <c r="L43">
        <f t="shared" si="63"/>
        <v>1.1948914063063705E-2</v>
      </c>
      <c r="M43">
        <f t="shared" si="63"/>
        <v>1.1948914063063705E-2</v>
      </c>
      <c r="N43">
        <f t="shared" si="63"/>
        <v>1.1948914063063705E-2</v>
      </c>
      <c r="O43">
        <f t="shared" si="63"/>
        <v>1.1948914063063705E-2</v>
      </c>
      <c r="P43">
        <f t="shared" si="63"/>
        <v>1.1948914063063705E-2</v>
      </c>
      <c r="Q43">
        <f t="shared" ref="Q43:R43" si="66">IF(P43=0,P42,P43)</f>
        <v>1.1948914063063705E-2</v>
      </c>
      <c r="R43">
        <f t="shared" si="66"/>
        <v>1.1948914063063705E-2</v>
      </c>
      <c r="S43">
        <f t="shared" ref="S43:T43" si="67">IF(R43=0,R42,R43)</f>
        <v>1.1948914063063705E-2</v>
      </c>
      <c r="T43">
        <f t="shared" si="67"/>
        <v>1.1948914063063705E-2</v>
      </c>
    </row>
    <row r="44" spans="1:23" x14ac:dyDescent="0.25">
      <c r="A44" s="2">
        <v>43896</v>
      </c>
      <c r="B44">
        <v>12.1</v>
      </c>
      <c r="C44">
        <f>VLOOKUP(A44,stox!A:B,2,FALSE)</f>
        <v>3232.07</v>
      </c>
      <c r="D44">
        <f t="shared" si="3"/>
        <v>0</v>
      </c>
      <c r="E44" s="5">
        <f t="shared" si="4"/>
        <v>3.968253968253968E-3</v>
      </c>
      <c r="G44">
        <f t="shared" si="5"/>
        <v>0</v>
      </c>
      <c r="H44">
        <f t="shared" si="6"/>
        <v>0</v>
      </c>
      <c r="I44">
        <f t="shared" si="63"/>
        <v>0</v>
      </c>
      <c r="J44">
        <f t="shared" si="63"/>
        <v>1.1948914063063705E-2</v>
      </c>
      <c r="K44">
        <f t="shared" si="63"/>
        <v>1.1948914063063705E-2</v>
      </c>
      <c r="L44">
        <f t="shared" si="63"/>
        <v>1.1948914063063705E-2</v>
      </c>
      <c r="M44">
        <f t="shared" si="63"/>
        <v>1.1948914063063705E-2</v>
      </c>
      <c r="N44">
        <f t="shared" si="63"/>
        <v>1.1948914063063705E-2</v>
      </c>
      <c r="O44">
        <f t="shared" si="63"/>
        <v>1.1948914063063705E-2</v>
      </c>
      <c r="P44">
        <f t="shared" si="63"/>
        <v>1.1948914063063705E-2</v>
      </c>
      <c r="Q44">
        <f t="shared" ref="Q44:R44" si="68">IF(P44=0,P43,P44)</f>
        <v>1.1948914063063705E-2</v>
      </c>
      <c r="R44">
        <f t="shared" si="68"/>
        <v>1.1948914063063705E-2</v>
      </c>
      <c r="S44">
        <f t="shared" ref="S44:T44" si="69">IF(R44=0,R43,R44)</f>
        <v>1.1948914063063705E-2</v>
      </c>
      <c r="T44">
        <f t="shared" si="69"/>
        <v>1.1948914063063705E-2</v>
      </c>
    </row>
    <row r="45" spans="1:23" x14ac:dyDescent="0.25">
      <c r="A45" s="2">
        <v>43895</v>
      </c>
      <c r="B45">
        <v>12.1</v>
      </c>
      <c r="C45">
        <f>VLOOKUP(A45,stox!A:B,2,FALSE)</f>
        <v>3363.58</v>
      </c>
      <c r="D45">
        <f t="shared" si="3"/>
        <v>0.66999999999999993</v>
      </c>
      <c r="E45" s="5">
        <f t="shared" si="4"/>
        <v>3.968253968253968E-3</v>
      </c>
      <c r="F45">
        <f>D45*252/(SUM(C45:C54))</f>
        <v>4.840748991510626E-3</v>
      </c>
      <c r="G45">
        <f t="shared" si="5"/>
        <v>4.840748991510626E-3</v>
      </c>
      <c r="H45">
        <f t="shared" si="6"/>
        <v>4.840748991510626E-3</v>
      </c>
      <c r="I45">
        <f t="shared" si="63"/>
        <v>4.840748991510626E-3</v>
      </c>
      <c r="J45">
        <f t="shared" si="63"/>
        <v>4.840748991510626E-3</v>
      </c>
      <c r="K45">
        <f t="shared" si="63"/>
        <v>4.840748991510626E-3</v>
      </c>
      <c r="L45">
        <f t="shared" si="63"/>
        <v>4.840748991510626E-3</v>
      </c>
      <c r="M45">
        <f t="shared" si="63"/>
        <v>4.840748991510626E-3</v>
      </c>
      <c r="N45">
        <f t="shared" si="63"/>
        <v>4.840748991510626E-3</v>
      </c>
      <c r="O45">
        <f t="shared" si="63"/>
        <v>4.840748991510626E-3</v>
      </c>
      <c r="P45">
        <f t="shared" si="63"/>
        <v>4.840748991510626E-3</v>
      </c>
      <c r="Q45">
        <f t="shared" ref="Q45:R45" si="70">IF(P45=0,P44,P45)</f>
        <v>4.840748991510626E-3</v>
      </c>
      <c r="R45">
        <f t="shared" si="70"/>
        <v>4.840748991510626E-3</v>
      </c>
      <c r="S45">
        <f t="shared" ref="S45:T45" si="71">IF(R45=0,R44,R45)</f>
        <v>4.840748991510626E-3</v>
      </c>
      <c r="T45">
        <f t="shared" si="71"/>
        <v>4.840748991510626E-3</v>
      </c>
    </row>
    <row r="46" spans="1:23" x14ac:dyDescent="0.25">
      <c r="A46" s="2">
        <v>43894</v>
      </c>
      <c r="B46">
        <v>11.43</v>
      </c>
      <c r="C46">
        <f>VLOOKUP(A46,stox!A:B,2,FALSE)</f>
        <v>3420.56</v>
      </c>
      <c r="D46">
        <f t="shared" si="3"/>
        <v>0</v>
      </c>
      <c r="E46" s="5">
        <f t="shared" si="4"/>
        <v>3.968253968253968E-3</v>
      </c>
      <c r="G46">
        <f t="shared" si="5"/>
        <v>4.840748991510626E-3</v>
      </c>
      <c r="H46">
        <f t="shared" si="6"/>
        <v>4.840748991510626E-3</v>
      </c>
      <c r="I46">
        <f t="shared" si="63"/>
        <v>4.840748991510626E-3</v>
      </c>
      <c r="J46">
        <f t="shared" si="63"/>
        <v>4.840748991510626E-3</v>
      </c>
      <c r="K46">
        <f t="shared" si="63"/>
        <v>4.840748991510626E-3</v>
      </c>
      <c r="L46">
        <f t="shared" si="63"/>
        <v>4.840748991510626E-3</v>
      </c>
      <c r="M46">
        <f t="shared" si="63"/>
        <v>4.840748991510626E-3</v>
      </c>
      <c r="N46">
        <f t="shared" si="63"/>
        <v>4.840748991510626E-3</v>
      </c>
      <c r="O46">
        <f t="shared" si="63"/>
        <v>4.840748991510626E-3</v>
      </c>
      <c r="P46">
        <f t="shared" si="63"/>
        <v>4.840748991510626E-3</v>
      </c>
      <c r="Q46">
        <f t="shared" ref="Q46:R46" si="72">IF(P46=0,P45,P46)</f>
        <v>4.840748991510626E-3</v>
      </c>
      <c r="R46">
        <f t="shared" si="72"/>
        <v>4.840748991510626E-3</v>
      </c>
      <c r="S46">
        <f t="shared" ref="S46:T46" si="73">IF(R46=0,R45,R46)</f>
        <v>4.840748991510626E-3</v>
      </c>
      <c r="T46">
        <f t="shared" si="73"/>
        <v>4.840748991510626E-3</v>
      </c>
    </row>
    <row r="47" spans="1:23" x14ac:dyDescent="0.25">
      <c r="A47" s="2">
        <v>43893</v>
      </c>
      <c r="B47">
        <v>11.43</v>
      </c>
      <c r="C47">
        <f>VLOOKUP(A47,stox!A:B,2,FALSE)</f>
        <v>3371.97</v>
      </c>
      <c r="D47">
        <f t="shared" si="3"/>
        <v>0</v>
      </c>
      <c r="E47" s="5">
        <f t="shared" si="4"/>
        <v>3.968253968253968E-3</v>
      </c>
      <c r="G47">
        <f t="shared" si="5"/>
        <v>0</v>
      </c>
      <c r="H47">
        <f t="shared" si="6"/>
        <v>4.840748991510626E-3</v>
      </c>
      <c r="I47">
        <f t="shared" si="63"/>
        <v>4.840748991510626E-3</v>
      </c>
      <c r="J47">
        <f t="shared" si="63"/>
        <v>4.840748991510626E-3</v>
      </c>
      <c r="K47">
        <f t="shared" si="63"/>
        <v>4.840748991510626E-3</v>
      </c>
      <c r="L47">
        <f t="shared" si="63"/>
        <v>4.840748991510626E-3</v>
      </c>
      <c r="M47">
        <f t="shared" si="63"/>
        <v>4.840748991510626E-3</v>
      </c>
      <c r="N47">
        <f t="shared" si="63"/>
        <v>4.840748991510626E-3</v>
      </c>
      <c r="O47">
        <f t="shared" si="63"/>
        <v>4.840748991510626E-3</v>
      </c>
      <c r="P47">
        <f t="shared" si="63"/>
        <v>4.840748991510626E-3</v>
      </c>
      <c r="Q47">
        <f t="shared" ref="Q47:R47" si="74">IF(P47=0,P46,P47)</f>
        <v>4.840748991510626E-3</v>
      </c>
      <c r="R47">
        <f t="shared" si="74"/>
        <v>4.840748991510626E-3</v>
      </c>
      <c r="S47">
        <f t="shared" ref="S47:T47" si="75">IF(R47=0,R46,R47)</f>
        <v>4.840748991510626E-3</v>
      </c>
      <c r="T47">
        <f t="shared" si="75"/>
        <v>4.840748991510626E-3</v>
      </c>
    </row>
    <row r="48" spans="1:23" x14ac:dyDescent="0.25">
      <c r="A48" s="2">
        <v>43892</v>
      </c>
      <c r="B48">
        <v>11.43</v>
      </c>
      <c r="C48">
        <f>VLOOKUP(A48,stox!A:B,2,FALSE)</f>
        <v>3338.83</v>
      </c>
      <c r="D48">
        <f t="shared" si="3"/>
        <v>0</v>
      </c>
      <c r="E48" s="5">
        <f t="shared" si="4"/>
        <v>3.968253968253968E-3</v>
      </c>
      <c r="G48">
        <f t="shared" si="5"/>
        <v>0</v>
      </c>
      <c r="H48">
        <f t="shared" si="6"/>
        <v>0</v>
      </c>
      <c r="I48">
        <f t="shared" si="63"/>
        <v>4.840748991510626E-3</v>
      </c>
      <c r="J48">
        <f t="shared" si="63"/>
        <v>4.840748991510626E-3</v>
      </c>
      <c r="K48">
        <f t="shared" si="63"/>
        <v>4.840748991510626E-3</v>
      </c>
      <c r="L48">
        <f t="shared" si="63"/>
        <v>4.840748991510626E-3</v>
      </c>
      <c r="M48">
        <f t="shared" si="63"/>
        <v>4.840748991510626E-3</v>
      </c>
      <c r="N48">
        <f t="shared" si="63"/>
        <v>4.840748991510626E-3</v>
      </c>
      <c r="O48">
        <f t="shared" si="63"/>
        <v>4.840748991510626E-3</v>
      </c>
      <c r="P48">
        <f t="shared" si="63"/>
        <v>4.840748991510626E-3</v>
      </c>
      <c r="Q48">
        <f t="shared" ref="Q48:R48" si="76">IF(P48=0,P47,P48)</f>
        <v>4.840748991510626E-3</v>
      </c>
      <c r="R48">
        <f t="shared" si="76"/>
        <v>4.840748991510626E-3</v>
      </c>
      <c r="S48">
        <f t="shared" ref="S48:T48" si="77">IF(R48=0,R47,R48)</f>
        <v>4.840748991510626E-3</v>
      </c>
      <c r="T48">
        <f t="shared" si="77"/>
        <v>4.840748991510626E-3</v>
      </c>
    </row>
    <row r="49" spans="1:20" x14ac:dyDescent="0.25">
      <c r="A49" s="2">
        <v>43889</v>
      </c>
      <c r="B49">
        <v>11.43</v>
      </c>
      <c r="C49">
        <f>VLOOKUP(A49,stox!A:B,2,FALSE)</f>
        <v>3329.49</v>
      </c>
      <c r="D49">
        <f t="shared" si="3"/>
        <v>0</v>
      </c>
      <c r="E49" s="5">
        <f t="shared" si="4"/>
        <v>3.968253968253968E-3</v>
      </c>
      <c r="G49">
        <f t="shared" si="5"/>
        <v>0</v>
      </c>
      <c r="H49">
        <f t="shared" si="6"/>
        <v>0</v>
      </c>
      <c r="I49">
        <f t="shared" si="63"/>
        <v>0</v>
      </c>
      <c r="J49">
        <f t="shared" si="63"/>
        <v>4.840748991510626E-3</v>
      </c>
      <c r="K49">
        <f t="shared" si="63"/>
        <v>4.840748991510626E-3</v>
      </c>
      <c r="L49">
        <f t="shared" si="63"/>
        <v>4.840748991510626E-3</v>
      </c>
      <c r="M49">
        <f t="shared" si="63"/>
        <v>4.840748991510626E-3</v>
      </c>
      <c r="N49">
        <f t="shared" si="63"/>
        <v>4.840748991510626E-3</v>
      </c>
      <c r="O49">
        <f t="shared" si="63"/>
        <v>4.840748991510626E-3</v>
      </c>
      <c r="P49">
        <f t="shared" si="63"/>
        <v>4.840748991510626E-3</v>
      </c>
      <c r="Q49">
        <f t="shared" ref="Q49:R49" si="78">IF(P49=0,P48,P49)</f>
        <v>4.840748991510626E-3</v>
      </c>
      <c r="R49">
        <f t="shared" si="78"/>
        <v>4.840748991510626E-3</v>
      </c>
      <c r="S49">
        <f t="shared" ref="S49:T49" si="79">IF(R49=0,R48,R49)</f>
        <v>4.840748991510626E-3</v>
      </c>
      <c r="T49">
        <f t="shared" si="79"/>
        <v>4.840748991510626E-3</v>
      </c>
    </row>
    <row r="50" spans="1:20" x14ac:dyDescent="0.25">
      <c r="A50" s="2">
        <v>43888</v>
      </c>
      <c r="B50">
        <v>11.43</v>
      </c>
      <c r="C50">
        <f>VLOOKUP(A50,stox!A:B,2,FALSE)</f>
        <v>3455.92</v>
      </c>
      <c r="D50">
        <f t="shared" si="3"/>
        <v>0</v>
      </c>
      <c r="E50" s="5">
        <f t="shared" si="4"/>
        <v>3.968253968253968E-3</v>
      </c>
      <c r="G50">
        <f t="shared" si="5"/>
        <v>0</v>
      </c>
      <c r="H50">
        <f t="shared" si="6"/>
        <v>0</v>
      </c>
      <c r="I50">
        <f t="shared" si="63"/>
        <v>0</v>
      </c>
      <c r="J50">
        <f t="shared" si="63"/>
        <v>0</v>
      </c>
      <c r="K50">
        <f t="shared" si="63"/>
        <v>4.840748991510626E-3</v>
      </c>
      <c r="L50">
        <f t="shared" si="63"/>
        <v>4.840748991510626E-3</v>
      </c>
      <c r="M50">
        <f t="shared" si="63"/>
        <v>4.840748991510626E-3</v>
      </c>
      <c r="N50">
        <f t="shared" si="63"/>
        <v>4.840748991510626E-3</v>
      </c>
      <c r="O50">
        <f t="shared" si="63"/>
        <v>4.840748991510626E-3</v>
      </c>
      <c r="P50">
        <f t="shared" si="63"/>
        <v>4.840748991510626E-3</v>
      </c>
      <c r="Q50">
        <f t="shared" ref="Q50:R50" si="80">IF(P50=0,P49,P50)</f>
        <v>4.840748991510626E-3</v>
      </c>
      <c r="R50">
        <f t="shared" si="80"/>
        <v>4.840748991510626E-3</v>
      </c>
      <c r="S50">
        <f t="shared" ref="S50:T50" si="81">IF(R50=0,R49,R50)</f>
        <v>4.840748991510626E-3</v>
      </c>
      <c r="T50">
        <f t="shared" si="81"/>
        <v>4.840748991510626E-3</v>
      </c>
    </row>
    <row r="51" spans="1:20" x14ac:dyDescent="0.25">
      <c r="A51" s="2">
        <v>43887</v>
      </c>
      <c r="B51">
        <v>11.43</v>
      </c>
      <c r="C51">
        <f>VLOOKUP(A51,stox!A:B,2,FALSE)</f>
        <v>3577.68</v>
      </c>
      <c r="D51">
        <f t="shared" si="3"/>
        <v>0</v>
      </c>
      <c r="E51" s="5">
        <f t="shared" si="4"/>
        <v>3.968253968253968E-3</v>
      </c>
      <c r="G51">
        <f t="shared" si="5"/>
        <v>0</v>
      </c>
      <c r="H51">
        <f t="shared" si="6"/>
        <v>0</v>
      </c>
      <c r="I51">
        <f t="shared" si="63"/>
        <v>0</v>
      </c>
      <c r="J51">
        <f t="shared" si="63"/>
        <v>0</v>
      </c>
      <c r="K51">
        <f t="shared" si="63"/>
        <v>0</v>
      </c>
      <c r="L51">
        <f t="shared" si="63"/>
        <v>4.840748991510626E-3</v>
      </c>
      <c r="M51">
        <f t="shared" si="63"/>
        <v>4.840748991510626E-3</v>
      </c>
      <c r="N51">
        <f t="shared" si="63"/>
        <v>4.840748991510626E-3</v>
      </c>
      <c r="O51">
        <f t="shared" si="63"/>
        <v>4.840748991510626E-3</v>
      </c>
      <c r="P51">
        <f t="shared" si="63"/>
        <v>4.840748991510626E-3</v>
      </c>
      <c r="Q51">
        <f t="shared" ref="Q51:R51" si="82">IF(P51=0,P50,P51)</f>
        <v>4.840748991510626E-3</v>
      </c>
      <c r="R51">
        <f t="shared" si="82"/>
        <v>4.840748991510626E-3</v>
      </c>
      <c r="S51">
        <f t="shared" ref="S51:T51" si="83">IF(R51=0,R50,R51)</f>
        <v>4.840748991510626E-3</v>
      </c>
      <c r="T51">
        <f t="shared" si="83"/>
        <v>4.840748991510626E-3</v>
      </c>
    </row>
    <row r="52" spans="1:20" x14ac:dyDescent="0.25">
      <c r="A52" s="2">
        <v>43886</v>
      </c>
      <c r="B52">
        <v>11.43</v>
      </c>
      <c r="C52">
        <f>VLOOKUP(A52,stox!A:B,2,FALSE)</f>
        <v>3572.51</v>
      </c>
      <c r="D52">
        <f t="shared" si="3"/>
        <v>0</v>
      </c>
      <c r="E52" s="5">
        <f t="shared" si="4"/>
        <v>3.968253968253968E-3</v>
      </c>
      <c r="G52">
        <f t="shared" si="5"/>
        <v>0</v>
      </c>
      <c r="H52">
        <f t="shared" si="6"/>
        <v>0</v>
      </c>
      <c r="I52">
        <f t="shared" si="63"/>
        <v>0</v>
      </c>
      <c r="J52">
        <f t="shared" si="63"/>
        <v>0</v>
      </c>
      <c r="K52">
        <f t="shared" si="63"/>
        <v>0</v>
      </c>
      <c r="L52">
        <f t="shared" si="63"/>
        <v>0</v>
      </c>
      <c r="M52">
        <f t="shared" si="63"/>
        <v>4.840748991510626E-3</v>
      </c>
      <c r="N52">
        <f t="shared" si="63"/>
        <v>4.840748991510626E-3</v>
      </c>
      <c r="O52">
        <f t="shared" si="63"/>
        <v>4.840748991510626E-3</v>
      </c>
      <c r="P52">
        <f t="shared" si="63"/>
        <v>4.840748991510626E-3</v>
      </c>
      <c r="Q52">
        <f t="shared" ref="Q52:R52" si="84">IF(P52=0,P51,P52)</f>
        <v>4.840748991510626E-3</v>
      </c>
      <c r="R52">
        <f t="shared" si="84"/>
        <v>4.840748991510626E-3</v>
      </c>
      <c r="S52">
        <f t="shared" ref="S52:T52" si="85">IF(R52=0,R51,R52)</f>
        <v>4.840748991510626E-3</v>
      </c>
      <c r="T52">
        <f t="shared" si="85"/>
        <v>4.840748991510626E-3</v>
      </c>
    </row>
    <row r="53" spans="1:20" x14ac:dyDescent="0.25">
      <c r="A53" s="2">
        <v>43885</v>
      </c>
      <c r="B53">
        <v>11.43</v>
      </c>
      <c r="C53">
        <f>VLOOKUP(A53,stox!A:B,2,FALSE)</f>
        <v>3647.98</v>
      </c>
      <c r="D53">
        <f t="shared" si="3"/>
        <v>0</v>
      </c>
      <c r="E53" s="5">
        <f t="shared" si="4"/>
        <v>3.968253968253968E-3</v>
      </c>
      <c r="G53">
        <f t="shared" si="5"/>
        <v>0</v>
      </c>
      <c r="H53">
        <f t="shared" si="6"/>
        <v>0</v>
      </c>
      <c r="I53">
        <f t="shared" si="63"/>
        <v>0</v>
      </c>
      <c r="J53">
        <f t="shared" si="63"/>
        <v>0</v>
      </c>
      <c r="K53">
        <f t="shared" si="63"/>
        <v>0</v>
      </c>
      <c r="L53">
        <f t="shared" si="63"/>
        <v>0</v>
      </c>
      <c r="M53">
        <f t="shared" si="63"/>
        <v>0</v>
      </c>
      <c r="N53">
        <f t="shared" si="63"/>
        <v>4.840748991510626E-3</v>
      </c>
      <c r="O53">
        <f t="shared" si="63"/>
        <v>4.840748991510626E-3</v>
      </c>
      <c r="P53">
        <f t="shared" si="63"/>
        <v>4.840748991510626E-3</v>
      </c>
      <c r="Q53">
        <f t="shared" ref="Q53:R53" si="86">IF(P53=0,P52,P53)</f>
        <v>4.840748991510626E-3</v>
      </c>
      <c r="R53">
        <f t="shared" si="86"/>
        <v>4.840748991510626E-3</v>
      </c>
      <c r="S53">
        <f t="shared" ref="S53:T53" si="87">IF(R53=0,R52,R53)</f>
        <v>4.840748991510626E-3</v>
      </c>
      <c r="T53">
        <f t="shared" si="87"/>
        <v>4.840748991510626E-3</v>
      </c>
    </row>
    <row r="54" spans="1:20" x14ac:dyDescent="0.25">
      <c r="A54" s="2">
        <v>43882</v>
      </c>
      <c r="B54">
        <v>11.43</v>
      </c>
      <c r="C54">
        <f>VLOOKUP(A54,stox!A:B,2,FALSE)</f>
        <v>3800.38</v>
      </c>
      <c r="D54">
        <f t="shared" si="3"/>
        <v>0</v>
      </c>
      <c r="E54" s="5">
        <f t="shared" si="4"/>
        <v>3.968253968253968E-3</v>
      </c>
      <c r="G54">
        <f t="shared" si="5"/>
        <v>0</v>
      </c>
      <c r="H54">
        <f t="shared" si="6"/>
        <v>0</v>
      </c>
      <c r="I54">
        <f t="shared" si="63"/>
        <v>0</v>
      </c>
      <c r="J54">
        <f t="shared" si="63"/>
        <v>0</v>
      </c>
      <c r="K54">
        <f t="shared" si="63"/>
        <v>0</v>
      </c>
      <c r="L54">
        <f t="shared" si="63"/>
        <v>0</v>
      </c>
      <c r="M54">
        <f t="shared" si="63"/>
        <v>0</v>
      </c>
      <c r="N54">
        <f t="shared" si="63"/>
        <v>0</v>
      </c>
      <c r="O54">
        <f t="shared" si="63"/>
        <v>4.840748991510626E-3</v>
      </c>
      <c r="P54">
        <f t="shared" si="63"/>
        <v>4.840748991510626E-3</v>
      </c>
      <c r="Q54">
        <f t="shared" ref="Q54:R54" si="88">IF(P54=0,P53,P54)</f>
        <v>4.840748991510626E-3</v>
      </c>
      <c r="R54">
        <f t="shared" si="88"/>
        <v>4.840748991510626E-3</v>
      </c>
      <c r="S54">
        <f t="shared" ref="S54:T54" si="89">IF(R54=0,R53,R54)</f>
        <v>4.840748991510626E-3</v>
      </c>
      <c r="T54">
        <f t="shared" si="89"/>
        <v>4.840748991510626E-3</v>
      </c>
    </row>
    <row r="55" spans="1:20" x14ac:dyDescent="0.25">
      <c r="A55" s="2">
        <v>43881</v>
      </c>
      <c r="B55">
        <v>11.43</v>
      </c>
      <c r="C55">
        <f>VLOOKUP(A55,stox!A:B,2,FALSE)</f>
        <v>3822.98</v>
      </c>
      <c r="D55">
        <f t="shared" si="3"/>
        <v>0.83000000000000007</v>
      </c>
      <c r="E55" s="5">
        <f t="shared" si="4"/>
        <v>3.968253968253968E-3</v>
      </c>
      <c r="F55">
        <f>D55*252/(SUM(C55:C64))</f>
        <v>5.4557377322848955E-3</v>
      </c>
      <c r="G55">
        <f t="shared" si="5"/>
        <v>5.4557377322848955E-3</v>
      </c>
      <c r="H55">
        <f t="shared" si="6"/>
        <v>5.4557377322848955E-3</v>
      </c>
      <c r="I55">
        <f t="shared" si="63"/>
        <v>5.4557377322848955E-3</v>
      </c>
      <c r="J55">
        <f t="shared" si="63"/>
        <v>5.4557377322848955E-3</v>
      </c>
      <c r="K55">
        <f t="shared" si="63"/>
        <v>5.4557377322848955E-3</v>
      </c>
      <c r="L55">
        <f t="shared" si="63"/>
        <v>5.4557377322848955E-3</v>
      </c>
      <c r="M55">
        <f t="shared" si="63"/>
        <v>5.4557377322848955E-3</v>
      </c>
      <c r="N55">
        <f t="shared" si="63"/>
        <v>5.4557377322848955E-3</v>
      </c>
      <c r="O55">
        <f t="shared" si="63"/>
        <v>5.4557377322848955E-3</v>
      </c>
      <c r="P55">
        <f t="shared" si="63"/>
        <v>5.4557377322848955E-3</v>
      </c>
      <c r="Q55">
        <f t="shared" ref="Q55:R55" si="90">IF(P55=0,P54,P55)</f>
        <v>5.4557377322848955E-3</v>
      </c>
      <c r="R55">
        <f t="shared" si="90"/>
        <v>5.4557377322848955E-3</v>
      </c>
      <c r="S55">
        <f t="shared" ref="S55:T55" si="91">IF(R55=0,R54,R55)</f>
        <v>5.4557377322848955E-3</v>
      </c>
      <c r="T55">
        <f t="shared" si="91"/>
        <v>5.4557377322848955E-3</v>
      </c>
    </row>
    <row r="56" spans="1:20" x14ac:dyDescent="0.25">
      <c r="A56" s="2">
        <v>43880</v>
      </c>
      <c r="B56">
        <v>10.6</v>
      </c>
      <c r="C56">
        <f>VLOOKUP(A56,stox!A:B,2,FALSE)</f>
        <v>3865.18</v>
      </c>
      <c r="D56">
        <f t="shared" si="3"/>
        <v>0</v>
      </c>
      <c r="E56" s="5">
        <f t="shared" si="4"/>
        <v>3.968253968253968E-3</v>
      </c>
      <c r="G56">
        <f t="shared" si="5"/>
        <v>5.4557377322848955E-3</v>
      </c>
      <c r="H56">
        <f t="shared" si="6"/>
        <v>5.4557377322848955E-3</v>
      </c>
      <c r="I56">
        <f t="shared" si="63"/>
        <v>5.4557377322848955E-3</v>
      </c>
      <c r="J56">
        <f t="shared" si="63"/>
        <v>5.4557377322848955E-3</v>
      </c>
      <c r="K56">
        <f t="shared" si="63"/>
        <v>5.4557377322848955E-3</v>
      </c>
      <c r="L56">
        <f t="shared" si="63"/>
        <v>5.4557377322848955E-3</v>
      </c>
      <c r="M56">
        <f t="shared" si="63"/>
        <v>5.4557377322848955E-3</v>
      </c>
      <c r="N56">
        <f t="shared" si="63"/>
        <v>5.4557377322848955E-3</v>
      </c>
      <c r="O56">
        <f t="shared" si="63"/>
        <v>5.4557377322848955E-3</v>
      </c>
      <c r="P56">
        <f t="shared" si="63"/>
        <v>5.4557377322848955E-3</v>
      </c>
      <c r="Q56">
        <f t="shared" ref="Q56:R56" si="92">IF(P56=0,P55,P56)</f>
        <v>5.4557377322848955E-3</v>
      </c>
      <c r="R56">
        <f t="shared" si="92"/>
        <v>5.4557377322848955E-3</v>
      </c>
      <c r="S56">
        <f t="shared" ref="S56:T56" si="93">IF(R56=0,R55,R56)</f>
        <v>5.4557377322848955E-3</v>
      </c>
      <c r="T56">
        <f t="shared" si="93"/>
        <v>5.4557377322848955E-3</v>
      </c>
    </row>
    <row r="57" spans="1:20" x14ac:dyDescent="0.25">
      <c r="A57" s="2">
        <v>43879</v>
      </c>
      <c r="B57">
        <v>10.6</v>
      </c>
      <c r="C57">
        <f>VLOOKUP(A57,stox!A:B,2,FALSE)</f>
        <v>3836.54</v>
      </c>
      <c r="D57">
        <f t="shared" si="3"/>
        <v>0</v>
      </c>
      <c r="E57" s="5">
        <f t="shared" si="4"/>
        <v>3.968253968253968E-3</v>
      </c>
      <c r="G57">
        <f t="shared" si="5"/>
        <v>0</v>
      </c>
      <c r="H57">
        <f t="shared" si="6"/>
        <v>5.4557377322848955E-3</v>
      </c>
      <c r="I57">
        <f t="shared" si="63"/>
        <v>5.4557377322848955E-3</v>
      </c>
      <c r="J57">
        <f t="shared" si="63"/>
        <v>5.4557377322848955E-3</v>
      </c>
      <c r="K57">
        <f t="shared" si="63"/>
        <v>5.4557377322848955E-3</v>
      </c>
      <c r="L57">
        <f t="shared" si="63"/>
        <v>5.4557377322848955E-3</v>
      </c>
      <c r="M57">
        <f t="shared" si="63"/>
        <v>5.4557377322848955E-3</v>
      </c>
      <c r="N57">
        <f t="shared" si="63"/>
        <v>5.4557377322848955E-3</v>
      </c>
      <c r="O57">
        <f t="shared" si="63"/>
        <v>5.4557377322848955E-3</v>
      </c>
      <c r="P57">
        <f t="shared" si="63"/>
        <v>5.4557377322848955E-3</v>
      </c>
      <c r="Q57">
        <f t="shared" ref="Q57:R57" si="94">IF(P57=0,P56,P57)</f>
        <v>5.4557377322848955E-3</v>
      </c>
      <c r="R57">
        <f t="shared" si="94"/>
        <v>5.4557377322848955E-3</v>
      </c>
      <c r="S57">
        <f t="shared" ref="S57:T57" si="95">IF(R57=0,R56,R57)</f>
        <v>5.4557377322848955E-3</v>
      </c>
      <c r="T57">
        <f t="shared" si="95"/>
        <v>5.4557377322848955E-3</v>
      </c>
    </row>
    <row r="58" spans="1:20" x14ac:dyDescent="0.25">
      <c r="A58" s="2">
        <v>43878</v>
      </c>
      <c r="B58">
        <v>10.6</v>
      </c>
      <c r="C58">
        <f>VLOOKUP(A58,stox!A:B,2,FALSE)</f>
        <v>3853.27</v>
      </c>
      <c r="D58">
        <f t="shared" si="3"/>
        <v>0</v>
      </c>
      <c r="E58" s="5">
        <f t="shared" si="4"/>
        <v>3.968253968253968E-3</v>
      </c>
      <c r="G58">
        <f t="shared" si="5"/>
        <v>0</v>
      </c>
      <c r="H58">
        <f t="shared" si="6"/>
        <v>0</v>
      </c>
      <c r="I58">
        <f t="shared" ref="I58:P66" si="96">IF(H58=0,H57,H58)</f>
        <v>5.4557377322848955E-3</v>
      </c>
      <c r="J58">
        <f t="shared" si="96"/>
        <v>5.4557377322848955E-3</v>
      </c>
      <c r="K58">
        <f t="shared" si="96"/>
        <v>5.4557377322848955E-3</v>
      </c>
      <c r="L58">
        <f t="shared" si="96"/>
        <v>5.4557377322848955E-3</v>
      </c>
      <c r="M58">
        <f t="shared" si="96"/>
        <v>5.4557377322848955E-3</v>
      </c>
      <c r="N58">
        <f t="shared" si="96"/>
        <v>5.4557377322848955E-3</v>
      </c>
      <c r="O58">
        <f t="shared" si="96"/>
        <v>5.4557377322848955E-3</v>
      </c>
      <c r="P58">
        <f t="shared" si="96"/>
        <v>5.4557377322848955E-3</v>
      </c>
      <c r="Q58">
        <f t="shared" ref="Q58:R58" si="97">IF(P58=0,P57,P58)</f>
        <v>5.4557377322848955E-3</v>
      </c>
      <c r="R58">
        <f t="shared" si="97"/>
        <v>5.4557377322848955E-3</v>
      </c>
      <c r="S58">
        <f t="shared" ref="S58:T58" si="98">IF(R58=0,R57,R58)</f>
        <v>5.4557377322848955E-3</v>
      </c>
      <c r="T58">
        <f t="shared" si="98"/>
        <v>5.4557377322848955E-3</v>
      </c>
    </row>
    <row r="59" spans="1:20" x14ac:dyDescent="0.25">
      <c r="A59" s="2">
        <v>43875</v>
      </c>
      <c r="B59">
        <v>10.6</v>
      </c>
      <c r="C59">
        <f>VLOOKUP(A59,stox!A:B,2,FALSE)</f>
        <v>3840.97</v>
      </c>
      <c r="D59">
        <f t="shared" si="3"/>
        <v>0</v>
      </c>
      <c r="E59" s="5">
        <f t="shared" si="4"/>
        <v>3.968253968253968E-3</v>
      </c>
      <c r="G59">
        <f t="shared" si="5"/>
        <v>0</v>
      </c>
      <c r="H59">
        <f t="shared" si="6"/>
        <v>0</v>
      </c>
      <c r="I59">
        <f t="shared" si="96"/>
        <v>0</v>
      </c>
      <c r="J59">
        <f t="shared" si="96"/>
        <v>5.4557377322848955E-3</v>
      </c>
      <c r="K59">
        <f t="shared" si="96"/>
        <v>5.4557377322848955E-3</v>
      </c>
      <c r="L59">
        <f t="shared" si="96"/>
        <v>5.4557377322848955E-3</v>
      </c>
      <c r="M59">
        <f t="shared" si="96"/>
        <v>5.4557377322848955E-3</v>
      </c>
      <c r="N59">
        <f t="shared" si="96"/>
        <v>5.4557377322848955E-3</v>
      </c>
      <c r="O59">
        <f t="shared" si="96"/>
        <v>5.4557377322848955E-3</v>
      </c>
      <c r="P59">
        <f t="shared" si="96"/>
        <v>5.4557377322848955E-3</v>
      </c>
      <c r="Q59">
        <f t="shared" ref="Q59:R59" si="99">IF(P59=0,P58,P59)</f>
        <v>5.4557377322848955E-3</v>
      </c>
      <c r="R59">
        <f t="shared" si="99"/>
        <v>5.4557377322848955E-3</v>
      </c>
      <c r="S59">
        <f t="shared" ref="S59:T59" si="100">IF(R59=0,R58,R59)</f>
        <v>5.4557377322848955E-3</v>
      </c>
      <c r="T59">
        <f t="shared" si="100"/>
        <v>5.4557377322848955E-3</v>
      </c>
    </row>
    <row r="60" spans="1:20" x14ac:dyDescent="0.25">
      <c r="A60" s="2">
        <v>43874</v>
      </c>
      <c r="B60">
        <v>10.6</v>
      </c>
      <c r="C60">
        <f>VLOOKUP(A60,stox!A:B,2,FALSE)</f>
        <v>3846.74</v>
      </c>
      <c r="D60">
        <f t="shared" si="3"/>
        <v>0</v>
      </c>
      <c r="E60" s="5">
        <f t="shared" si="4"/>
        <v>3.968253968253968E-3</v>
      </c>
      <c r="G60">
        <f t="shared" si="5"/>
        <v>0</v>
      </c>
      <c r="H60">
        <f t="shared" si="6"/>
        <v>0</v>
      </c>
      <c r="I60">
        <f t="shared" si="96"/>
        <v>0</v>
      </c>
      <c r="J60">
        <f t="shared" si="96"/>
        <v>0</v>
      </c>
      <c r="K60">
        <f t="shared" si="96"/>
        <v>5.4557377322848955E-3</v>
      </c>
      <c r="L60">
        <f t="shared" si="96"/>
        <v>5.4557377322848955E-3</v>
      </c>
      <c r="M60">
        <f t="shared" si="96"/>
        <v>5.4557377322848955E-3</v>
      </c>
      <c r="N60">
        <f t="shared" si="96"/>
        <v>5.4557377322848955E-3</v>
      </c>
      <c r="O60">
        <f t="shared" si="96"/>
        <v>5.4557377322848955E-3</v>
      </c>
      <c r="P60">
        <f t="shared" si="96"/>
        <v>5.4557377322848955E-3</v>
      </c>
      <c r="Q60">
        <f t="shared" ref="Q60:R60" si="101">IF(P60=0,P59,P60)</f>
        <v>5.4557377322848955E-3</v>
      </c>
      <c r="R60">
        <f t="shared" si="101"/>
        <v>5.4557377322848955E-3</v>
      </c>
      <c r="S60">
        <f t="shared" ref="S60:T60" si="102">IF(R60=0,R59,R60)</f>
        <v>5.4557377322848955E-3</v>
      </c>
      <c r="T60">
        <f t="shared" si="102"/>
        <v>5.4557377322848955E-3</v>
      </c>
    </row>
    <row r="61" spans="1:20" x14ac:dyDescent="0.25">
      <c r="A61" s="2">
        <v>43873</v>
      </c>
      <c r="B61">
        <v>10.6</v>
      </c>
      <c r="C61">
        <f>VLOOKUP(A61,stox!A:B,2,FALSE)</f>
        <v>3854.43</v>
      </c>
      <c r="D61">
        <f t="shared" si="3"/>
        <v>0</v>
      </c>
      <c r="E61" s="5">
        <f t="shared" si="4"/>
        <v>3.968253968253968E-3</v>
      </c>
      <c r="G61">
        <f t="shared" si="5"/>
        <v>0</v>
      </c>
      <c r="H61">
        <f t="shared" si="6"/>
        <v>0</v>
      </c>
      <c r="I61">
        <f t="shared" si="96"/>
        <v>0</v>
      </c>
      <c r="J61">
        <f t="shared" si="96"/>
        <v>0</v>
      </c>
      <c r="K61">
        <f t="shared" si="96"/>
        <v>0</v>
      </c>
      <c r="L61">
        <f t="shared" si="96"/>
        <v>5.4557377322848955E-3</v>
      </c>
      <c r="M61">
        <f t="shared" si="96"/>
        <v>5.4557377322848955E-3</v>
      </c>
      <c r="N61">
        <f t="shared" si="96"/>
        <v>5.4557377322848955E-3</v>
      </c>
      <c r="O61">
        <f t="shared" si="96"/>
        <v>5.4557377322848955E-3</v>
      </c>
      <c r="P61">
        <f t="shared" si="96"/>
        <v>5.4557377322848955E-3</v>
      </c>
      <c r="Q61">
        <f t="shared" ref="Q61:R61" si="103">IF(P61=0,P60,P61)</f>
        <v>5.4557377322848955E-3</v>
      </c>
      <c r="R61">
        <f t="shared" si="103"/>
        <v>5.4557377322848955E-3</v>
      </c>
      <c r="S61">
        <f t="shared" ref="S61:T61" si="104">IF(R61=0,R60,R61)</f>
        <v>5.4557377322848955E-3</v>
      </c>
      <c r="T61">
        <f t="shared" si="104"/>
        <v>5.4557377322848955E-3</v>
      </c>
    </row>
    <row r="62" spans="1:20" x14ac:dyDescent="0.25">
      <c r="A62" s="2">
        <v>43872</v>
      </c>
      <c r="B62">
        <v>10.6</v>
      </c>
      <c r="C62">
        <f>VLOOKUP(A62,stox!A:B,2,FALSE)</f>
        <v>3825.84</v>
      </c>
      <c r="D62">
        <f t="shared" si="3"/>
        <v>0</v>
      </c>
      <c r="E62" s="5">
        <f t="shared" si="4"/>
        <v>3.968253968253968E-3</v>
      </c>
      <c r="G62">
        <f t="shared" si="5"/>
        <v>0</v>
      </c>
      <c r="H62">
        <f t="shared" si="6"/>
        <v>0</v>
      </c>
      <c r="I62">
        <f t="shared" si="96"/>
        <v>0</v>
      </c>
      <c r="J62">
        <f t="shared" si="96"/>
        <v>0</v>
      </c>
      <c r="K62">
        <f t="shared" si="96"/>
        <v>0</v>
      </c>
      <c r="L62">
        <f t="shared" si="96"/>
        <v>0</v>
      </c>
      <c r="M62">
        <f t="shared" si="96"/>
        <v>5.4557377322848955E-3</v>
      </c>
      <c r="N62">
        <f t="shared" si="96"/>
        <v>5.4557377322848955E-3</v>
      </c>
      <c r="O62">
        <f t="shared" si="96"/>
        <v>5.4557377322848955E-3</v>
      </c>
      <c r="P62">
        <f t="shared" si="96"/>
        <v>5.4557377322848955E-3</v>
      </c>
      <c r="Q62">
        <f t="shared" ref="Q62:R62" si="105">IF(P62=0,P61,P62)</f>
        <v>5.4557377322848955E-3</v>
      </c>
      <c r="R62">
        <f t="shared" si="105"/>
        <v>5.4557377322848955E-3</v>
      </c>
      <c r="S62">
        <f t="shared" ref="S62:T62" si="106">IF(R62=0,R61,R62)</f>
        <v>5.4557377322848955E-3</v>
      </c>
      <c r="T62">
        <f t="shared" si="106"/>
        <v>5.4557377322848955E-3</v>
      </c>
    </row>
    <row r="63" spans="1:20" x14ac:dyDescent="0.25">
      <c r="A63" s="2">
        <v>43871</v>
      </c>
      <c r="B63">
        <v>10.6</v>
      </c>
      <c r="C63">
        <f>VLOOKUP(A63,stox!A:B,2,FALSE)</f>
        <v>3793.18</v>
      </c>
      <c r="D63">
        <f t="shared" si="3"/>
        <v>0</v>
      </c>
      <c r="E63" s="5">
        <f t="shared" si="4"/>
        <v>3.968253968253968E-3</v>
      </c>
      <c r="G63">
        <f t="shared" si="5"/>
        <v>0</v>
      </c>
      <c r="H63">
        <f t="shared" si="6"/>
        <v>0</v>
      </c>
      <c r="I63">
        <f t="shared" si="96"/>
        <v>0</v>
      </c>
      <c r="J63">
        <f t="shared" si="96"/>
        <v>0</v>
      </c>
      <c r="K63">
        <f t="shared" si="96"/>
        <v>0</v>
      </c>
      <c r="L63">
        <f t="shared" si="96"/>
        <v>0</v>
      </c>
      <c r="M63">
        <f t="shared" si="96"/>
        <v>0</v>
      </c>
      <c r="N63">
        <f t="shared" si="96"/>
        <v>5.4557377322848955E-3</v>
      </c>
      <c r="O63">
        <f t="shared" si="96"/>
        <v>5.4557377322848955E-3</v>
      </c>
      <c r="P63">
        <f t="shared" si="96"/>
        <v>5.4557377322848955E-3</v>
      </c>
      <c r="Q63">
        <f t="shared" ref="Q63:R63" si="107">IF(P63=0,P62,P63)</f>
        <v>5.4557377322848955E-3</v>
      </c>
      <c r="R63">
        <f t="shared" si="107"/>
        <v>5.4557377322848955E-3</v>
      </c>
      <c r="S63">
        <f t="shared" ref="S63:T63" si="108">IF(R63=0,R62,R63)</f>
        <v>5.4557377322848955E-3</v>
      </c>
      <c r="T63">
        <f t="shared" si="108"/>
        <v>5.4557377322848955E-3</v>
      </c>
    </row>
    <row r="64" spans="1:20" x14ac:dyDescent="0.25">
      <c r="A64" s="2">
        <v>43868</v>
      </c>
      <c r="B64">
        <v>10.6</v>
      </c>
      <c r="C64">
        <f>VLOOKUP(A64,stox!A:B,2,FALSE)</f>
        <v>3798.49</v>
      </c>
      <c r="D64">
        <f t="shared" si="3"/>
        <v>0</v>
      </c>
      <c r="E64" s="5">
        <f t="shared" si="4"/>
        <v>3.968253968253968E-3</v>
      </c>
      <c r="G64">
        <f t="shared" si="5"/>
        <v>0</v>
      </c>
      <c r="H64">
        <f t="shared" si="6"/>
        <v>0</v>
      </c>
      <c r="I64">
        <f t="shared" si="96"/>
        <v>0</v>
      </c>
      <c r="J64">
        <f t="shared" si="96"/>
        <v>0</v>
      </c>
      <c r="K64">
        <f t="shared" si="96"/>
        <v>0</v>
      </c>
      <c r="L64">
        <f t="shared" si="96"/>
        <v>0</v>
      </c>
      <c r="M64">
        <f t="shared" si="96"/>
        <v>0</v>
      </c>
      <c r="N64">
        <f t="shared" si="96"/>
        <v>0</v>
      </c>
      <c r="O64">
        <f t="shared" si="96"/>
        <v>5.4557377322848955E-3</v>
      </c>
      <c r="P64">
        <f t="shared" si="96"/>
        <v>5.4557377322848955E-3</v>
      </c>
      <c r="Q64">
        <f t="shared" ref="Q64:R64" si="109">IF(P64=0,P63,P64)</f>
        <v>5.4557377322848955E-3</v>
      </c>
      <c r="R64">
        <f t="shared" si="109"/>
        <v>5.4557377322848955E-3</v>
      </c>
      <c r="S64">
        <f t="shared" ref="S64:T64" si="110">IF(R64=0,R63,R64)</f>
        <v>5.4557377322848955E-3</v>
      </c>
      <c r="T64">
        <f t="shared" si="110"/>
        <v>5.4557377322848955E-3</v>
      </c>
    </row>
    <row r="65" spans="1:20" x14ac:dyDescent="0.25">
      <c r="A65" s="2">
        <v>43867</v>
      </c>
      <c r="B65">
        <v>10.6</v>
      </c>
      <c r="C65">
        <f>VLOOKUP(A65,stox!A:B,2,FALSE)</f>
        <v>3805.52</v>
      </c>
      <c r="D65">
        <f t="shared" si="3"/>
        <v>4.3499999999999996</v>
      </c>
      <c r="E65" s="5">
        <f t="shared" si="4"/>
        <v>3.968253968253968E-3</v>
      </c>
      <c r="F65">
        <f>D65*252/(SUM(C65:C77))</f>
        <v>2.2594170201170966E-2</v>
      </c>
      <c r="G65">
        <f t="shared" si="5"/>
        <v>2.2594170201170966E-2</v>
      </c>
      <c r="H65">
        <f t="shared" si="6"/>
        <v>2.2594170201170966E-2</v>
      </c>
      <c r="I65">
        <f t="shared" si="96"/>
        <v>2.2594170201170966E-2</v>
      </c>
      <c r="J65">
        <f t="shared" si="96"/>
        <v>2.2594170201170966E-2</v>
      </c>
      <c r="K65">
        <f t="shared" si="96"/>
        <v>2.2594170201170966E-2</v>
      </c>
      <c r="L65">
        <f t="shared" si="96"/>
        <v>2.2594170201170966E-2</v>
      </c>
      <c r="M65">
        <f t="shared" si="96"/>
        <v>2.2594170201170966E-2</v>
      </c>
      <c r="N65">
        <f t="shared" si="96"/>
        <v>2.2594170201170966E-2</v>
      </c>
      <c r="O65">
        <f t="shared" si="96"/>
        <v>2.2594170201170966E-2</v>
      </c>
      <c r="P65">
        <f t="shared" si="96"/>
        <v>2.2594170201170966E-2</v>
      </c>
      <c r="Q65">
        <f t="shared" ref="Q65:R65" si="111">IF(P65=0,P64,P65)</f>
        <v>2.2594170201170966E-2</v>
      </c>
      <c r="R65">
        <f t="shared" si="111"/>
        <v>2.2594170201170966E-2</v>
      </c>
      <c r="S65">
        <f t="shared" ref="S65:T65" si="112">IF(R65=0,R64,R65)</f>
        <v>2.2594170201170966E-2</v>
      </c>
      <c r="T65">
        <f t="shared" si="112"/>
        <v>2.2594170201170966E-2</v>
      </c>
    </row>
    <row r="66" spans="1:20" x14ac:dyDescent="0.25">
      <c r="A66" s="2">
        <v>43866</v>
      </c>
      <c r="B66">
        <v>6.25</v>
      </c>
      <c r="C66">
        <f>VLOOKUP(A66,stox!A:B,2,FALSE)</f>
        <v>3777.84</v>
      </c>
      <c r="D66">
        <f t="shared" si="3"/>
        <v>0</v>
      </c>
      <c r="E66" s="5">
        <f t="shared" si="4"/>
        <v>3.968253968253968E-3</v>
      </c>
      <c r="G66">
        <f t="shared" si="5"/>
        <v>2.2594170201170966E-2</v>
      </c>
      <c r="H66">
        <f t="shared" si="6"/>
        <v>2.2594170201170966E-2</v>
      </c>
      <c r="I66">
        <f t="shared" si="96"/>
        <v>2.2594170201170966E-2</v>
      </c>
      <c r="J66">
        <f t="shared" si="96"/>
        <v>2.2594170201170966E-2</v>
      </c>
      <c r="K66">
        <f t="shared" si="96"/>
        <v>2.2594170201170966E-2</v>
      </c>
      <c r="L66">
        <f t="shared" si="96"/>
        <v>2.2594170201170966E-2</v>
      </c>
      <c r="M66">
        <f t="shared" si="96"/>
        <v>2.2594170201170966E-2</v>
      </c>
      <c r="N66">
        <f t="shared" si="96"/>
        <v>2.2594170201170966E-2</v>
      </c>
      <c r="O66">
        <f t="shared" si="96"/>
        <v>2.2594170201170966E-2</v>
      </c>
      <c r="P66">
        <f t="shared" si="96"/>
        <v>2.2594170201170966E-2</v>
      </c>
      <c r="Q66">
        <f t="shared" ref="Q66:R94" si="113">IF(P66=0,P65,P66)</f>
        <v>2.2594170201170966E-2</v>
      </c>
      <c r="R66">
        <f t="shared" si="113"/>
        <v>2.2594170201170966E-2</v>
      </c>
      <c r="S66">
        <f t="shared" ref="S66:T66" si="114">IF(R66=0,R65,R66)</f>
        <v>2.2594170201170966E-2</v>
      </c>
      <c r="T66">
        <f t="shared" si="114"/>
        <v>2.2594170201170966E-2</v>
      </c>
    </row>
    <row r="67" spans="1:20" x14ac:dyDescent="0.25">
      <c r="A67" s="2">
        <v>43865</v>
      </c>
      <c r="B67">
        <v>6.25</v>
      </c>
      <c r="C67">
        <f>VLOOKUP(A67,stox!A:B,2,FALSE)</f>
        <v>3732.28</v>
      </c>
      <c r="D67">
        <f t="shared" ref="D67:D130" si="115">B67-B68</f>
        <v>0</v>
      </c>
      <c r="E67" s="5">
        <f t="shared" ref="E67:E130" si="116">1/252</f>
        <v>3.968253968253968E-3</v>
      </c>
      <c r="G67">
        <f t="shared" ref="G67:G130" si="117">IF(F67="",F66,F67)</f>
        <v>0</v>
      </c>
      <c r="H67">
        <f t="shared" ref="H67:P95" si="118">IF(G67=0,G66,G67)</f>
        <v>2.2594170201170966E-2</v>
      </c>
      <c r="I67">
        <f t="shared" si="118"/>
        <v>2.2594170201170966E-2</v>
      </c>
      <c r="J67">
        <f t="shared" si="118"/>
        <v>2.2594170201170966E-2</v>
      </c>
      <c r="K67">
        <f t="shared" si="118"/>
        <v>2.2594170201170966E-2</v>
      </c>
      <c r="L67">
        <f t="shared" si="118"/>
        <v>2.2594170201170966E-2</v>
      </c>
      <c r="M67">
        <f t="shared" si="118"/>
        <v>2.2594170201170966E-2</v>
      </c>
      <c r="N67">
        <f t="shared" si="118"/>
        <v>2.2594170201170966E-2</v>
      </c>
      <c r="O67">
        <f t="shared" si="118"/>
        <v>2.2594170201170966E-2</v>
      </c>
      <c r="P67">
        <f t="shared" si="118"/>
        <v>2.2594170201170966E-2</v>
      </c>
      <c r="Q67">
        <f t="shared" si="113"/>
        <v>2.2594170201170966E-2</v>
      </c>
      <c r="R67">
        <f t="shared" si="113"/>
        <v>2.2594170201170966E-2</v>
      </c>
      <c r="S67">
        <f t="shared" ref="S67:T67" si="119">IF(R67=0,R66,R67)</f>
        <v>2.2594170201170966E-2</v>
      </c>
      <c r="T67">
        <f t="shared" si="119"/>
        <v>2.2594170201170966E-2</v>
      </c>
    </row>
    <row r="68" spans="1:20" x14ac:dyDescent="0.25">
      <c r="A68" s="2">
        <v>43864</v>
      </c>
      <c r="B68">
        <v>6.25</v>
      </c>
      <c r="C68">
        <f>VLOOKUP(A68,stox!A:B,2,FALSE)</f>
        <v>3661.27</v>
      </c>
      <c r="D68">
        <f t="shared" si="115"/>
        <v>0</v>
      </c>
      <c r="E68" s="5">
        <f t="shared" si="116"/>
        <v>3.968253968253968E-3</v>
      </c>
      <c r="G68">
        <f t="shared" si="117"/>
        <v>0</v>
      </c>
      <c r="H68">
        <f t="shared" si="118"/>
        <v>0</v>
      </c>
      <c r="I68">
        <f t="shared" si="118"/>
        <v>2.2594170201170966E-2</v>
      </c>
      <c r="J68">
        <f t="shared" si="118"/>
        <v>2.2594170201170966E-2</v>
      </c>
      <c r="K68">
        <f t="shared" si="118"/>
        <v>2.2594170201170966E-2</v>
      </c>
      <c r="L68">
        <f t="shared" si="118"/>
        <v>2.2594170201170966E-2</v>
      </c>
      <c r="M68">
        <f t="shared" si="118"/>
        <v>2.2594170201170966E-2</v>
      </c>
      <c r="N68">
        <f t="shared" si="118"/>
        <v>2.2594170201170966E-2</v>
      </c>
      <c r="O68">
        <f t="shared" si="118"/>
        <v>2.2594170201170966E-2</v>
      </c>
      <c r="P68">
        <f t="shared" si="118"/>
        <v>2.2594170201170966E-2</v>
      </c>
      <c r="Q68">
        <f t="shared" si="113"/>
        <v>2.2594170201170966E-2</v>
      </c>
      <c r="R68">
        <f t="shared" si="113"/>
        <v>2.2594170201170966E-2</v>
      </c>
      <c r="S68">
        <f t="shared" ref="S68:T68" si="120">IF(R68=0,R67,R68)</f>
        <v>2.2594170201170966E-2</v>
      </c>
      <c r="T68">
        <f t="shared" si="120"/>
        <v>2.2594170201170966E-2</v>
      </c>
    </row>
    <row r="69" spans="1:20" x14ac:dyDescent="0.25">
      <c r="A69" s="2">
        <v>43861</v>
      </c>
      <c r="B69">
        <v>6.25</v>
      </c>
      <c r="C69">
        <f>VLOOKUP(A69,stox!A:B,2,FALSE)</f>
        <v>3640.91</v>
      </c>
      <c r="D69">
        <f t="shared" si="115"/>
        <v>0</v>
      </c>
      <c r="E69" s="5">
        <f t="shared" si="116"/>
        <v>3.968253968253968E-3</v>
      </c>
      <c r="G69">
        <f t="shared" si="117"/>
        <v>0</v>
      </c>
      <c r="H69">
        <f t="shared" si="118"/>
        <v>0</v>
      </c>
      <c r="I69">
        <f t="shared" si="118"/>
        <v>0</v>
      </c>
      <c r="J69">
        <f t="shared" si="118"/>
        <v>2.2594170201170966E-2</v>
      </c>
      <c r="K69">
        <f t="shared" si="118"/>
        <v>2.2594170201170966E-2</v>
      </c>
      <c r="L69">
        <f t="shared" si="118"/>
        <v>2.2594170201170966E-2</v>
      </c>
      <c r="M69">
        <f t="shared" si="118"/>
        <v>2.2594170201170966E-2</v>
      </c>
      <c r="N69">
        <f t="shared" si="118"/>
        <v>2.2594170201170966E-2</v>
      </c>
      <c r="O69">
        <f t="shared" si="118"/>
        <v>2.2594170201170966E-2</v>
      </c>
      <c r="P69">
        <f t="shared" si="118"/>
        <v>2.2594170201170966E-2</v>
      </c>
      <c r="Q69">
        <f t="shared" si="113"/>
        <v>2.2594170201170966E-2</v>
      </c>
      <c r="R69">
        <f t="shared" si="113"/>
        <v>2.2594170201170966E-2</v>
      </c>
      <c r="S69">
        <f t="shared" ref="S69:T69" si="121">IF(R69=0,R68,R69)</f>
        <v>2.2594170201170966E-2</v>
      </c>
      <c r="T69">
        <f t="shared" si="121"/>
        <v>2.2594170201170966E-2</v>
      </c>
    </row>
    <row r="70" spans="1:20" x14ac:dyDescent="0.25">
      <c r="A70" s="2">
        <v>43860</v>
      </c>
      <c r="B70">
        <v>6.25</v>
      </c>
      <c r="C70">
        <f>VLOOKUP(A70,stox!A:B,2,FALSE)</f>
        <v>3690.78</v>
      </c>
      <c r="D70">
        <f t="shared" si="115"/>
        <v>0</v>
      </c>
      <c r="E70" s="5">
        <f t="shared" si="116"/>
        <v>3.968253968253968E-3</v>
      </c>
      <c r="G70">
        <f t="shared" si="117"/>
        <v>0</v>
      </c>
      <c r="H70">
        <f t="shared" si="118"/>
        <v>0</v>
      </c>
      <c r="I70">
        <f t="shared" si="118"/>
        <v>0</v>
      </c>
      <c r="J70">
        <f t="shared" si="118"/>
        <v>0</v>
      </c>
      <c r="K70">
        <f t="shared" si="118"/>
        <v>2.2594170201170966E-2</v>
      </c>
      <c r="L70">
        <f t="shared" si="118"/>
        <v>2.2594170201170966E-2</v>
      </c>
      <c r="M70">
        <f t="shared" si="118"/>
        <v>2.2594170201170966E-2</v>
      </c>
      <c r="N70">
        <f t="shared" si="118"/>
        <v>2.2594170201170966E-2</v>
      </c>
      <c r="O70">
        <f t="shared" si="118"/>
        <v>2.2594170201170966E-2</v>
      </c>
      <c r="P70">
        <f t="shared" si="118"/>
        <v>2.2594170201170966E-2</v>
      </c>
      <c r="Q70">
        <f t="shared" si="113"/>
        <v>2.2594170201170966E-2</v>
      </c>
      <c r="R70">
        <f t="shared" si="113"/>
        <v>2.2594170201170966E-2</v>
      </c>
      <c r="S70">
        <f t="shared" ref="S70:T70" si="122">IF(R70=0,R69,R70)</f>
        <v>2.2594170201170966E-2</v>
      </c>
      <c r="T70">
        <f t="shared" si="122"/>
        <v>2.2594170201170966E-2</v>
      </c>
    </row>
    <row r="71" spans="1:20" x14ac:dyDescent="0.25">
      <c r="A71" s="2">
        <v>43859</v>
      </c>
      <c r="B71">
        <v>6.25</v>
      </c>
      <c r="C71">
        <f>VLOOKUP(A71,stox!A:B,2,FALSE)</f>
        <v>3736.36</v>
      </c>
      <c r="D71">
        <f t="shared" si="115"/>
        <v>0</v>
      </c>
      <c r="E71" s="5">
        <f t="shared" si="116"/>
        <v>3.968253968253968E-3</v>
      </c>
      <c r="G71">
        <f t="shared" si="117"/>
        <v>0</v>
      </c>
      <c r="H71">
        <f t="shared" si="118"/>
        <v>0</v>
      </c>
      <c r="I71">
        <f t="shared" si="118"/>
        <v>0</v>
      </c>
      <c r="J71">
        <f t="shared" si="118"/>
        <v>0</v>
      </c>
      <c r="K71">
        <f t="shared" si="118"/>
        <v>0</v>
      </c>
      <c r="L71">
        <f t="shared" si="118"/>
        <v>2.2594170201170966E-2</v>
      </c>
      <c r="M71">
        <f t="shared" si="118"/>
        <v>2.2594170201170966E-2</v>
      </c>
      <c r="N71">
        <f t="shared" si="118"/>
        <v>2.2594170201170966E-2</v>
      </c>
      <c r="O71">
        <f t="shared" si="118"/>
        <v>2.2594170201170966E-2</v>
      </c>
      <c r="P71">
        <f t="shared" si="118"/>
        <v>2.2594170201170966E-2</v>
      </c>
      <c r="Q71">
        <f t="shared" si="113"/>
        <v>2.2594170201170966E-2</v>
      </c>
      <c r="R71">
        <f t="shared" si="113"/>
        <v>2.2594170201170966E-2</v>
      </c>
      <c r="S71">
        <f t="shared" ref="S71:T71" si="123">IF(R71=0,R70,R71)</f>
        <v>2.2594170201170966E-2</v>
      </c>
      <c r="T71">
        <f t="shared" si="123"/>
        <v>2.2594170201170966E-2</v>
      </c>
    </row>
    <row r="72" spans="1:20" x14ac:dyDescent="0.25">
      <c r="A72" s="2">
        <v>43858</v>
      </c>
      <c r="B72">
        <v>6.25</v>
      </c>
      <c r="C72">
        <f>VLOOKUP(A72,stox!A:B,2,FALSE)</f>
        <v>3719.22</v>
      </c>
      <c r="D72">
        <f t="shared" si="115"/>
        <v>0</v>
      </c>
      <c r="E72" s="5">
        <f t="shared" si="116"/>
        <v>3.968253968253968E-3</v>
      </c>
      <c r="G72">
        <f t="shared" si="117"/>
        <v>0</v>
      </c>
      <c r="H72">
        <f t="shared" si="118"/>
        <v>0</v>
      </c>
      <c r="I72">
        <f t="shared" si="118"/>
        <v>0</v>
      </c>
      <c r="J72">
        <f t="shared" si="118"/>
        <v>0</v>
      </c>
      <c r="K72">
        <f t="shared" si="118"/>
        <v>0</v>
      </c>
      <c r="L72">
        <f t="shared" si="118"/>
        <v>0</v>
      </c>
      <c r="M72">
        <f t="shared" si="118"/>
        <v>2.2594170201170966E-2</v>
      </c>
      <c r="N72">
        <f t="shared" si="118"/>
        <v>2.2594170201170966E-2</v>
      </c>
      <c r="O72">
        <f t="shared" si="118"/>
        <v>2.2594170201170966E-2</v>
      </c>
      <c r="P72">
        <f t="shared" si="118"/>
        <v>2.2594170201170966E-2</v>
      </c>
      <c r="Q72">
        <f t="shared" si="113"/>
        <v>2.2594170201170966E-2</v>
      </c>
      <c r="R72">
        <f t="shared" si="113"/>
        <v>2.2594170201170966E-2</v>
      </c>
      <c r="S72">
        <f t="shared" ref="S72:T72" si="124">IF(R72=0,R71,R72)</f>
        <v>2.2594170201170966E-2</v>
      </c>
      <c r="T72">
        <f t="shared" si="124"/>
        <v>2.2594170201170966E-2</v>
      </c>
    </row>
    <row r="73" spans="1:20" x14ac:dyDescent="0.25">
      <c r="A73" s="2">
        <v>43857</v>
      </c>
      <c r="B73">
        <v>6.25</v>
      </c>
      <c r="C73">
        <f>VLOOKUP(A73,stox!A:B,2,FALSE)</f>
        <v>3677.84</v>
      </c>
      <c r="D73">
        <f t="shared" si="115"/>
        <v>0</v>
      </c>
      <c r="E73" s="5">
        <f t="shared" si="116"/>
        <v>3.968253968253968E-3</v>
      </c>
      <c r="G73">
        <f t="shared" si="117"/>
        <v>0</v>
      </c>
      <c r="H73">
        <f t="shared" si="118"/>
        <v>0</v>
      </c>
      <c r="I73">
        <f t="shared" si="118"/>
        <v>0</v>
      </c>
      <c r="J73">
        <f t="shared" si="118"/>
        <v>0</v>
      </c>
      <c r="K73">
        <f t="shared" si="118"/>
        <v>0</v>
      </c>
      <c r="L73">
        <f t="shared" si="118"/>
        <v>0</v>
      </c>
      <c r="M73">
        <f t="shared" si="118"/>
        <v>0</v>
      </c>
      <c r="N73">
        <f t="shared" si="118"/>
        <v>2.2594170201170966E-2</v>
      </c>
      <c r="O73">
        <f t="shared" si="118"/>
        <v>2.2594170201170966E-2</v>
      </c>
      <c r="P73">
        <f t="shared" si="118"/>
        <v>2.2594170201170966E-2</v>
      </c>
      <c r="Q73">
        <f t="shared" si="113"/>
        <v>2.2594170201170966E-2</v>
      </c>
      <c r="R73">
        <f t="shared" si="113"/>
        <v>2.2594170201170966E-2</v>
      </c>
      <c r="S73">
        <f t="shared" ref="S73:T73" si="125">IF(R73=0,R72,R73)</f>
        <v>2.2594170201170966E-2</v>
      </c>
      <c r="T73">
        <f t="shared" si="125"/>
        <v>2.2594170201170966E-2</v>
      </c>
    </row>
    <row r="74" spans="1:20" x14ac:dyDescent="0.25">
      <c r="A74" s="2">
        <v>43854</v>
      </c>
      <c r="B74">
        <v>6.25</v>
      </c>
      <c r="C74">
        <f>VLOOKUP(A74,stox!A:B,2,FALSE)</f>
        <v>3779.16</v>
      </c>
      <c r="D74">
        <f t="shared" si="115"/>
        <v>0</v>
      </c>
      <c r="E74" s="5">
        <f t="shared" si="116"/>
        <v>3.968253968253968E-3</v>
      </c>
      <c r="G74">
        <f t="shared" si="117"/>
        <v>0</v>
      </c>
      <c r="H74">
        <f t="shared" si="118"/>
        <v>0</v>
      </c>
      <c r="I74">
        <f t="shared" si="118"/>
        <v>0</v>
      </c>
      <c r="J74">
        <f t="shared" si="118"/>
        <v>0</v>
      </c>
      <c r="K74">
        <f t="shared" si="118"/>
        <v>0</v>
      </c>
      <c r="L74">
        <f t="shared" si="118"/>
        <v>0</v>
      </c>
      <c r="M74">
        <f t="shared" si="118"/>
        <v>0</v>
      </c>
      <c r="N74">
        <f t="shared" si="118"/>
        <v>0</v>
      </c>
      <c r="O74">
        <f t="shared" si="118"/>
        <v>2.2594170201170966E-2</v>
      </c>
      <c r="P74">
        <f t="shared" si="118"/>
        <v>2.2594170201170966E-2</v>
      </c>
      <c r="Q74">
        <f t="shared" si="113"/>
        <v>2.2594170201170966E-2</v>
      </c>
      <c r="R74">
        <f t="shared" si="113"/>
        <v>2.2594170201170966E-2</v>
      </c>
      <c r="S74">
        <f t="shared" ref="S74:T74" si="126">IF(R74=0,R73,R74)</f>
        <v>2.2594170201170966E-2</v>
      </c>
      <c r="T74">
        <f t="shared" si="126"/>
        <v>2.2594170201170966E-2</v>
      </c>
    </row>
    <row r="75" spans="1:20" x14ac:dyDescent="0.25">
      <c r="A75" s="2">
        <v>43853</v>
      </c>
      <c r="B75">
        <v>6.25</v>
      </c>
      <c r="C75">
        <f>VLOOKUP(A75,stox!A:B,2,FALSE)</f>
        <v>3736.85</v>
      </c>
      <c r="D75">
        <f t="shared" si="115"/>
        <v>0</v>
      </c>
      <c r="E75" s="5">
        <f t="shared" si="116"/>
        <v>3.968253968253968E-3</v>
      </c>
      <c r="G75">
        <f t="shared" si="117"/>
        <v>0</v>
      </c>
      <c r="H75">
        <f t="shared" si="118"/>
        <v>0</v>
      </c>
      <c r="I75">
        <f t="shared" si="118"/>
        <v>0</v>
      </c>
      <c r="J75">
        <f t="shared" si="118"/>
        <v>0</v>
      </c>
      <c r="K75">
        <f t="shared" si="118"/>
        <v>0</v>
      </c>
      <c r="L75">
        <f t="shared" si="118"/>
        <v>0</v>
      </c>
      <c r="M75">
        <f t="shared" si="118"/>
        <v>0</v>
      </c>
      <c r="N75">
        <f t="shared" si="118"/>
        <v>0</v>
      </c>
      <c r="O75">
        <f t="shared" si="118"/>
        <v>0</v>
      </c>
      <c r="P75">
        <f t="shared" si="118"/>
        <v>2.2594170201170966E-2</v>
      </c>
      <c r="Q75">
        <f t="shared" si="113"/>
        <v>2.2594170201170966E-2</v>
      </c>
      <c r="R75">
        <f t="shared" si="113"/>
        <v>2.2594170201170966E-2</v>
      </c>
      <c r="S75">
        <f t="shared" ref="S75:T75" si="127">IF(R75=0,R74,R75)</f>
        <v>2.2594170201170966E-2</v>
      </c>
      <c r="T75">
        <f t="shared" si="127"/>
        <v>2.2594170201170966E-2</v>
      </c>
    </row>
    <row r="76" spans="1:20" x14ac:dyDescent="0.25">
      <c r="A76" s="2">
        <v>43852</v>
      </c>
      <c r="B76">
        <v>6.25</v>
      </c>
      <c r="C76">
        <f>VLOOKUP(A76,stox!A:B,2,FALSE)</f>
        <v>3769.79</v>
      </c>
      <c r="D76">
        <f t="shared" si="115"/>
        <v>0</v>
      </c>
      <c r="E76" s="5">
        <f t="shared" si="116"/>
        <v>3.968253968253968E-3</v>
      </c>
      <c r="G76">
        <f t="shared" si="117"/>
        <v>0</v>
      </c>
      <c r="H76">
        <f t="shared" si="118"/>
        <v>0</v>
      </c>
      <c r="I76">
        <f t="shared" si="118"/>
        <v>0</v>
      </c>
      <c r="J76">
        <f t="shared" si="118"/>
        <v>0</v>
      </c>
      <c r="K76">
        <f t="shared" si="118"/>
        <v>0</v>
      </c>
      <c r="L76">
        <f t="shared" si="118"/>
        <v>0</v>
      </c>
      <c r="M76">
        <f t="shared" si="118"/>
        <v>0</v>
      </c>
      <c r="N76">
        <f t="shared" si="118"/>
        <v>0</v>
      </c>
      <c r="O76">
        <f t="shared" si="118"/>
        <v>0</v>
      </c>
      <c r="P76">
        <f t="shared" si="118"/>
        <v>0</v>
      </c>
      <c r="Q76">
        <f t="shared" si="113"/>
        <v>2.2594170201170966E-2</v>
      </c>
      <c r="R76">
        <f t="shared" si="113"/>
        <v>2.2594170201170966E-2</v>
      </c>
      <c r="S76">
        <f t="shared" ref="S76:T76" si="128">IF(R76=0,R75,R76)</f>
        <v>2.2594170201170966E-2</v>
      </c>
      <c r="T76">
        <f t="shared" si="128"/>
        <v>2.2594170201170966E-2</v>
      </c>
    </row>
    <row r="77" spans="1:20" x14ac:dyDescent="0.25">
      <c r="A77" s="2">
        <v>43851</v>
      </c>
      <c r="B77">
        <v>6.25</v>
      </c>
      <c r="C77">
        <f>VLOOKUP(A77,stox!A:B,2,FALSE)</f>
        <v>3789.12</v>
      </c>
      <c r="D77">
        <f t="shared" si="115"/>
        <v>0</v>
      </c>
      <c r="E77" s="5">
        <f t="shared" si="116"/>
        <v>3.968253968253968E-3</v>
      </c>
      <c r="G77">
        <f t="shared" si="117"/>
        <v>0</v>
      </c>
      <c r="H77">
        <f t="shared" si="118"/>
        <v>0</v>
      </c>
      <c r="I77">
        <f t="shared" si="118"/>
        <v>0</v>
      </c>
      <c r="J77">
        <f t="shared" si="118"/>
        <v>0</v>
      </c>
      <c r="K77">
        <f t="shared" si="118"/>
        <v>0</v>
      </c>
      <c r="L77">
        <f t="shared" si="118"/>
        <v>0</v>
      </c>
      <c r="M77">
        <f t="shared" si="118"/>
        <v>0</v>
      </c>
      <c r="N77">
        <f t="shared" si="118"/>
        <v>0</v>
      </c>
      <c r="O77">
        <f t="shared" si="118"/>
        <v>0</v>
      </c>
      <c r="P77">
        <f t="shared" si="118"/>
        <v>0</v>
      </c>
      <c r="Q77">
        <f t="shared" si="113"/>
        <v>0</v>
      </c>
      <c r="R77">
        <f t="shared" si="113"/>
        <v>2.2594170201170966E-2</v>
      </c>
      <c r="S77">
        <f t="shared" ref="S77:T77" si="129">IF(R77=0,R76,R77)</f>
        <v>2.2594170201170966E-2</v>
      </c>
      <c r="T77">
        <f t="shared" si="129"/>
        <v>2.2594170201170966E-2</v>
      </c>
    </row>
    <row r="78" spans="1:20" x14ac:dyDescent="0.25">
      <c r="A78" s="2">
        <v>43850</v>
      </c>
      <c r="B78">
        <v>6.25</v>
      </c>
      <c r="C78">
        <f>VLOOKUP(A78,stox!A:B,2,FALSE)</f>
        <v>3799.03</v>
      </c>
      <c r="D78">
        <f t="shared" si="115"/>
        <v>1.7300000000000004</v>
      </c>
      <c r="E78" s="5">
        <f t="shared" si="116"/>
        <v>3.968253968253968E-3</v>
      </c>
      <c r="F78">
        <f>D78*252/(SUM(C78:C80))</f>
        <v>3.8304501279716179E-2</v>
      </c>
      <c r="G78">
        <f t="shared" si="117"/>
        <v>3.8304501279716179E-2</v>
      </c>
      <c r="H78">
        <f t="shared" si="118"/>
        <v>3.8304501279716179E-2</v>
      </c>
      <c r="I78">
        <f t="shared" si="118"/>
        <v>3.8304501279716179E-2</v>
      </c>
      <c r="J78">
        <f t="shared" si="118"/>
        <v>3.8304501279716179E-2</v>
      </c>
      <c r="K78">
        <f t="shared" si="118"/>
        <v>3.8304501279716179E-2</v>
      </c>
      <c r="L78">
        <f t="shared" si="118"/>
        <v>3.8304501279716179E-2</v>
      </c>
      <c r="M78">
        <f t="shared" si="118"/>
        <v>3.8304501279716179E-2</v>
      </c>
      <c r="N78">
        <f t="shared" si="118"/>
        <v>3.8304501279716179E-2</v>
      </c>
      <c r="O78">
        <f t="shared" si="118"/>
        <v>3.8304501279716179E-2</v>
      </c>
      <c r="P78">
        <f t="shared" si="118"/>
        <v>3.8304501279716179E-2</v>
      </c>
      <c r="Q78">
        <f t="shared" si="113"/>
        <v>3.8304501279716179E-2</v>
      </c>
      <c r="R78">
        <f t="shared" si="113"/>
        <v>3.8304501279716179E-2</v>
      </c>
      <c r="S78">
        <f t="shared" ref="S78:T78" si="130">IF(R78=0,R77,R78)</f>
        <v>3.8304501279716179E-2</v>
      </c>
      <c r="T78">
        <f t="shared" si="130"/>
        <v>3.8304501279716179E-2</v>
      </c>
    </row>
    <row r="79" spans="1:20" x14ac:dyDescent="0.25">
      <c r="A79" s="2">
        <v>43847</v>
      </c>
      <c r="B79">
        <v>4.5199999999999996</v>
      </c>
      <c r="C79">
        <f>VLOOKUP(A79,stox!A:B,2,FALSE)</f>
        <v>3808.26</v>
      </c>
      <c r="D79">
        <f t="shared" si="115"/>
        <v>0</v>
      </c>
      <c r="E79" s="5">
        <f t="shared" si="116"/>
        <v>3.968253968253968E-3</v>
      </c>
      <c r="G79">
        <f t="shared" si="117"/>
        <v>3.8304501279716179E-2</v>
      </c>
      <c r="H79">
        <f t="shared" si="118"/>
        <v>3.8304501279716179E-2</v>
      </c>
      <c r="I79">
        <f t="shared" si="118"/>
        <v>3.8304501279716179E-2</v>
      </c>
      <c r="J79">
        <f t="shared" si="118"/>
        <v>3.8304501279716179E-2</v>
      </c>
      <c r="K79">
        <f t="shared" si="118"/>
        <v>3.8304501279716179E-2</v>
      </c>
      <c r="L79">
        <f t="shared" si="118"/>
        <v>3.8304501279716179E-2</v>
      </c>
      <c r="M79">
        <f t="shared" si="118"/>
        <v>3.8304501279716179E-2</v>
      </c>
      <c r="N79">
        <f t="shared" si="118"/>
        <v>3.8304501279716179E-2</v>
      </c>
      <c r="O79">
        <f t="shared" si="118"/>
        <v>3.8304501279716179E-2</v>
      </c>
      <c r="P79">
        <f t="shared" si="118"/>
        <v>3.8304501279716179E-2</v>
      </c>
      <c r="Q79">
        <f t="shared" si="113"/>
        <v>3.8304501279716179E-2</v>
      </c>
      <c r="R79">
        <f t="shared" si="113"/>
        <v>3.8304501279716179E-2</v>
      </c>
      <c r="S79">
        <f t="shared" ref="S79:T79" si="131">IF(R79=0,R78,R79)</f>
        <v>3.8304501279716179E-2</v>
      </c>
      <c r="T79">
        <f t="shared" si="131"/>
        <v>3.8304501279716179E-2</v>
      </c>
    </row>
    <row r="80" spans="1:20" x14ac:dyDescent="0.25">
      <c r="A80" s="2">
        <v>43846</v>
      </c>
      <c r="B80">
        <v>4.5199999999999996</v>
      </c>
      <c r="C80">
        <f>VLOOKUP(A80,stox!A:B,2,FALSE)</f>
        <v>3774.14</v>
      </c>
      <c r="D80">
        <f t="shared" si="115"/>
        <v>0</v>
      </c>
      <c r="E80" s="5">
        <f t="shared" si="116"/>
        <v>3.968253968253968E-3</v>
      </c>
      <c r="G80">
        <f t="shared" si="117"/>
        <v>0</v>
      </c>
      <c r="H80">
        <f t="shared" si="118"/>
        <v>3.8304501279716179E-2</v>
      </c>
      <c r="I80">
        <f t="shared" si="118"/>
        <v>3.8304501279716179E-2</v>
      </c>
      <c r="J80">
        <f t="shared" si="118"/>
        <v>3.8304501279716179E-2</v>
      </c>
      <c r="K80">
        <f t="shared" si="118"/>
        <v>3.8304501279716179E-2</v>
      </c>
      <c r="L80">
        <f t="shared" si="118"/>
        <v>3.8304501279716179E-2</v>
      </c>
      <c r="M80">
        <f t="shared" si="118"/>
        <v>3.8304501279716179E-2</v>
      </c>
      <c r="N80">
        <f t="shared" si="118"/>
        <v>3.8304501279716179E-2</v>
      </c>
      <c r="O80">
        <f t="shared" si="118"/>
        <v>3.8304501279716179E-2</v>
      </c>
      <c r="P80">
        <f t="shared" si="118"/>
        <v>3.8304501279716179E-2</v>
      </c>
      <c r="Q80">
        <f t="shared" si="113"/>
        <v>3.8304501279716179E-2</v>
      </c>
      <c r="R80">
        <f t="shared" si="113"/>
        <v>3.8304501279716179E-2</v>
      </c>
      <c r="S80">
        <f t="shared" ref="S80:T80" si="132">IF(R80=0,R79,R80)</f>
        <v>3.8304501279716179E-2</v>
      </c>
      <c r="T80">
        <f t="shared" si="132"/>
        <v>3.8304501279716179E-2</v>
      </c>
    </row>
    <row r="81" spans="1:20" x14ac:dyDescent="0.25">
      <c r="A81" s="2">
        <v>43845</v>
      </c>
      <c r="B81">
        <v>4.5199999999999996</v>
      </c>
      <c r="C81">
        <f>VLOOKUP(A81,stox!A:B,2,FALSE)</f>
        <v>3768.96</v>
      </c>
      <c r="D81">
        <f t="shared" si="115"/>
        <v>0.33999999999999986</v>
      </c>
      <c r="E81" s="5">
        <f t="shared" si="116"/>
        <v>3.968253968253968E-3</v>
      </c>
      <c r="F81">
        <f>D81*252/(SUM(C81))</f>
        <v>2.27330616403464E-2</v>
      </c>
      <c r="G81">
        <f t="shared" si="117"/>
        <v>2.27330616403464E-2</v>
      </c>
      <c r="H81">
        <f t="shared" si="118"/>
        <v>2.27330616403464E-2</v>
      </c>
      <c r="I81">
        <f t="shared" si="118"/>
        <v>2.27330616403464E-2</v>
      </c>
      <c r="J81">
        <f t="shared" si="118"/>
        <v>2.27330616403464E-2</v>
      </c>
      <c r="K81">
        <f t="shared" si="118"/>
        <v>2.27330616403464E-2</v>
      </c>
      <c r="L81">
        <f t="shared" si="118"/>
        <v>2.27330616403464E-2</v>
      </c>
      <c r="M81">
        <f t="shared" si="118"/>
        <v>2.27330616403464E-2</v>
      </c>
      <c r="N81">
        <f t="shared" si="118"/>
        <v>2.27330616403464E-2</v>
      </c>
      <c r="O81">
        <f t="shared" si="118"/>
        <v>2.27330616403464E-2</v>
      </c>
      <c r="P81">
        <f t="shared" si="118"/>
        <v>2.27330616403464E-2</v>
      </c>
      <c r="Q81">
        <f t="shared" si="113"/>
        <v>2.27330616403464E-2</v>
      </c>
      <c r="R81">
        <f t="shared" si="113"/>
        <v>2.27330616403464E-2</v>
      </c>
      <c r="S81">
        <f t="shared" ref="S81:T81" si="133">IF(R81=0,R80,R81)</f>
        <v>2.27330616403464E-2</v>
      </c>
      <c r="T81">
        <f t="shared" si="133"/>
        <v>2.27330616403464E-2</v>
      </c>
    </row>
    <row r="82" spans="1:20" x14ac:dyDescent="0.25">
      <c r="A82" s="2">
        <v>43844</v>
      </c>
      <c r="B82">
        <v>4.18</v>
      </c>
      <c r="C82">
        <f>VLOOKUP(A82,stox!A:B,2,FALSE)</f>
        <v>3774.88</v>
      </c>
      <c r="D82">
        <f t="shared" si="115"/>
        <v>0.35999999999999988</v>
      </c>
      <c r="E82" s="5">
        <f t="shared" si="116"/>
        <v>3.968253968253968E-3</v>
      </c>
      <c r="F82">
        <f>D82*252/(SUM(C82:C84))</f>
        <v>7.9971227283305458E-3</v>
      </c>
      <c r="G82">
        <f t="shared" si="117"/>
        <v>7.9971227283305458E-3</v>
      </c>
      <c r="H82">
        <f t="shared" si="118"/>
        <v>7.9971227283305458E-3</v>
      </c>
      <c r="I82">
        <f t="shared" si="118"/>
        <v>7.9971227283305458E-3</v>
      </c>
      <c r="J82">
        <f t="shared" si="118"/>
        <v>7.9971227283305458E-3</v>
      </c>
      <c r="K82">
        <f t="shared" si="118"/>
        <v>7.9971227283305458E-3</v>
      </c>
      <c r="L82">
        <f t="shared" si="118"/>
        <v>7.9971227283305458E-3</v>
      </c>
      <c r="M82">
        <f t="shared" si="118"/>
        <v>7.9971227283305458E-3</v>
      </c>
      <c r="N82">
        <f t="shared" si="118"/>
        <v>7.9971227283305458E-3</v>
      </c>
      <c r="O82">
        <f t="shared" si="118"/>
        <v>7.9971227283305458E-3</v>
      </c>
      <c r="P82">
        <f t="shared" si="118"/>
        <v>7.9971227283305458E-3</v>
      </c>
      <c r="Q82">
        <f t="shared" si="113"/>
        <v>7.9971227283305458E-3</v>
      </c>
      <c r="R82">
        <f t="shared" si="113"/>
        <v>7.9971227283305458E-3</v>
      </c>
      <c r="S82">
        <f t="shared" ref="S82:T82" si="134">IF(R82=0,R81,R82)</f>
        <v>7.9971227283305458E-3</v>
      </c>
      <c r="T82">
        <f t="shared" si="134"/>
        <v>7.9971227283305458E-3</v>
      </c>
    </row>
    <row r="83" spans="1:20" x14ac:dyDescent="0.25">
      <c r="A83" s="2">
        <v>43843</v>
      </c>
      <c r="B83">
        <v>3.82</v>
      </c>
      <c r="C83">
        <f>VLOOKUP(A83,stox!A:B,2,FALSE)</f>
        <v>3779.68</v>
      </c>
      <c r="D83">
        <f t="shared" si="115"/>
        <v>0</v>
      </c>
      <c r="E83" s="5">
        <f t="shared" si="116"/>
        <v>3.968253968253968E-3</v>
      </c>
      <c r="G83">
        <f t="shared" si="117"/>
        <v>7.9971227283305458E-3</v>
      </c>
      <c r="H83">
        <f t="shared" si="118"/>
        <v>7.9971227283305458E-3</v>
      </c>
      <c r="I83">
        <f t="shared" si="118"/>
        <v>7.9971227283305458E-3</v>
      </c>
      <c r="J83">
        <f t="shared" si="118"/>
        <v>7.9971227283305458E-3</v>
      </c>
      <c r="K83">
        <f t="shared" si="118"/>
        <v>7.9971227283305458E-3</v>
      </c>
      <c r="L83">
        <f t="shared" si="118"/>
        <v>7.9971227283305458E-3</v>
      </c>
      <c r="M83">
        <f t="shared" si="118"/>
        <v>7.9971227283305458E-3</v>
      </c>
      <c r="N83">
        <f t="shared" si="118"/>
        <v>7.9971227283305458E-3</v>
      </c>
      <c r="O83">
        <f t="shared" si="118"/>
        <v>7.9971227283305458E-3</v>
      </c>
      <c r="P83">
        <f t="shared" si="118"/>
        <v>7.9971227283305458E-3</v>
      </c>
      <c r="Q83">
        <f t="shared" si="113"/>
        <v>7.9971227283305458E-3</v>
      </c>
      <c r="R83">
        <f t="shared" si="113"/>
        <v>7.9971227283305458E-3</v>
      </c>
      <c r="S83">
        <f t="shared" ref="S83:T83" si="135">IF(R83=0,R82,R83)</f>
        <v>7.9971227283305458E-3</v>
      </c>
      <c r="T83">
        <f t="shared" si="135"/>
        <v>7.9971227283305458E-3</v>
      </c>
    </row>
    <row r="84" spans="1:20" x14ac:dyDescent="0.25">
      <c r="A84" s="2">
        <v>43840</v>
      </c>
      <c r="B84">
        <v>3.82</v>
      </c>
      <c r="C84">
        <f>VLOOKUP(A84,stox!A:B,2,FALSE)</f>
        <v>3789.52</v>
      </c>
      <c r="D84">
        <f t="shared" si="115"/>
        <v>0</v>
      </c>
      <c r="E84" s="5">
        <f t="shared" si="116"/>
        <v>3.968253968253968E-3</v>
      </c>
      <c r="G84">
        <f t="shared" si="117"/>
        <v>0</v>
      </c>
      <c r="H84">
        <f t="shared" si="118"/>
        <v>7.9971227283305458E-3</v>
      </c>
      <c r="I84">
        <f t="shared" si="118"/>
        <v>7.9971227283305458E-3</v>
      </c>
      <c r="J84">
        <f t="shared" si="118"/>
        <v>7.9971227283305458E-3</v>
      </c>
      <c r="K84">
        <f t="shared" si="118"/>
        <v>7.9971227283305458E-3</v>
      </c>
      <c r="L84">
        <f t="shared" si="118"/>
        <v>7.9971227283305458E-3</v>
      </c>
      <c r="M84">
        <f t="shared" si="118"/>
        <v>7.9971227283305458E-3</v>
      </c>
      <c r="N84">
        <f t="shared" si="118"/>
        <v>7.9971227283305458E-3</v>
      </c>
      <c r="O84">
        <f t="shared" si="118"/>
        <v>7.9971227283305458E-3</v>
      </c>
      <c r="P84">
        <f t="shared" si="118"/>
        <v>7.9971227283305458E-3</v>
      </c>
      <c r="Q84">
        <f t="shared" si="113"/>
        <v>7.9971227283305458E-3</v>
      </c>
      <c r="R84">
        <f t="shared" si="113"/>
        <v>7.9971227283305458E-3</v>
      </c>
      <c r="S84">
        <f t="shared" ref="S84:T84" si="136">IF(R84=0,R83,R84)</f>
        <v>7.9971227283305458E-3</v>
      </c>
      <c r="T84">
        <f t="shared" si="136"/>
        <v>7.9971227283305458E-3</v>
      </c>
    </row>
    <row r="85" spans="1:20" x14ac:dyDescent="0.25">
      <c r="A85" s="2">
        <v>43839</v>
      </c>
      <c r="B85">
        <v>3.82</v>
      </c>
      <c r="C85">
        <f>VLOOKUP(A85,stox!A:B,2,FALSE)</f>
        <v>3795.88</v>
      </c>
      <c r="D85">
        <f t="shared" si="115"/>
        <v>1.3699999999999997</v>
      </c>
      <c r="E85" s="5">
        <f t="shared" si="116"/>
        <v>3.968253968253968E-3</v>
      </c>
      <c r="F85">
        <f>D85*252/(SUM(C85:C87))</f>
        <v>3.0477528957801623E-2</v>
      </c>
      <c r="G85">
        <f t="shared" si="117"/>
        <v>3.0477528957801623E-2</v>
      </c>
      <c r="H85">
        <f t="shared" si="118"/>
        <v>3.0477528957801623E-2</v>
      </c>
      <c r="I85">
        <f t="shared" si="118"/>
        <v>3.0477528957801623E-2</v>
      </c>
      <c r="J85">
        <f t="shared" si="118"/>
        <v>3.0477528957801623E-2</v>
      </c>
      <c r="K85">
        <f t="shared" si="118"/>
        <v>3.0477528957801623E-2</v>
      </c>
      <c r="L85">
        <f t="shared" si="118"/>
        <v>3.0477528957801623E-2</v>
      </c>
      <c r="M85">
        <f t="shared" si="118"/>
        <v>3.0477528957801623E-2</v>
      </c>
      <c r="N85">
        <f t="shared" si="118"/>
        <v>3.0477528957801623E-2</v>
      </c>
      <c r="O85">
        <f t="shared" si="118"/>
        <v>3.0477528957801623E-2</v>
      </c>
      <c r="P85">
        <f t="shared" si="118"/>
        <v>3.0477528957801623E-2</v>
      </c>
      <c r="Q85">
        <f t="shared" si="113"/>
        <v>3.0477528957801623E-2</v>
      </c>
      <c r="R85">
        <f t="shared" si="113"/>
        <v>3.0477528957801623E-2</v>
      </c>
      <c r="S85">
        <f t="shared" ref="S85:T85" si="137">IF(R85=0,R84,R85)</f>
        <v>3.0477528957801623E-2</v>
      </c>
      <c r="T85">
        <f t="shared" si="137"/>
        <v>3.0477528957801623E-2</v>
      </c>
    </row>
    <row r="86" spans="1:20" x14ac:dyDescent="0.25">
      <c r="A86" s="2">
        <v>43838</v>
      </c>
      <c r="B86">
        <v>2.4500000000000002</v>
      </c>
      <c r="C86">
        <f>VLOOKUP(A86,stox!A:B,2,FALSE)</f>
        <v>3772.56</v>
      </c>
      <c r="D86">
        <f t="shared" si="115"/>
        <v>0</v>
      </c>
      <c r="E86" s="5">
        <f t="shared" si="116"/>
        <v>3.968253968253968E-3</v>
      </c>
      <c r="G86">
        <f t="shared" si="117"/>
        <v>3.0477528957801623E-2</v>
      </c>
      <c r="H86">
        <f t="shared" si="118"/>
        <v>3.0477528957801623E-2</v>
      </c>
      <c r="I86">
        <f t="shared" si="118"/>
        <v>3.0477528957801623E-2</v>
      </c>
      <c r="J86">
        <f t="shared" si="118"/>
        <v>3.0477528957801623E-2</v>
      </c>
      <c r="K86">
        <f t="shared" si="118"/>
        <v>3.0477528957801623E-2</v>
      </c>
      <c r="L86">
        <f t="shared" si="118"/>
        <v>3.0477528957801623E-2</v>
      </c>
      <c r="M86">
        <f t="shared" si="118"/>
        <v>3.0477528957801623E-2</v>
      </c>
      <c r="N86">
        <f t="shared" si="118"/>
        <v>3.0477528957801623E-2</v>
      </c>
      <c r="O86">
        <f t="shared" si="118"/>
        <v>3.0477528957801623E-2</v>
      </c>
      <c r="P86">
        <f t="shared" si="118"/>
        <v>3.0477528957801623E-2</v>
      </c>
      <c r="Q86">
        <f t="shared" si="113"/>
        <v>3.0477528957801623E-2</v>
      </c>
      <c r="R86">
        <f t="shared" si="113"/>
        <v>3.0477528957801623E-2</v>
      </c>
      <c r="S86">
        <f t="shared" ref="S86:T86" si="138">IF(R86=0,R85,R86)</f>
        <v>3.0477528957801623E-2</v>
      </c>
      <c r="T86">
        <f t="shared" si="138"/>
        <v>3.0477528957801623E-2</v>
      </c>
    </row>
    <row r="87" spans="1:20" x14ac:dyDescent="0.25">
      <c r="A87" s="2">
        <v>43837</v>
      </c>
      <c r="B87">
        <v>2.4500000000000002</v>
      </c>
      <c r="C87">
        <f>VLOOKUP(A87,stox!A:B,2,FALSE)</f>
        <v>3759.25</v>
      </c>
      <c r="D87">
        <f t="shared" si="115"/>
        <v>0</v>
      </c>
      <c r="E87" s="5">
        <f t="shared" si="116"/>
        <v>3.968253968253968E-3</v>
      </c>
      <c r="G87">
        <f t="shared" si="117"/>
        <v>0</v>
      </c>
      <c r="H87">
        <f t="shared" si="118"/>
        <v>3.0477528957801623E-2</v>
      </c>
      <c r="I87">
        <f t="shared" si="118"/>
        <v>3.0477528957801623E-2</v>
      </c>
      <c r="J87">
        <f t="shared" si="118"/>
        <v>3.0477528957801623E-2</v>
      </c>
      <c r="K87">
        <f t="shared" si="118"/>
        <v>3.0477528957801623E-2</v>
      </c>
      <c r="L87">
        <f t="shared" si="118"/>
        <v>3.0477528957801623E-2</v>
      </c>
      <c r="M87">
        <f t="shared" si="118"/>
        <v>3.0477528957801623E-2</v>
      </c>
      <c r="N87">
        <f t="shared" si="118"/>
        <v>3.0477528957801623E-2</v>
      </c>
      <c r="O87">
        <f t="shared" si="118"/>
        <v>3.0477528957801623E-2</v>
      </c>
      <c r="P87">
        <f t="shared" si="118"/>
        <v>3.0477528957801623E-2</v>
      </c>
      <c r="Q87">
        <f t="shared" si="113"/>
        <v>3.0477528957801623E-2</v>
      </c>
      <c r="R87">
        <f t="shared" si="113"/>
        <v>3.0477528957801623E-2</v>
      </c>
      <c r="S87">
        <f t="shared" ref="S87:T87" si="139">IF(R87=0,R86,R87)</f>
        <v>3.0477528957801623E-2</v>
      </c>
      <c r="T87">
        <f t="shared" si="139"/>
        <v>3.0477528957801623E-2</v>
      </c>
    </row>
    <row r="88" spans="1:20" x14ac:dyDescent="0.25">
      <c r="A88" s="2">
        <v>43836</v>
      </c>
      <c r="B88">
        <v>2.4500000000000002</v>
      </c>
      <c r="C88">
        <f>VLOOKUP(A88,stox!A:B,2,FALSE)</f>
        <v>3752.52</v>
      </c>
      <c r="D88">
        <f t="shared" si="115"/>
        <v>2.4500000000000002</v>
      </c>
      <c r="E88" s="5">
        <f t="shared" si="116"/>
        <v>3.968253968253968E-3</v>
      </c>
      <c r="F88">
        <f>D88*252/(SUM(C88:C98))</f>
        <v>1.4912755309076157E-2</v>
      </c>
      <c r="G88">
        <f t="shared" si="117"/>
        <v>1.4912755309076157E-2</v>
      </c>
      <c r="H88">
        <f t="shared" si="118"/>
        <v>1.4912755309076157E-2</v>
      </c>
      <c r="I88">
        <f t="shared" si="118"/>
        <v>1.4912755309076157E-2</v>
      </c>
      <c r="J88">
        <f t="shared" si="118"/>
        <v>1.4912755309076157E-2</v>
      </c>
      <c r="K88">
        <f t="shared" si="118"/>
        <v>1.4912755309076157E-2</v>
      </c>
      <c r="L88">
        <f t="shared" si="118"/>
        <v>1.4912755309076157E-2</v>
      </c>
      <c r="M88">
        <f t="shared" si="118"/>
        <v>1.4912755309076157E-2</v>
      </c>
      <c r="N88">
        <f t="shared" si="118"/>
        <v>1.4912755309076157E-2</v>
      </c>
      <c r="O88">
        <f t="shared" si="118"/>
        <v>1.4912755309076157E-2</v>
      </c>
      <c r="P88">
        <f t="shared" si="118"/>
        <v>1.4912755309076157E-2</v>
      </c>
      <c r="Q88">
        <f t="shared" si="113"/>
        <v>1.4912755309076157E-2</v>
      </c>
      <c r="R88">
        <f t="shared" si="113"/>
        <v>1.4912755309076157E-2</v>
      </c>
      <c r="S88">
        <f t="shared" ref="S88:T88" si="140">IF(R88=0,R87,R88)</f>
        <v>1.4912755309076157E-2</v>
      </c>
      <c r="T88">
        <f t="shared" si="140"/>
        <v>1.4912755309076157E-2</v>
      </c>
    </row>
    <row r="89" spans="1:20" x14ac:dyDescent="0.25">
      <c r="A89" s="2">
        <v>43833</v>
      </c>
      <c r="B89">
        <v>0</v>
      </c>
      <c r="C89">
        <f>VLOOKUP(A89,stox!A:B,2,FALSE)</f>
        <v>3773.37</v>
      </c>
      <c r="D89">
        <f t="shared" si="115"/>
        <v>0</v>
      </c>
      <c r="E89" s="5">
        <f t="shared" si="116"/>
        <v>3.968253968253968E-3</v>
      </c>
      <c r="G89">
        <f t="shared" si="117"/>
        <v>1.4912755309076157E-2</v>
      </c>
      <c r="H89">
        <f t="shared" si="118"/>
        <v>1.4912755309076157E-2</v>
      </c>
      <c r="I89">
        <f t="shared" si="118"/>
        <v>1.4912755309076157E-2</v>
      </c>
      <c r="J89">
        <f t="shared" si="118"/>
        <v>1.4912755309076157E-2</v>
      </c>
      <c r="K89">
        <f t="shared" si="118"/>
        <v>1.4912755309076157E-2</v>
      </c>
      <c r="L89">
        <f t="shared" si="118"/>
        <v>1.4912755309076157E-2</v>
      </c>
      <c r="M89">
        <f t="shared" si="118"/>
        <v>1.4912755309076157E-2</v>
      </c>
      <c r="N89">
        <f t="shared" si="118"/>
        <v>1.4912755309076157E-2</v>
      </c>
      <c r="O89">
        <f t="shared" si="118"/>
        <v>1.4912755309076157E-2</v>
      </c>
      <c r="P89">
        <f t="shared" si="118"/>
        <v>1.4912755309076157E-2</v>
      </c>
      <c r="Q89">
        <f t="shared" si="113"/>
        <v>1.4912755309076157E-2</v>
      </c>
      <c r="R89">
        <f t="shared" si="113"/>
        <v>1.4912755309076157E-2</v>
      </c>
      <c r="S89">
        <f t="shared" ref="S89:T89" si="141">IF(R89=0,R88,R89)</f>
        <v>1.4912755309076157E-2</v>
      </c>
      <c r="T89">
        <f t="shared" si="141"/>
        <v>1.4912755309076157E-2</v>
      </c>
    </row>
    <row r="90" spans="1:20" x14ac:dyDescent="0.25">
      <c r="A90" s="2">
        <v>43832</v>
      </c>
      <c r="B90">
        <v>0</v>
      </c>
      <c r="C90">
        <f>VLOOKUP(A90,stox!A:B,2,FALSE)</f>
        <v>3793.24</v>
      </c>
      <c r="D90">
        <f t="shared" si="115"/>
        <v>0</v>
      </c>
      <c r="E90" s="5">
        <f t="shared" si="116"/>
        <v>3.968253968253968E-3</v>
      </c>
      <c r="G90">
        <f t="shared" si="117"/>
        <v>0</v>
      </c>
      <c r="H90">
        <f t="shared" si="118"/>
        <v>1.4912755309076157E-2</v>
      </c>
      <c r="I90">
        <f t="shared" si="118"/>
        <v>1.4912755309076157E-2</v>
      </c>
      <c r="J90">
        <f t="shared" si="118"/>
        <v>1.4912755309076157E-2</v>
      </c>
      <c r="K90">
        <f t="shared" si="118"/>
        <v>1.4912755309076157E-2</v>
      </c>
      <c r="L90">
        <f t="shared" si="118"/>
        <v>1.4912755309076157E-2</v>
      </c>
      <c r="M90">
        <f t="shared" si="118"/>
        <v>1.4912755309076157E-2</v>
      </c>
      <c r="N90">
        <f t="shared" si="118"/>
        <v>1.4912755309076157E-2</v>
      </c>
      <c r="O90">
        <f t="shared" si="118"/>
        <v>1.4912755309076157E-2</v>
      </c>
      <c r="P90">
        <f t="shared" si="118"/>
        <v>1.4912755309076157E-2</v>
      </c>
      <c r="Q90">
        <f t="shared" si="113"/>
        <v>1.4912755309076157E-2</v>
      </c>
      <c r="R90">
        <f t="shared" si="113"/>
        <v>1.4912755309076157E-2</v>
      </c>
      <c r="S90">
        <f t="shared" ref="S90:T90" si="142">IF(R90=0,R89,R90)</f>
        <v>1.4912755309076157E-2</v>
      </c>
      <c r="T90">
        <f t="shared" si="142"/>
        <v>1.4912755309076157E-2</v>
      </c>
    </row>
    <row r="91" spans="1:20" x14ac:dyDescent="0.25">
      <c r="A91" s="2">
        <v>43830</v>
      </c>
      <c r="B91">
        <v>0</v>
      </c>
      <c r="C91">
        <f>VLOOKUP(A91,stox!A:B,2,FALSE)</f>
        <v>3745.15</v>
      </c>
      <c r="D91">
        <f t="shared" si="115"/>
        <v>0</v>
      </c>
      <c r="E91" s="5">
        <f t="shared" si="116"/>
        <v>3.968253968253968E-3</v>
      </c>
      <c r="G91">
        <f t="shared" si="117"/>
        <v>0</v>
      </c>
      <c r="H91">
        <f t="shared" si="118"/>
        <v>0</v>
      </c>
      <c r="I91">
        <f t="shared" si="118"/>
        <v>1.4912755309076157E-2</v>
      </c>
      <c r="J91">
        <f t="shared" si="118"/>
        <v>1.4912755309076157E-2</v>
      </c>
      <c r="K91">
        <f t="shared" si="118"/>
        <v>1.4912755309076157E-2</v>
      </c>
      <c r="L91">
        <f t="shared" si="118"/>
        <v>1.4912755309076157E-2</v>
      </c>
      <c r="M91">
        <f t="shared" si="118"/>
        <v>1.4912755309076157E-2</v>
      </c>
      <c r="N91">
        <f t="shared" si="118"/>
        <v>1.4912755309076157E-2</v>
      </c>
      <c r="O91">
        <f t="shared" si="118"/>
        <v>1.4912755309076157E-2</v>
      </c>
      <c r="P91">
        <f t="shared" si="118"/>
        <v>1.4912755309076157E-2</v>
      </c>
      <c r="Q91">
        <f t="shared" si="113"/>
        <v>1.4912755309076157E-2</v>
      </c>
      <c r="R91">
        <f t="shared" si="113"/>
        <v>1.4912755309076157E-2</v>
      </c>
      <c r="S91">
        <f t="shared" ref="S91:T91" si="143">IF(R91=0,R90,R91)</f>
        <v>1.4912755309076157E-2</v>
      </c>
      <c r="T91">
        <f t="shared" si="143"/>
        <v>1.4912755309076157E-2</v>
      </c>
    </row>
    <row r="92" spans="1:20" x14ac:dyDescent="0.25">
      <c r="A92" s="2">
        <v>43829</v>
      </c>
      <c r="B92">
        <v>0</v>
      </c>
      <c r="C92">
        <f>VLOOKUP(A92,stox!A:B,2,FALSE)</f>
        <v>3748.47</v>
      </c>
      <c r="D92">
        <f t="shared" si="115"/>
        <v>0</v>
      </c>
      <c r="E92" s="5">
        <f t="shared" si="116"/>
        <v>3.968253968253968E-3</v>
      </c>
      <c r="G92">
        <f t="shared" si="117"/>
        <v>0</v>
      </c>
      <c r="H92">
        <f t="shared" si="118"/>
        <v>0</v>
      </c>
      <c r="I92">
        <f t="shared" si="118"/>
        <v>0</v>
      </c>
      <c r="J92">
        <f t="shared" si="118"/>
        <v>1.4912755309076157E-2</v>
      </c>
      <c r="K92">
        <f t="shared" si="118"/>
        <v>1.4912755309076157E-2</v>
      </c>
      <c r="L92">
        <f t="shared" si="118"/>
        <v>1.4912755309076157E-2</v>
      </c>
      <c r="M92">
        <f t="shared" si="118"/>
        <v>1.4912755309076157E-2</v>
      </c>
      <c r="N92">
        <f t="shared" si="118"/>
        <v>1.4912755309076157E-2</v>
      </c>
      <c r="O92">
        <f t="shared" si="118"/>
        <v>1.4912755309076157E-2</v>
      </c>
      <c r="P92">
        <f t="shared" si="118"/>
        <v>1.4912755309076157E-2</v>
      </c>
      <c r="Q92">
        <f t="shared" si="113"/>
        <v>1.4912755309076157E-2</v>
      </c>
      <c r="R92">
        <f t="shared" si="113"/>
        <v>1.4912755309076157E-2</v>
      </c>
      <c r="S92">
        <f t="shared" ref="S92:T92" si="144">IF(R92=0,R91,R92)</f>
        <v>1.4912755309076157E-2</v>
      </c>
      <c r="T92">
        <f t="shared" si="144"/>
        <v>1.4912755309076157E-2</v>
      </c>
    </row>
    <row r="93" spans="1:20" x14ac:dyDescent="0.25">
      <c r="A93" s="2">
        <v>43826</v>
      </c>
      <c r="B93">
        <v>0</v>
      </c>
      <c r="C93">
        <f>VLOOKUP(A93,stox!A:B,2,FALSE)</f>
        <v>3782.27</v>
      </c>
      <c r="D93">
        <f t="shared" si="115"/>
        <v>0</v>
      </c>
      <c r="E93" s="5">
        <f t="shared" si="116"/>
        <v>3.968253968253968E-3</v>
      </c>
      <c r="G93">
        <f t="shared" si="117"/>
        <v>0</v>
      </c>
      <c r="H93">
        <f t="shared" si="118"/>
        <v>0</v>
      </c>
      <c r="I93">
        <f t="shared" si="118"/>
        <v>0</v>
      </c>
      <c r="J93">
        <f t="shared" si="118"/>
        <v>0</v>
      </c>
      <c r="K93">
        <f t="shared" si="118"/>
        <v>1.4912755309076157E-2</v>
      </c>
      <c r="L93">
        <f t="shared" si="118"/>
        <v>1.4912755309076157E-2</v>
      </c>
      <c r="M93">
        <f t="shared" si="118"/>
        <v>1.4912755309076157E-2</v>
      </c>
      <c r="N93">
        <f t="shared" si="118"/>
        <v>1.4912755309076157E-2</v>
      </c>
      <c r="O93">
        <f t="shared" si="118"/>
        <v>1.4912755309076157E-2</v>
      </c>
      <c r="P93">
        <f t="shared" si="118"/>
        <v>1.4912755309076157E-2</v>
      </c>
      <c r="Q93">
        <f t="shared" si="113"/>
        <v>1.4912755309076157E-2</v>
      </c>
      <c r="R93">
        <f t="shared" si="113"/>
        <v>1.4912755309076157E-2</v>
      </c>
      <c r="S93">
        <f t="shared" ref="S93:T93" si="145">IF(R93=0,R92,R93)</f>
        <v>1.4912755309076157E-2</v>
      </c>
      <c r="T93">
        <f t="shared" si="145"/>
        <v>1.4912755309076157E-2</v>
      </c>
    </row>
    <row r="94" spans="1:20" x14ac:dyDescent="0.25">
      <c r="A94" s="2">
        <v>43823</v>
      </c>
      <c r="B94">
        <v>0</v>
      </c>
      <c r="C94">
        <f>VLOOKUP(A94,stox!A:B,2,FALSE)</f>
        <v>3774.39</v>
      </c>
      <c r="D94">
        <f t="shared" si="115"/>
        <v>0</v>
      </c>
      <c r="E94" s="5">
        <f t="shared" si="116"/>
        <v>3.968253968253968E-3</v>
      </c>
      <c r="G94">
        <f t="shared" si="117"/>
        <v>0</v>
      </c>
      <c r="H94">
        <f t="shared" si="118"/>
        <v>0</v>
      </c>
      <c r="I94">
        <f t="shared" si="118"/>
        <v>0</v>
      </c>
      <c r="J94">
        <f t="shared" si="118"/>
        <v>0</v>
      </c>
      <c r="K94">
        <f t="shared" si="118"/>
        <v>0</v>
      </c>
      <c r="L94">
        <f t="shared" si="118"/>
        <v>1.4912755309076157E-2</v>
      </c>
      <c r="M94">
        <f t="shared" si="118"/>
        <v>1.4912755309076157E-2</v>
      </c>
      <c r="N94">
        <f t="shared" si="118"/>
        <v>1.4912755309076157E-2</v>
      </c>
      <c r="O94">
        <f t="shared" si="118"/>
        <v>1.4912755309076157E-2</v>
      </c>
      <c r="P94">
        <f t="shared" si="118"/>
        <v>1.4912755309076157E-2</v>
      </c>
      <c r="Q94">
        <f t="shared" si="113"/>
        <v>1.4912755309076157E-2</v>
      </c>
      <c r="R94">
        <f t="shared" si="113"/>
        <v>1.4912755309076157E-2</v>
      </c>
      <c r="S94">
        <f t="shared" ref="S94:T94" si="146">IF(R94=0,R93,R94)</f>
        <v>1.4912755309076157E-2</v>
      </c>
      <c r="T94">
        <f t="shared" si="146"/>
        <v>1.4912755309076157E-2</v>
      </c>
    </row>
    <row r="95" spans="1:20" x14ac:dyDescent="0.25">
      <c r="A95" s="2">
        <v>43822</v>
      </c>
      <c r="B95">
        <v>0</v>
      </c>
      <c r="C95">
        <f>VLOOKUP(A95,stox!A:B,2,FALSE)</f>
        <v>3776.66</v>
      </c>
      <c r="D95">
        <v>0</v>
      </c>
      <c r="E95" s="5">
        <f t="shared" si="116"/>
        <v>3.968253968253968E-3</v>
      </c>
      <c r="G95">
        <f t="shared" si="117"/>
        <v>0</v>
      </c>
      <c r="H95">
        <f t="shared" si="118"/>
        <v>0</v>
      </c>
      <c r="I95">
        <f t="shared" si="118"/>
        <v>0</v>
      </c>
      <c r="J95">
        <f t="shared" si="118"/>
        <v>0</v>
      </c>
      <c r="K95">
        <f t="shared" ref="K95:P95" si="147">IF(J95=0,J94,J95)</f>
        <v>0</v>
      </c>
      <c r="L95">
        <f t="shared" si="147"/>
        <v>0</v>
      </c>
      <c r="M95">
        <f t="shared" si="147"/>
        <v>1.4912755309076157E-2</v>
      </c>
      <c r="N95">
        <f t="shared" si="147"/>
        <v>1.4912755309076157E-2</v>
      </c>
      <c r="O95">
        <f t="shared" si="147"/>
        <v>1.4912755309076157E-2</v>
      </c>
      <c r="P95">
        <f t="shared" si="147"/>
        <v>1.4912755309076157E-2</v>
      </c>
      <c r="Q95">
        <f t="shared" ref="Q95:R95" si="148">IF(P95=0,P94,P95)</f>
        <v>1.4912755309076157E-2</v>
      </c>
      <c r="R95">
        <f t="shared" si="148"/>
        <v>1.4912755309076157E-2</v>
      </c>
      <c r="S95">
        <f t="shared" ref="S95:T158" si="149">IF(R95=0,R94,R95)</f>
        <v>1.4912755309076157E-2</v>
      </c>
      <c r="T95">
        <f t="shared" si="149"/>
        <v>1.4912755309076157E-2</v>
      </c>
    </row>
    <row r="96" spans="1:20" x14ac:dyDescent="0.25">
      <c r="A96" s="2">
        <v>43819</v>
      </c>
      <c r="B96">
        <v>122.09</v>
      </c>
      <c r="C96">
        <f>VLOOKUP(A96,stox!A:B,2,FALSE)</f>
        <v>3776.56</v>
      </c>
      <c r="D96">
        <f t="shared" si="115"/>
        <v>0</v>
      </c>
      <c r="E96" s="5">
        <f t="shared" si="116"/>
        <v>3.968253968253968E-3</v>
      </c>
      <c r="G96">
        <f t="shared" si="117"/>
        <v>0</v>
      </c>
      <c r="H96">
        <f t="shared" ref="H96:R119" si="150">IF(G96=0,G95,G96)</f>
        <v>0</v>
      </c>
      <c r="I96">
        <f t="shared" si="150"/>
        <v>0</v>
      </c>
      <c r="J96">
        <f t="shared" si="150"/>
        <v>0</v>
      </c>
      <c r="K96">
        <f t="shared" si="150"/>
        <v>0</v>
      </c>
      <c r="L96">
        <f t="shared" si="150"/>
        <v>0</v>
      </c>
      <c r="M96">
        <f t="shared" si="150"/>
        <v>0</v>
      </c>
      <c r="N96">
        <f t="shared" si="150"/>
        <v>1.4912755309076157E-2</v>
      </c>
      <c r="O96">
        <f t="shared" si="150"/>
        <v>1.4912755309076157E-2</v>
      </c>
      <c r="P96">
        <f t="shared" si="150"/>
        <v>1.4912755309076157E-2</v>
      </c>
      <c r="Q96">
        <f t="shared" si="150"/>
        <v>1.4912755309076157E-2</v>
      </c>
      <c r="R96">
        <f t="shared" si="150"/>
        <v>1.4912755309076157E-2</v>
      </c>
      <c r="S96">
        <f t="shared" si="149"/>
        <v>1.4912755309076157E-2</v>
      </c>
      <c r="T96">
        <f t="shared" si="149"/>
        <v>1.4912755309076157E-2</v>
      </c>
    </row>
    <row r="97" spans="1:21" x14ac:dyDescent="0.25">
      <c r="A97" s="2">
        <v>43818</v>
      </c>
      <c r="B97">
        <v>122.09</v>
      </c>
      <c r="C97">
        <f>VLOOKUP(A97,stox!A:B,2,FALSE)</f>
        <v>3739.17</v>
      </c>
      <c r="D97">
        <f t="shared" si="115"/>
        <v>0</v>
      </c>
      <c r="E97" s="5">
        <f t="shared" si="116"/>
        <v>3.968253968253968E-3</v>
      </c>
      <c r="G97">
        <f t="shared" si="117"/>
        <v>0</v>
      </c>
      <c r="H97">
        <f t="shared" si="150"/>
        <v>0</v>
      </c>
      <c r="I97">
        <f t="shared" si="150"/>
        <v>0</v>
      </c>
      <c r="J97">
        <f t="shared" si="150"/>
        <v>0</v>
      </c>
      <c r="K97">
        <f t="shared" si="150"/>
        <v>0</v>
      </c>
      <c r="L97">
        <f t="shared" si="150"/>
        <v>0</v>
      </c>
      <c r="M97">
        <f t="shared" si="150"/>
        <v>0</v>
      </c>
      <c r="N97">
        <f t="shared" si="150"/>
        <v>0</v>
      </c>
      <c r="O97">
        <f t="shared" si="150"/>
        <v>1.4912755309076157E-2</v>
      </c>
      <c r="P97">
        <f t="shared" si="150"/>
        <v>1.4912755309076157E-2</v>
      </c>
      <c r="Q97">
        <f t="shared" si="150"/>
        <v>1.4912755309076157E-2</v>
      </c>
      <c r="R97">
        <f t="shared" si="150"/>
        <v>1.4912755309076157E-2</v>
      </c>
      <c r="S97">
        <f t="shared" si="149"/>
        <v>1.4912755309076157E-2</v>
      </c>
      <c r="T97">
        <f t="shared" si="149"/>
        <v>1.4912755309076157E-2</v>
      </c>
    </row>
    <row r="98" spans="1:21" x14ac:dyDescent="0.25">
      <c r="A98" s="6">
        <v>43817</v>
      </c>
      <c r="B98" s="7">
        <v>122.09</v>
      </c>
      <c r="C98" s="7">
        <f>VLOOKUP(A98,stox!A:B,2,FALSE)</f>
        <v>3739</v>
      </c>
      <c r="D98" s="7">
        <f t="shared" si="115"/>
        <v>0</v>
      </c>
      <c r="E98" s="8">
        <f t="shared" si="116"/>
        <v>3.968253968253968E-3</v>
      </c>
      <c r="F98" s="7"/>
      <c r="G98" s="7">
        <f t="shared" si="117"/>
        <v>0</v>
      </c>
      <c r="H98" s="7">
        <f t="shared" si="150"/>
        <v>0</v>
      </c>
      <c r="I98" s="7">
        <f t="shared" si="150"/>
        <v>0</v>
      </c>
      <c r="J98" s="7">
        <f t="shared" si="150"/>
        <v>0</v>
      </c>
      <c r="K98" s="7">
        <f t="shared" si="150"/>
        <v>0</v>
      </c>
      <c r="L98" s="7">
        <f t="shared" si="150"/>
        <v>0</v>
      </c>
      <c r="M98" s="7">
        <f t="shared" si="150"/>
        <v>0</v>
      </c>
      <c r="N98" s="7">
        <f t="shared" si="150"/>
        <v>0</v>
      </c>
      <c r="O98" s="7">
        <f t="shared" si="150"/>
        <v>0</v>
      </c>
      <c r="P98" s="7">
        <f t="shared" si="150"/>
        <v>1.4912755309076157E-2</v>
      </c>
      <c r="Q98" s="7">
        <f t="shared" si="150"/>
        <v>1.4912755309076157E-2</v>
      </c>
      <c r="R98" s="7">
        <f t="shared" si="150"/>
        <v>1.4912755309076157E-2</v>
      </c>
      <c r="S98" s="7">
        <f t="shared" si="149"/>
        <v>1.4912755309076157E-2</v>
      </c>
      <c r="T98" s="7">
        <f t="shared" si="149"/>
        <v>1.4912755309076157E-2</v>
      </c>
      <c r="U98" s="9"/>
    </row>
    <row r="99" spans="1:21" x14ac:dyDescent="0.25">
      <c r="A99" s="2">
        <v>43816</v>
      </c>
      <c r="B99">
        <v>122.09</v>
      </c>
      <c r="C99">
        <f>VLOOKUP(A99,stox!A:B,2,FALSE)</f>
        <v>3745.28</v>
      </c>
      <c r="D99">
        <f t="shared" si="115"/>
        <v>1.2999999999999972</v>
      </c>
      <c r="E99" s="5">
        <f t="shared" si="116"/>
        <v>3.968253968253968E-3</v>
      </c>
      <c r="F99">
        <f>D99*252/(SUM(C99:C105))</f>
        <v>1.2606375917050328E-2</v>
      </c>
      <c r="G99">
        <f t="shared" si="117"/>
        <v>1.2606375917050328E-2</v>
      </c>
      <c r="H99">
        <f t="shared" si="150"/>
        <v>1.2606375917050328E-2</v>
      </c>
      <c r="I99">
        <f t="shared" si="150"/>
        <v>1.2606375917050328E-2</v>
      </c>
      <c r="J99">
        <f t="shared" si="150"/>
        <v>1.2606375917050328E-2</v>
      </c>
      <c r="K99">
        <f t="shared" si="150"/>
        <v>1.2606375917050328E-2</v>
      </c>
      <c r="L99">
        <f t="shared" si="150"/>
        <v>1.2606375917050328E-2</v>
      </c>
      <c r="M99">
        <f t="shared" si="150"/>
        <v>1.2606375917050328E-2</v>
      </c>
      <c r="N99">
        <f t="shared" si="150"/>
        <v>1.2606375917050328E-2</v>
      </c>
      <c r="O99">
        <f t="shared" si="150"/>
        <v>1.2606375917050328E-2</v>
      </c>
      <c r="P99">
        <f t="shared" si="150"/>
        <v>1.2606375917050328E-2</v>
      </c>
      <c r="Q99">
        <f t="shared" si="150"/>
        <v>1.2606375917050328E-2</v>
      </c>
      <c r="R99">
        <f t="shared" si="150"/>
        <v>1.2606375917050328E-2</v>
      </c>
      <c r="S99">
        <f t="shared" si="149"/>
        <v>1.2606375917050328E-2</v>
      </c>
      <c r="T99">
        <f t="shared" si="149"/>
        <v>1.2606375917050328E-2</v>
      </c>
    </row>
    <row r="100" spans="1:21" x14ac:dyDescent="0.25">
      <c r="A100" s="2">
        <v>43815</v>
      </c>
      <c r="B100">
        <v>120.79</v>
      </c>
      <c r="C100">
        <f>VLOOKUP(A100,stox!A:B,2,FALSE)</f>
        <v>3772.74</v>
      </c>
      <c r="D100">
        <f t="shared" si="115"/>
        <v>0</v>
      </c>
      <c r="E100" s="5">
        <f t="shared" si="116"/>
        <v>3.968253968253968E-3</v>
      </c>
      <c r="G100">
        <f t="shared" si="117"/>
        <v>1.2606375917050328E-2</v>
      </c>
      <c r="H100">
        <f t="shared" si="150"/>
        <v>1.2606375917050328E-2</v>
      </c>
      <c r="I100">
        <f t="shared" si="150"/>
        <v>1.2606375917050328E-2</v>
      </c>
      <c r="J100">
        <f t="shared" si="150"/>
        <v>1.2606375917050328E-2</v>
      </c>
      <c r="K100">
        <f t="shared" si="150"/>
        <v>1.2606375917050328E-2</v>
      </c>
      <c r="L100">
        <f t="shared" si="150"/>
        <v>1.2606375917050328E-2</v>
      </c>
      <c r="M100">
        <f t="shared" si="150"/>
        <v>1.2606375917050328E-2</v>
      </c>
      <c r="N100">
        <f t="shared" si="150"/>
        <v>1.2606375917050328E-2</v>
      </c>
      <c r="O100">
        <f t="shared" si="150"/>
        <v>1.2606375917050328E-2</v>
      </c>
      <c r="P100">
        <f t="shared" si="150"/>
        <v>1.2606375917050328E-2</v>
      </c>
      <c r="Q100">
        <f t="shared" si="150"/>
        <v>1.2606375917050328E-2</v>
      </c>
      <c r="R100">
        <f t="shared" si="150"/>
        <v>1.2606375917050328E-2</v>
      </c>
      <c r="S100">
        <f t="shared" si="149"/>
        <v>1.2606375917050328E-2</v>
      </c>
      <c r="T100">
        <f t="shared" si="149"/>
        <v>1.2606375917050328E-2</v>
      </c>
    </row>
    <row r="101" spans="1:21" x14ac:dyDescent="0.25">
      <c r="A101" s="2">
        <v>43812</v>
      </c>
      <c r="B101">
        <v>120.79</v>
      </c>
      <c r="C101">
        <f>VLOOKUP(A101,stox!A:B,2,FALSE)</f>
        <v>3731.07</v>
      </c>
      <c r="D101">
        <f t="shared" si="115"/>
        <v>0</v>
      </c>
      <c r="E101" s="5">
        <f t="shared" si="116"/>
        <v>3.968253968253968E-3</v>
      </c>
      <c r="G101">
        <f t="shared" si="117"/>
        <v>0</v>
      </c>
      <c r="H101">
        <f t="shared" si="150"/>
        <v>1.2606375917050328E-2</v>
      </c>
      <c r="I101">
        <f t="shared" si="150"/>
        <v>1.2606375917050328E-2</v>
      </c>
      <c r="J101">
        <f t="shared" si="150"/>
        <v>1.2606375917050328E-2</v>
      </c>
      <c r="K101">
        <f t="shared" si="150"/>
        <v>1.2606375917050328E-2</v>
      </c>
      <c r="L101">
        <f t="shared" si="150"/>
        <v>1.2606375917050328E-2</v>
      </c>
      <c r="M101">
        <f t="shared" si="150"/>
        <v>1.2606375917050328E-2</v>
      </c>
      <c r="N101">
        <f t="shared" si="150"/>
        <v>1.2606375917050328E-2</v>
      </c>
      <c r="O101">
        <f t="shared" si="150"/>
        <v>1.2606375917050328E-2</v>
      </c>
      <c r="P101">
        <f t="shared" si="150"/>
        <v>1.2606375917050328E-2</v>
      </c>
      <c r="Q101">
        <f t="shared" si="150"/>
        <v>1.2606375917050328E-2</v>
      </c>
      <c r="R101">
        <f t="shared" si="150"/>
        <v>1.2606375917050328E-2</v>
      </c>
      <c r="S101">
        <f t="shared" si="149"/>
        <v>1.2606375917050328E-2</v>
      </c>
      <c r="T101">
        <f t="shared" si="149"/>
        <v>1.2606375917050328E-2</v>
      </c>
    </row>
    <row r="102" spans="1:21" x14ac:dyDescent="0.25">
      <c r="A102" s="2">
        <v>43811</v>
      </c>
      <c r="B102">
        <v>120.79</v>
      </c>
      <c r="C102">
        <f>VLOOKUP(A102,stox!A:B,2,FALSE)</f>
        <v>3706.35</v>
      </c>
      <c r="D102">
        <f t="shared" si="115"/>
        <v>0</v>
      </c>
      <c r="E102" s="5">
        <f t="shared" si="116"/>
        <v>3.968253968253968E-3</v>
      </c>
      <c r="G102">
        <f t="shared" si="117"/>
        <v>0</v>
      </c>
      <c r="H102">
        <f t="shared" si="150"/>
        <v>0</v>
      </c>
      <c r="I102">
        <f t="shared" si="150"/>
        <v>1.2606375917050328E-2</v>
      </c>
      <c r="J102">
        <f t="shared" si="150"/>
        <v>1.2606375917050328E-2</v>
      </c>
      <c r="K102">
        <f t="shared" si="150"/>
        <v>1.2606375917050328E-2</v>
      </c>
      <c r="L102">
        <f t="shared" si="150"/>
        <v>1.2606375917050328E-2</v>
      </c>
      <c r="M102">
        <f t="shared" si="150"/>
        <v>1.2606375917050328E-2</v>
      </c>
      <c r="N102">
        <f t="shared" si="150"/>
        <v>1.2606375917050328E-2</v>
      </c>
      <c r="O102">
        <f t="shared" si="150"/>
        <v>1.2606375917050328E-2</v>
      </c>
      <c r="P102">
        <f t="shared" si="150"/>
        <v>1.2606375917050328E-2</v>
      </c>
      <c r="Q102">
        <f t="shared" si="150"/>
        <v>1.2606375917050328E-2</v>
      </c>
      <c r="R102">
        <f t="shared" si="150"/>
        <v>1.2606375917050328E-2</v>
      </c>
      <c r="S102">
        <f t="shared" si="149"/>
        <v>1.2606375917050328E-2</v>
      </c>
      <c r="T102">
        <f t="shared" si="149"/>
        <v>1.2606375917050328E-2</v>
      </c>
    </row>
    <row r="103" spans="1:21" x14ac:dyDescent="0.25">
      <c r="A103" s="2">
        <v>43810</v>
      </c>
      <c r="B103">
        <v>120.79</v>
      </c>
      <c r="C103">
        <f>VLOOKUP(A103,stox!A:B,2,FALSE)</f>
        <v>3687.45</v>
      </c>
      <c r="D103">
        <f t="shared" si="115"/>
        <v>0</v>
      </c>
      <c r="E103" s="5">
        <f t="shared" si="116"/>
        <v>3.968253968253968E-3</v>
      </c>
      <c r="G103">
        <f t="shared" si="117"/>
        <v>0</v>
      </c>
      <c r="H103">
        <f t="shared" si="150"/>
        <v>0</v>
      </c>
      <c r="I103">
        <f t="shared" si="150"/>
        <v>0</v>
      </c>
      <c r="J103">
        <f t="shared" si="150"/>
        <v>1.2606375917050328E-2</v>
      </c>
      <c r="K103">
        <f t="shared" si="150"/>
        <v>1.2606375917050328E-2</v>
      </c>
      <c r="L103">
        <f t="shared" si="150"/>
        <v>1.2606375917050328E-2</v>
      </c>
      <c r="M103">
        <f t="shared" si="150"/>
        <v>1.2606375917050328E-2</v>
      </c>
      <c r="N103">
        <f t="shared" si="150"/>
        <v>1.2606375917050328E-2</v>
      </c>
      <c r="O103">
        <f t="shared" si="150"/>
        <v>1.2606375917050328E-2</v>
      </c>
      <c r="P103">
        <f t="shared" si="150"/>
        <v>1.2606375917050328E-2</v>
      </c>
      <c r="Q103">
        <f t="shared" si="150"/>
        <v>1.2606375917050328E-2</v>
      </c>
      <c r="R103">
        <f t="shared" si="150"/>
        <v>1.2606375917050328E-2</v>
      </c>
      <c r="S103">
        <f t="shared" si="149"/>
        <v>1.2606375917050328E-2</v>
      </c>
      <c r="T103">
        <f t="shared" si="149"/>
        <v>1.2606375917050328E-2</v>
      </c>
    </row>
    <row r="104" spans="1:21" x14ac:dyDescent="0.25">
      <c r="A104" s="2">
        <v>43809</v>
      </c>
      <c r="B104">
        <v>120.79</v>
      </c>
      <c r="C104">
        <f>VLOOKUP(A104,stox!A:B,2,FALSE)</f>
        <v>3671.78</v>
      </c>
      <c r="D104">
        <f t="shared" si="115"/>
        <v>0</v>
      </c>
      <c r="E104" s="5">
        <f t="shared" si="116"/>
        <v>3.968253968253968E-3</v>
      </c>
      <c r="G104">
        <f t="shared" si="117"/>
        <v>0</v>
      </c>
      <c r="H104">
        <f t="shared" si="150"/>
        <v>0</v>
      </c>
      <c r="I104">
        <f t="shared" si="150"/>
        <v>0</v>
      </c>
      <c r="J104">
        <f t="shared" si="150"/>
        <v>0</v>
      </c>
      <c r="K104">
        <f t="shared" si="150"/>
        <v>1.2606375917050328E-2</v>
      </c>
      <c r="L104">
        <f t="shared" si="150"/>
        <v>1.2606375917050328E-2</v>
      </c>
      <c r="M104">
        <f t="shared" si="150"/>
        <v>1.2606375917050328E-2</v>
      </c>
      <c r="N104">
        <f t="shared" si="150"/>
        <v>1.2606375917050328E-2</v>
      </c>
      <c r="O104">
        <f t="shared" si="150"/>
        <v>1.2606375917050328E-2</v>
      </c>
      <c r="P104">
        <f t="shared" si="150"/>
        <v>1.2606375917050328E-2</v>
      </c>
      <c r="Q104">
        <f t="shared" si="150"/>
        <v>1.2606375917050328E-2</v>
      </c>
      <c r="R104">
        <f t="shared" si="150"/>
        <v>1.2606375917050328E-2</v>
      </c>
      <c r="S104">
        <f t="shared" si="149"/>
        <v>1.2606375917050328E-2</v>
      </c>
      <c r="T104">
        <f t="shared" si="149"/>
        <v>1.2606375917050328E-2</v>
      </c>
    </row>
    <row r="105" spans="1:21" x14ac:dyDescent="0.25">
      <c r="A105" s="2">
        <v>43808</v>
      </c>
      <c r="B105">
        <v>120.79</v>
      </c>
      <c r="C105">
        <f>VLOOKUP(A105,stox!A:B,2,FALSE)</f>
        <v>3672.18</v>
      </c>
      <c r="D105">
        <f t="shared" si="115"/>
        <v>0</v>
      </c>
      <c r="E105" s="5">
        <f t="shared" si="116"/>
        <v>3.968253968253968E-3</v>
      </c>
      <c r="G105">
        <f t="shared" si="117"/>
        <v>0</v>
      </c>
      <c r="H105">
        <f t="shared" si="150"/>
        <v>0</v>
      </c>
      <c r="I105">
        <f t="shared" si="150"/>
        <v>0</v>
      </c>
      <c r="J105">
        <f t="shared" si="150"/>
        <v>0</v>
      </c>
      <c r="K105">
        <f t="shared" si="150"/>
        <v>0</v>
      </c>
      <c r="L105">
        <f t="shared" si="150"/>
        <v>1.2606375917050328E-2</v>
      </c>
      <c r="M105">
        <f t="shared" si="150"/>
        <v>1.2606375917050328E-2</v>
      </c>
      <c r="N105">
        <f t="shared" si="150"/>
        <v>1.2606375917050328E-2</v>
      </c>
      <c r="O105">
        <f t="shared" si="150"/>
        <v>1.2606375917050328E-2</v>
      </c>
      <c r="P105">
        <f t="shared" si="150"/>
        <v>1.2606375917050328E-2</v>
      </c>
      <c r="Q105">
        <f t="shared" si="150"/>
        <v>1.2606375917050328E-2</v>
      </c>
      <c r="R105">
        <f t="shared" si="150"/>
        <v>1.2606375917050328E-2</v>
      </c>
      <c r="S105">
        <f t="shared" si="149"/>
        <v>1.2606375917050328E-2</v>
      </c>
      <c r="T105">
        <f t="shared" si="149"/>
        <v>1.2606375917050328E-2</v>
      </c>
    </row>
    <row r="106" spans="1:21" x14ac:dyDescent="0.25">
      <c r="A106" s="2">
        <v>43805</v>
      </c>
      <c r="B106">
        <v>120.79</v>
      </c>
      <c r="C106">
        <f>VLOOKUP(A106,stox!A:B,2,FALSE)</f>
        <v>3692.34</v>
      </c>
      <c r="D106">
        <f t="shared" si="115"/>
        <v>0.82000000000000739</v>
      </c>
      <c r="E106" s="5">
        <f t="shared" si="116"/>
        <v>3.968253968253968E-3</v>
      </c>
      <c r="F106">
        <f>D106*252/(SUM(C106:C109))</f>
        <v>1.414230454409833E-2</v>
      </c>
      <c r="G106">
        <f t="shared" si="117"/>
        <v>1.414230454409833E-2</v>
      </c>
      <c r="H106">
        <f t="shared" si="150"/>
        <v>1.414230454409833E-2</v>
      </c>
      <c r="I106">
        <f t="shared" si="150"/>
        <v>1.414230454409833E-2</v>
      </c>
      <c r="J106">
        <f t="shared" si="150"/>
        <v>1.414230454409833E-2</v>
      </c>
      <c r="K106">
        <f t="shared" si="150"/>
        <v>1.414230454409833E-2</v>
      </c>
      <c r="L106">
        <f t="shared" si="150"/>
        <v>1.414230454409833E-2</v>
      </c>
      <c r="M106">
        <f t="shared" si="150"/>
        <v>1.414230454409833E-2</v>
      </c>
      <c r="N106">
        <f t="shared" si="150"/>
        <v>1.414230454409833E-2</v>
      </c>
      <c r="O106">
        <f t="shared" si="150"/>
        <v>1.414230454409833E-2</v>
      </c>
      <c r="P106">
        <f t="shared" si="150"/>
        <v>1.414230454409833E-2</v>
      </c>
      <c r="Q106">
        <f t="shared" si="150"/>
        <v>1.414230454409833E-2</v>
      </c>
      <c r="R106">
        <f t="shared" si="150"/>
        <v>1.414230454409833E-2</v>
      </c>
      <c r="S106">
        <f t="shared" si="149"/>
        <v>1.414230454409833E-2</v>
      </c>
      <c r="T106">
        <f t="shared" si="149"/>
        <v>1.414230454409833E-2</v>
      </c>
    </row>
    <row r="107" spans="1:21" x14ac:dyDescent="0.25">
      <c r="A107" s="2">
        <v>43804</v>
      </c>
      <c r="B107">
        <v>119.97</v>
      </c>
      <c r="C107">
        <f>VLOOKUP(A107,stox!A:B,2,FALSE)</f>
        <v>3648.13</v>
      </c>
      <c r="D107">
        <f t="shared" si="115"/>
        <v>0</v>
      </c>
      <c r="E107" s="5">
        <f t="shared" si="116"/>
        <v>3.968253968253968E-3</v>
      </c>
      <c r="G107">
        <f t="shared" si="117"/>
        <v>1.414230454409833E-2</v>
      </c>
      <c r="H107">
        <f t="shared" si="150"/>
        <v>1.414230454409833E-2</v>
      </c>
      <c r="I107">
        <f t="shared" si="150"/>
        <v>1.414230454409833E-2</v>
      </c>
      <c r="J107">
        <f t="shared" si="150"/>
        <v>1.414230454409833E-2</v>
      </c>
      <c r="K107">
        <f t="shared" si="150"/>
        <v>1.414230454409833E-2</v>
      </c>
      <c r="L107">
        <f t="shared" si="150"/>
        <v>1.414230454409833E-2</v>
      </c>
      <c r="M107">
        <f t="shared" si="150"/>
        <v>1.414230454409833E-2</v>
      </c>
      <c r="N107">
        <f t="shared" si="150"/>
        <v>1.414230454409833E-2</v>
      </c>
      <c r="O107">
        <f t="shared" si="150"/>
        <v>1.414230454409833E-2</v>
      </c>
      <c r="P107">
        <f t="shared" si="150"/>
        <v>1.414230454409833E-2</v>
      </c>
      <c r="Q107">
        <f t="shared" si="150"/>
        <v>1.414230454409833E-2</v>
      </c>
      <c r="R107">
        <f t="shared" si="150"/>
        <v>1.414230454409833E-2</v>
      </c>
      <c r="S107">
        <f t="shared" si="149"/>
        <v>1.414230454409833E-2</v>
      </c>
      <c r="T107">
        <f t="shared" si="149"/>
        <v>1.414230454409833E-2</v>
      </c>
    </row>
    <row r="108" spans="1:21" x14ac:dyDescent="0.25">
      <c r="A108" s="2">
        <v>43803</v>
      </c>
      <c r="B108">
        <v>119.97</v>
      </c>
      <c r="C108">
        <f>VLOOKUP(A108,stox!A:B,2,FALSE)</f>
        <v>3660.02</v>
      </c>
      <c r="D108">
        <f t="shared" si="115"/>
        <v>0</v>
      </c>
      <c r="E108" s="5">
        <f t="shared" si="116"/>
        <v>3.968253968253968E-3</v>
      </c>
      <c r="G108">
        <f t="shared" si="117"/>
        <v>0</v>
      </c>
      <c r="H108">
        <f t="shared" si="150"/>
        <v>1.414230454409833E-2</v>
      </c>
      <c r="I108">
        <f t="shared" si="150"/>
        <v>1.414230454409833E-2</v>
      </c>
      <c r="J108">
        <f t="shared" si="150"/>
        <v>1.414230454409833E-2</v>
      </c>
      <c r="K108">
        <f t="shared" si="150"/>
        <v>1.414230454409833E-2</v>
      </c>
      <c r="L108">
        <f t="shared" si="150"/>
        <v>1.414230454409833E-2</v>
      </c>
      <c r="M108">
        <f t="shared" si="150"/>
        <v>1.414230454409833E-2</v>
      </c>
      <c r="N108">
        <f t="shared" si="150"/>
        <v>1.414230454409833E-2</v>
      </c>
      <c r="O108">
        <f t="shared" si="150"/>
        <v>1.414230454409833E-2</v>
      </c>
      <c r="P108">
        <f t="shared" si="150"/>
        <v>1.414230454409833E-2</v>
      </c>
      <c r="Q108">
        <f t="shared" si="150"/>
        <v>1.414230454409833E-2</v>
      </c>
      <c r="R108">
        <f t="shared" si="150"/>
        <v>1.414230454409833E-2</v>
      </c>
      <c r="S108">
        <f t="shared" si="149"/>
        <v>1.414230454409833E-2</v>
      </c>
      <c r="T108">
        <f t="shared" si="149"/>
        <v>1.414230454409833E-2</v>
      </c>
    </row>
    <row r="109" spans="1:21" x14ac:dyDescent="0.25">
      <c r="A109" s="2">
        <v>43802</v>
      </c>
      <c r="B109">
        <v>119.97</v>
      </c>
      <c r="C109">
        <f>VLOOKUP(A109,stox!A:B,2,FALSE)</f>
        <v>3610.99</v>
      </c>
      <c r="D109">
        <f t="shared" si="115"/>
        <v>0</v>
      </c>
      <c r="E109" s="5">
        <f t="shared" si="116"/>
        <v>3.968253968253968E-3</v>
      </c>
      <c r="G109">
        <f t="shared" si="117"/>
        <v>0</v>
      </c>
      <c r="H109">
        <f t="shared" si="150"/>
        <v>0</v>
      </c>
      <c r="I109">
        <f t="shared" si="150"/>
        <v>1.414230454409833E-2</v>
      </c>
      <c r="J109">
        <f t="shared" si="150"/>
        <v>1.414230454409833E-2</v>
      </c>
      <c r="K109">
        <f t="shared" si="150"/>
        <v>1.414230454409833E-2</v>
      </c>
      <c r="L109">
        <f t="shared" si="150"/>
        <v>1.414230454409833E-2</v>
      </c>
      <c r="M109">
        <f t="shared" si="150"/>
        <v>1.414230454409833E-2</v>
      </c>
      <c r="N109">
        <f t="shared" si="150"/>
        <v>1.414230454409833E-2</v>
      </c>
      <c r="O109">
        <f t="shared" si="150"/>
        <v>1.414230454409833E-2</v>
      </c>
      <c r="P109">
        <f t="shared" si="150"/>
        <v>1.414230454409833E-2</v>
      </c>
      <c r="Q109">
        <f t="shared" si="150"/>
        <v>1.414230454409833E-2</v>
      </c>
      <c r="R109">
        <f t="shared" si="150"/>
        <v>1.414230454409833E-2</v>
      </c>
      <c r="S109">
        <f t="shared" si="149"/>
        <v>1.414230454409833E-2</v>
      </c>
      <c r="T109">
        <f t="shared" si="149"/>
        <v>1.414230454409833E-2</v>
      </c>
    </row>
    <row r="110" spans="1:21" x14ac:dyDescent="0.25">
      <c r="A110" s="2">
        <v>43801</v>
      </c>
      <c r="B110">
        <v>119.97</v>
      </c>
      <c r="C110">
        <f>VLOOKUP(A110,stox!A:B,2,FALSE)</f>
        <v>3626.66</v>
      </c>
      <c r="D110">
        <f t="shared" si="115"/>
        <v>1.4699999999999989</v>
      </c>
      <c r="E110" s="5">
        <f t="shared" si="116"/>
        <v>3.968253968253968E-3</v>
      </c>
      <c r="F110">
        <f>D110*252/(SUM(C110:C118))</f>
        <v>1.1153914016944644E-2</v>
      </c>
      <c r="G110">
        <f t="shared" si="117"/>
        <v>1.1153914016944644E-2</v>
      </c>
      <c r="H110">
        <f t="shared" si="150"/>
        <v>1.1153914016944644E-2</v>
      </c>
      <c r="I110">
        <f t="shared" si="150"/>
        <v>1.1153914016944644E-2</v>
      </c>
      <c r="J110">
        <f t="shared" si="150"/>
        <v>1.1153914016944644E-2</v>
      </c>
      <c r="K110">
        <f t="shared" si="150"/>
        <v>1.1153914016944644E-2</v>
      </c>
      <c r="L110">
        <f t="shared" si="150"/>
        <v>1.1153914016944644E-2</v>
      </c>
      <c r="M110">
        <f t="shared" si="150"/>
        <v>1.1153914016944644E-2</v>
      </c>
      <c r="N110">
        <f t="shared" si="150"/>
        <v>1.1153914016944644E-2</v>
      </c>
      <c r="O110">
        <f t="shared" si="150"/>
        <v>1.1153914016944644E-2</v>
      </c>
      <c r="P110">
        <f t="shared" si="150"/>
        <v>1.1153914016944644E-2</v>
      </c>
      <c r="Q110">
        <f t="shared" si="150"/>
        <v>1.1153914016944644E-2</v>
      </c>
      <c r="R110">
        <f t="shared" si="150"/>
        <v>1.1153914016944644E-2</v>
      </c>
      <c r="S110">
        <f t="shared" si="149"/>
        <v>1.1153914016944644E-2</v>
      </c>
      <c r="T110">
        <f t="shared" si="149"/>
        <v>1.1153914016944644E-2</v>
      </c>
    </row>
    <row r="111" spans="1:21" x14ac:dyDescent="0.25">
      <c r="A111" s="2">
        <v>43798</v>
      </c>
      <c r="B111">
        <v>118.5</v>
      </c>
      <c r="C111">
        <f>VLOOKUP(A111,stox!A:B,2,FALSE)</f>
        <v>3703.58</v>
      </c>
      <c r="D111">
        <f t="shared" si="115"/>
        <v>0</v>
      </c>
      <c r="E111" s="5">
        <f t="shared" si="116"/>
        <v>3.968253968253968E-3</v>
      </c>
      <c r="G111">
        <f t="shared" si="117"/>
        <v>1.1153914016944644E-2</v>
      </c>
      <c r="H111">
        <f t="shared" si="150"/>
        <v>1.1153914016944644E-2</v>
      </c>
      <c r="I111">
        <f t="shared" si="150"/>
        <v>1.1153914016944644E-2</v>
      </c>
      <c r="J111">
        <f t="shared" si="150"/>
        <v>1.1153914016944644E-2</v>
      </c>
      <c r="K111">
        <f t="shared" si="150"/>
        <v>1.1153914016944644E-2</v>
      </c>
      <c r="L111">
        <f t="shared" si="150"/>
        <v>1.1153914016944644E-2</v>
      </c>
      <c r="M111">
        <f t="shared" si="150"/>
        <v>1.1153914016944644E-2</v>
      </c>
      <c r="N111">
        <f t="shared" si="150"/>
        <v>1.1153914016944644E-2</v>
      </c>
      <c r="O111">
        <f t="shared" si="150"/>
        <v>1.1153914016944644E-2</v>
      </c>
      <c r="P111">
        <f t="shared" si="150"/>
        <v>1.1153914016944644E-2</v>
      </c>
      <c r="Q111">
        <f t="shared" si="150"/>
        <v>1.1153914016944644E-2</v>
      </c>
      <c r="R111">
        <f t="shared" si="150"/>
        <v>1.1153914016944644E-2</v>
      </c>
      <c r="S111">
        <f t="shared" si="149"/>
        <v>1.1153914016944644E-2</v>
      </c>
      <c r="T111">
        <f t="shared" si="149"/>
        <v>1.1153914016944644E-2</v>
      </c>
    </row>
    <row r="112" spans="1:21" x14ac:dyDescent="0.25">
      <c r="A112" s="2">
        <v>43797</v>
      </c>
      <c r="B112">
        <v>118.5</v>
      </c>
      <c r="C112">
        <f>VLOOKUP(A112,stox!A:B,2,FALSE)</f>
        <v>3704.48</v>
      </c>
      <c r="D112">
        <f t="shared" si="115"/>
        <v>0</v>
      </c>
      <c r="E112" s="5">
        <f t="shared" si="116"/>
        <v>3.968253968253968E-3</v>
      </c>
      <c r="G112">
        <f t="shared" si="117"/>
        <v>0</v>
      </c>
      <c r="H112">
        <f t="shared" si="150"/>
        <v>1.1153914016944644E-2</v>
      </c>
      <c r="I112">
        <f t="shared" si="150"/>
        <v>1.1153914016944644E-2</v>
      </c>
      <c r="J112">
        <f t="shared" si="150"/>
        <v>1.1153914016944644E-2</v>
      </c>
      <c r="K112">
        <f t="shared" si="150"/>
        <v>1.1153914016944644E-2</v>
      </c>
      <c r="L112">
        <f t="shared" si="150"/>
        <v>1.1153914016944644E-2</v>
      </c>
      <c r="M112">
        <f t="shared" si="150"/>
        <v>1.1153914016944644E-2</v>
      </c>
      <c r="N112">
        <f t="shared" si="150"/>
        <v>1.1153914016944644E-2</v>
      </c>
      <c r="O112">
        <f t="shared" si="150"/>
        <v>1.1153914016944644E-2</v>
      </c>
      <c r="P112">
        <f t="shared" si="150"/>
        <v>1.1153914016944644E-2</v>
      </c>
      <c r="Q112">
        <f t="shared" si="150"/>
        <v>1.1153914016944644E-2</v>
      </c>
      <c r="R112">
        <f t="shared" si="150"/>
        <v>1.1153914016944644E-2</v>
      </c>
      <c r="S112">
        <f t="shared" si="149"/>
        <v>1.1153914016944644E-2</v>
      </c>
      <c r="T112">
        <f t="shared" si="149"/>
        <v>1.1153914016944644E-2</v>
      </c>
    </row>
    <row r="113" spans="1:20" x14ac:dyDescent="0.25">
      <c r="A113" s="2">
        <v>43796</v>
      </c>
      <c r="B113">
        <v>118.5</v>
      </c>
      <c r="C113">
        <f>VLOOKUP(A113,stox!A:B,2,FALSE)</f>
        <v>3712.85</v>
      </c>
      <c r="D113">
        <f t="shared" si="115"/>
        <v>0</v>
      </c>
      <c r="E113" s="5">
        <f t="shared" si="116"/>
        <v>3.968253968253968E-3</v>
      </c>
      <c r="G113">
        <f t="shared" si="117"/>
        <v>0</v>
      </c>
      <c r="H113">
        <f t="shared" si="150"/>
        <v>0</v>
      </c>
      <c r="I113">
        <f t="shared" si="150"/>
        <v>1.1153914016944644E-2</v>
      </c>
      <c r="J113">
        <f t="shared" si="150"/>
        <v>1.1153914016944644E-2</v>
      </c>
      <c r="K113">
        <f t="shared" si="150"/>
        <v>1.1153914016944644E-2</v>
      </c>
      <c r="L113">
        <f t="shared" si="150"/>
        <v>1.1153914016944644E-2</v>
      </c>
      <c r="M113">
        <f t="shared" si="150"/>
        <v>1.1153914016944644E-2</v>
      </c>
      <c r="N113">
        <f t="shared" si="150"/>
        <v>1.1153914016944644E-2</v>
      </c>
      <c r="O113">
        <f t="shared" si="150"/>
        <v>1.1153914016944644E-2</v>
      </c>
      <c r="P113">
        <f t="shared" si="150"/>
        <v>1.1153914016944644E-2</v>
      </c>
      <c r="Q113">
        <f t="shared" si="150"/>
        <v>1.1153914016944644E-2</v>
      </c>
      <c r="R113">
        <f t="shared" si="150"/>
        <v>1.1153914016944644E-2</v>
      </c>
      <c r="S113">
        <f t="shared" si="149"/>
        <v>1.1153914016944644E-2</v>
      </c>
      <c r="T113">
        <f t="shared" si="149"/>
        <v>1.1153914016944644E-2</v>
      </c>
    </row>
    <row r="114" spans="1:20" x14ac:dyDescent="0.25">
      <c r="A114" s="2">
        <v>43795</v>
      </c>
      <c r="B114">
        <v>118.5</v>
      </c>
      <c r="C114">
        <f>VLOOKUP(A114,stox!A:B,2,FALSE)</f>
        <v>3705.55</v>
      </c>
      <c r="D114">
        <f t="shared" si="115"/>
        <v>0</v>
      </c>
      <c r="E114" s="5">
        <f t="shared" si="116"/>
        <v>3.968253968253968E-3</v>
      </c>
      <c r="G114">
        <f t="shared" si="117"/>
        <v>0</v>
      </c>
      <c r="H114">
        <f t="shared" si="150"/>
        <v>0</v>
      </c>
      <c r="I114">
        <f t="shared" si="150"/>
        <v>0</v>
      </c>
      <c r="J114">
        <f t="shared" si="150"/>
        <v>1.1153914016944644E-2</v>
      </c>
      <c r="K114">
        <f t="shared" si="150"/>
        <v>1.1153914016944644E-2</v>
      </c>
      <c r="L114">
        <f t="shared" si="150"/>
        <v>1.1153914016944644E-2</v>
      </c>
      <c r="M114">
        <f t="shared" si="150"/>
        <v>1.1153914016944644E-2</v>
      </c>
      <c r="N114">
        <f t="shared" si="150"/>
        <v>1.1153914016944644E-2</v>
      </c>
      <c r="O114">
        <f t="shared" si="150"/>
        <v>1.1153914016944644E-2</v>
      </c>
      <c r="P114">
        <f t="shared" si="150"/>
        <v>1.1153914016944644E-2</v>
      </c>
      <c r="Q114">
        <f t="shared" si="150"/>
        <v>1.1153914016944644E-2</v>
      </c>
      <c r="R114">
        <f t="shared" si="150"/>
        <v>1.1153914016944644E-2</v>
      </c>
      <c r="S114">
        <f t="shared" si="149"/>
        <v>1.1153914016944644E-2</v>
      </c>
      <c r="T114">
        <f t="shared" si="149"/>
        <v>1.1153914016944644E-2</v>
      </c>
    </row>
    <row r="115" spans="1:20" x14ac:dyDescent="0.25">
      <c r="A115" s="2">
        <v>43794</v>
      </c>
      <c r="B115">
        <v>118.5</v>
      </c>
      <c r="C115">
        <f>VLOOKUP(A115,stox!A:B,2,FALSE)</f>
        <v>3707.68</v>
      </c>
      <c r="D115">
        <f t="shared" si="115"/>
        <v>0</v>
      </c>
      <c r="E115" s="5">
        <f t="shared" si="116"/>
        <v>3.968253968253968E-3</v>
      </c>
      <c r="G115">
        <f t="shared" si="117"/>
        <v>0</v>
      </c>
      <c r="H115">
        <f t="shared" si="150"/>
        <v>0</v>
      </c>
      <c r="I115">
        <f t="shared" si="150"/>
        <v>0</v>
      </c>
      <c r="J115">
        <f t="shared" si="150"/>
        <v>0</v>
      </c>
      <c r="K115">
        <f t="shared" si="150"/>
        <v>1.1153914016944644E-2</v>
      </c>
      <c r="L115">
        <f t="shared" si="150"/>
        <v>1.1153914016944644E-2</v>
      </c>
      <c r="M115">
        <f t="shared" si="150"/>
        <v>1.1153914016944644E-2</v>
      </c>
      <c r="N115">
        <f t="shared" si="150"/>
        <v>1.1153914016944644E-2</v>
      </c>
      <c r="O115">
        <f t="shared" si="150"/>
        <v>1.1153914016944644E-2</v>
      </c>
      <c r="P115">
        <f t="shared" si="150"/>
        <v>1.1153914016944644E-2</v>
      </c>
      <c r="Q115">
        <f t="shared" si="150"/>
        <v>1.1153914016944644E-2</v>
      </c>
      <c r="R115">
        <f t="shared" si="150"/>
        <v>1.1153914016944644E-2</v>
      </c>
      <c r="S115">
        <f t="shared" si="149"/>
        <v>1.1153914016944644E-2</v>
      </c>
      <c r="T115">
        <f t="shared" si="149"/>
        <v>1.1153914016944644E-2</v>
      </c>
    </row>
    <row r="116" spans="1:20" x14ac:dyDescent="0.25">
      <c r="A116" s="2">
        <v>43791</v>
      </c>
      <c r="B116">
        <v>118.5</v>
      </c>
      <c r="C116">
        <f>VLOOKUP(A116,stox!A:B,2,FALSE)</f>
        <v>3687.32</v>
      </c>
      <c r="D116">
        <f t="shared" si="115"/>
        <v>0</v>
      </c>
      <c r="E116" s="5">
        <f t="shared" si="116"/>
        <v>3.968253968253968E-3</v>
      </c>
      <c r="G116">
        <f t="shared" si="117"/>
        <v>0</v>
      </c>
      <c r="H116">
        <f t="shared" si="150"/>
        <v>0</v>
      </c>
      <c r="I116">
        <f t="shared" si="150"/>
        <v>0</v>
      </c>
      <c r="J116">
        <f t="shared" si="150"/>
        <v>0</v>
      </c>
      <c r="K116">
        <f t="shared" si="150"/>
        <v>0</v>
      </c>
      <c r="L116">
        <f t="shared" si="150"/>
        <v>1.1153914016944644E-2</v>
      </c>
      <c r="M116">
        <f t="shared" si="150"/>
        <v>1.1153914016944644E-2</v>
      </c>
      <c r="N116">
        <f t="shared" si="150"/>
        <v>1.1153914016944644E-2</v>
      </c>
      <c r="O116">
        <f t="shared" si="150"/>
        <v>1.1153914016944644E-2</v>
      </c>
      <c r="P116">
        <f t="shared" si="150"/>
        <v>1.1153914016944644E-2</v>
      </c>
      <c r="Q116">
        <f t="shared" si="150"/>
        <v>1.1153914016944644E-2</v>
      </c>
      <c r="R116">
        <f t="shared" si="150"/>
        <v>1.1153914016944644E-2</v>
      </c>
      <c r="S116">
        <f t="shared" si="149"/>
        <v>1.1153914016944644E-2</v>
      </c>
      <c r="T116">
        <f t="shared" si="149"/>
        <v>1.1153914016944644E-2</v>
      </c>
    </row>
    <row r="117" spans="1:20" x14ac:dyDescent="0.25">
      <c r="A117" s="2">
        <v>43790</v>
      </c>
      <c r="B117">
        <v>118.5</v>
      </c>
      <c r="C117">
        <f>VLOOKUP(A117,stox!A:B,2,FALSE)</f>
        <v>3679.66</v>
      </c>
      <c r="D117">
        <f t="shared" si="115"/>
        <v>0</v>
      </c>
      <c r="E117" s="5">
        <f t="shared" si="116"/>
        <v>3.968253968253968E-3</v>
      </c>
      <c r="G117">
        <f t="shared" si="117"/>
        <v>0</v>
      </c>
      <c r="H117">
        <f t="shared" si="150"/>
        <v>0</v>
      </c>
      <c r="I117">
        <f t="shared" si="150"/>
        <v>0</v>
      </c>
      <c r="J117">
        <f t="shared" si="150"/>
        <v>0</v>
      </c>
      <c r="K117">
        <f t="shared" si="150"/>
        <v>0</v>
      </c>
      <c r="L117">
        <f t="shared" si="150"/>
        <v>0</v>
      </c>
      <c r="M117">
        <f t="shared" si="150"/>
        <v>1.1153914016944644E-2</v>
      </c>
      <c r="N117">
        <f t="shared" si="150"/>
        <v>1.1153914016944644E-2</v>
      </c>
      <c r="O117">
        <f t="shared" si="150"/>
        <v>1.1153914016944644E-2</v>
      </c>
      <c r="P117">
        <f t="shared" si="150"/>
        <v>1.1153914016944644E-2</v>
      </c>
      <c r="Q117">
        <f t="shared" si="150"/>
        <v>1.1153914016944644E-2</v>
      </c>
      <c r="R117">
        <f t="shared" si="150"/>
        <v>1.1153914016944644E-2</v>
      </c>
      <c r="S117">
        <f t="shared" si="149"/>
        <v>1.1153914016944644E-2</v>
      </c>
      <c r="T117">
        <f t="shared" si="149"/>
        <v>1.1153914016944644E-2</v>
      </c>
    </row>
    <row r="118" spans="1:20" x14ac:dyDescent="0.25">
      <c r="A118" s="2">
        <v>43789</v>
      </c>
      <c r="B118">
        <v>118.5</v>
      </c>
      <c r="C118">
        <f>VLOOKUP(A118,stox!A:B,2,FALSE)</f>
        <v>3683.88</v>
      </c>
      <c r="D118">
        <f t="shared" si="115"/>
        <v>0</v>
      </c>
      <c r="E118" s="5">
        <f t="shared" si="116"/>
        <v>3.968253968253968E-3</v>
      </c>
      <c r="G118">
        <f t="shared" si="117"/>
        <v>0</v>
      </c>
      <c r="H118">
        <f t="shared" si="150"/>
        <v>0</v>
      </c>
      <c r="I118">
        <f t="shared" si="150"/>
        <v>0</v>
      </c>
      <c r="J118">
        <f t="shared" si="150"/>
        <v>0</v>
      </c>
      <c r="K118">
        <f t="shared" si="150"/>
        <v>0</v>
      </c>
      <c r="L118">
        <f t="shared" si="150"/>
        <v>0</v>
      </c>
      <c r="M118">
        <f t="shared" si="150"/>
        <v>0</v>
      </c>
      <c r="N118">
        <f t="shared" si="150"/>
        <v>1.1153914016944644E-2</v>
      </c>
      <c r="O118">
        <f t="shared" si="150"/>
        <v>1.1153914016944644E-2</v>
      </c>
      <c r="P118">
        <f t="shared" si="150"/>
        <v>1.1153914016944644E-2</v>
      </c>
      <c r="Q118">
        <f t="shared" si="150"/>
        <v>1.1153914016944644E-2</v>
      </c>
      <c r="R118">
        <f t="shared" si="150"/>
        <v>1.1153914016944644E-2</v>
      </c>
      <c r="S118">
        <f t="shared" si="149"/>
        <v>1.1153914016944644E-2</v>
      </c>
      <c r="T118">
        <f t="shared" si="149"/>
        <v>1.1153914016944644E-2</v>
      </c>
    </row>
    <row r="119" spans="1:20" x14ac:dyDescent="0.25">
      <c r="A119" s="2">
        <v>43788</v>
      </c>
      <c r="B119">
        <v>118.5</v>
      </c>
      <c r="C119">
        <f>VLOOKUP(A119,stox!A:B,2,FALSE)</f>
        <v>3696.56</v>
      </c>
      <c r="D119">
        <f t="shared" si="115"/>
        <v>0.93999999999999773</v>
      </c>
      <c r="E119" s="5">
        <f t="shared" si="116"/>
        <v>3.968253968253968E-3</v>
      </c>
      <c r="F119">
        <f>D119*252/(SUM(C119:C128))</f>
        <v>6.4012123606524175E-3</v>
      </c>
      <c r="G119">
        <f t="shared" si="117"/>
        <v>6.4012123606524175E-3</v>
      </c>
      <c r="H119">
        <f t="shared" si="150"/>
        <v>6.4012123606524175E-3</v>
      </c>
      <c r="I119">
        <f t="shared" si="150"/>
        <v>6.4012123606524175E-3</v>
      </c>
      <c r="J119">
        <f t="shared" ref="H119:R142" si="151">IF(I119=0,I118,I119)</f>
        <v>6.4012123606524175E-3</v>
      </c>
      <c r="K119">
        <f t="shared" si="151"/>
        <v>6.4012123606524175E-3</v>
      </c>
      <c r="L119">
        <f t="shared" si="151"/>
        <v>6.4012123606524175E-3</v>
      </c>
      <c r="M119">
        <f t="shared" si="151"/>
        <v>6.4012123606524175E-3</v>
      </c>
      <c r="N119">
        <f t="shared" si="151"/>
        <v>6.4012123606524175E-3</v>
      </c>
      <c r="O119">
        <f t="shared" si="151"/>
        <v>6.4012123606524175E-3</v>
      </c>
      <c r="P119">
        <f t="shared" si="151"/>
        <v>6.4012123606524175E-3</v>
      </c>
      <c r="Q119">
        <f t="shared" si="151"/>
        <v>6.4012123606524175E-3</v>
      </c>
      <c r="R119">
        <f t="shared" si="151"/>
        <v>6.4012123606524175E-3</v>
      </c>
      <c r="S119">
        <f t="shared" si="149"/>
        <v>6.4012123606524175E-3</v>
      </c>
      <c r="T119">
        <f t="shared" si="149"/>
        <v>6.4012123606524175E-3</v>
      </c>
    </row>
    <row r="120" spans="1:20" x14ac:dyDescent="0.25">
      <c r="A120" s="2">
        <v>43787</v>
      </c>
      <c r="B120">
        <v>117.56</v>
      </c>
      <c r="C120">
        <f>VLOOKUP(A120,stox!A:B,2,FALSE)</f>
        <v>3704.92</v>
      </c>
      <c r="D120">
        <f t="shared" si="115"/>
        <v>0</v>
      </c>
      <c r="E120" s="5">
        <f t="shared" si="116"/>
        <v>3.968253968253968E-3</v>
      </c>
      <c r="G120">
        <f t="shared" si="117"/>
        <v>6.4012123606524175E-3</v>
      </c>
      <c r="H120">
        <f t="shared" si="151"/>
        <v>6.4012123606524175E-3</v>
      </c>
      <c r="I120">
        <f t="shared" si="151"/>
        <v>6.4012123606524175E-3</v>
      </c>
      <c r="J120">
        <f t="shared" si="151"/>
        <v>6.4012123606524175E-3</v>
      </c>
      <c r="K120">
        <f t="shared" si="151"/>
        <v>6.4012123606524175E-3</v>
      </c>
      <c r="L120">
        <f t="shared" si="151"/>
        <v>6.4012123606524175E-3</v>
      </c>
      <c r="M120">
        <f t="shared" si="151"/>
        <v>6.4012123606524175E-3</v>
      </c>
      <c r="N120">
        <f t="shared" si="151"/>
        <v>6.4012123606524175E-3</v>
      </c>
      <c r="O120">
        <f t="shared" si="151"/>
        <v>6.4012123606524175E-3</v>
      </c>
      <c r="P120">
        <f t="shared" si="151"/>
        <v>6.4012123606524175E-3</v>
      </c>
      <c r="Q120">
        <f t="shared" si="151"/>
        <v>6.4012123606524175E-3</v>
      </c>
      <c r="R120">
        <f t="shared" si="151"/>
        <v>6.4012123606524175E-3</v>
      </c>
      <c r="S120">
        <f t="shared" si="149"/>
        <v>6.4012123606524175E-3</v>
      </c>
      <c r="T120">
        <f t="shared" si="149"/>
        <v>6.4012123606524175E-3</v>
      </c>
    </row>
    <row r="121" spans="1:20" x14ac:dyDescent="0.25">
      <c r="A121" s="2">
        <v>43784</v>
      </c>
      <c r="B121">
        <v>117.56</v>
      </c>
      <c r="C121">
        <f>VLOOKUP(A121,stox!A:B,2,FALSE)</f>
        <v>3711.61</v>
      </c>
      <c r="D121">
        <f t="shared" si="115"/>
        <v>0</v>
      </c>
      <c r="E121" s="5">
        <f t="shared" si="116"/>
        <v>3.968253968253968E-3</v>
      </c>
      <c r="G121">
        <f t="shared" si="117"/>
        <v>0</v>
      </c>
      <c r="H121">
        <f t="shared" si="151"/>
        <v>6.4012123606524175E-3</v>
      </c>
      <c r="I121">
        <f t="shared" si="151"/>
        <v>6.4012123606524175E-3</v>
      </c>
      <c r="J121">
        <f t="shared" si="151"/>
        <v>6.4012123606524175E-3</v>
      </c>
      <c r="K121">
        <f t="shared" si="151"/>
        <v>6.4012123606524175E-3</v>
      </c>
      <c r="L121">
        <f t="shared" si="151"/>
        <v>6.4012123606524175E-3</v>
      </c>
      <c r="M121">
        <f t="shared" si="151"/>
        <v>6.4012123606524175E-3</v>
      </c>
      <c r="N121">
        <f t="shared" si="151"/>
        <v>6.4012123606524175E-3</v>
      </c>
      <c r="O121">
        <f t="shared" si="151"/>
        <v>6.4012123606524175E-3</v>
      </c>
      <c r="P121">
        <f t="shared" si="151"/>
        <v>6.4012123606524175E-3</v>
      </c>
      <c r="Q121">
        <f t="shared" si="151"/>
        <v>6.4012123606524175E-3</v>
      </c>
      <c r="R121">
        <f t="shared" si="151"/>
        <v>6.4012123606524175E-3</v>
      </c>
      <c r="S121">
        <f t="shared" si="149"/>
        <v>6.4012123606524175E-3</v>
      </c>
      <c r="T121">
        <f t="shared" si="149"/>
        <v>6.4012123606524175E-3</v>
      </c>
    </row>
    <row r="122" spans="1:20" x14ac:dyDescent="0.25">
      <c r="A122" s="2">
        <v>43783</v>
      </c>
      <c r="B122">
        <v>117.56</v>
      </c>
      <c r="C122">
        <f>VLOOKUP(A122,stox!A:B,2,FALSE)</f>
        <v>3688.81</v>
      </c>
      <c r="D122">
        <f t="shared" si="115"/>
        <v>0</v>
      </c>
      <c r="E122" s="5">
        <f t="shared" si="116"/>
        <v>3.968253968253968E-3</v>
      </c>
      <c r="G122">
        <f t="shared" si="117"/>
        <v>0</v>
      </c>
      <c r="H122">
        <f t="shared" si="151"/>
        <v>0</v>
      </c>
      <c r="I122">
        <f t="shared" si="151"/>
        <v>6.4012123606524175E-3</v>
      </c>
      <c r="J122">
        <f t="shared" si="151"/>
        <v>6.4012123606524175E-3</v>
      </c>
      <c r="K122">
        <f t="shared" si="151"/>
        <v>6.4012123606524175E-3</v>
      </c>
      <c r="L122">
        <f t="shared" si="151"/>
        <v>6.4012123606524175E-3</v>
      </c>
      <c r="M122">
        <f t="shared" si="151"/>
        <v>6.4012123606524175E-3</v>
      </c>
      <c r="N122">
        <f t="shared" si="151"/>
        <v>6.4012123606524175E-3</v>
      </c>
      <c r="O122">
        <f t="shared" si="151"/>
        <v>6.4012123606524175E-3</v>
      </c>
      <c r="P122">
        <f t="shared" si="151"/>
        <v>6.4012123606524175E-3</v>
      </c>
      <c r="Q122">
        <f t="shared" si="151"/>
        <v>6.4012123606524175E-3</v>
      </c>
      <c r="R122">
        <f t="shared" si="151"/>
        <v>6.4012123606524175E-3</v>
      </c>
      <c r="S122">
        <f t="shared" si="149"/>
        <v>6.4012123606524175E-3</v>
      </c>
      <c r="T122">
        <f t="shared" si="149"/>
        <v>6.4012123606524175E-3</v>
      </c>
    </row>
    <row r="123" spans="1:20" x14ac:dyDescent="0.25">
      <c r="A123" s="2">
        <v>43782</v>
      </c>
      <c r="B123">
        <v>117.56</v>
      </c>
      <c r="C123">
        <f>VLOOKUP(A123,stox!A:B,2,FALSE)</f>
        <v>3699.5</v>
      </c>
      <c r="D123">
        <f t="shared" si="115"/>
        <v>0</v>
      </c>
      <c r="E123" s="5">
        <f t="shared" si="116"/>
        <v>3.968253968253968E-3</v>
      </c>
      <c r="G123">
        <f t="shared" si="117"/>
        <v>0</v>
      </c>
      <c r="H123">
        <f t="shared" si="151"/>
        <v>0</v>
      </c>
      <c r="I123">
        <f t="shared" si="151"/>
        <v>0</v>
      </c>
      <c r="J123">
        <f t="shared" si="151"/>
        <v>6.4012123606524175E-3</v>
      </c>
      <c r="K123">
        <f t="shared" si="151"/>
        <v>6.4012123606524175E-3</v>
      </c>
      <c r="L123">
        <f t="shared" si="151"/>
        <v>6.4012123606524175E-3</v>
      </c>
      <c r="M123">
        <f t="shared" si="151"/>
        <v>6.4012123606524175E-3</v>
      </c>
      <c r="N123">
        <f t="shared" si="151"/>
        <v>6.4012123606524175E-3</v>
      </c>
      <c r="O123">
        <f t="shared" si="151"/>
        <v>6.4012123606524175E-3</v>
      </c>
      <c r="P123">
        <f t="shared" si="151"/>
        <v>6.4012123606524175E-3</v>
      </c>
      <c r="Q123">
        <f t="shared" si="151"/>
        <v>6.4012123606524175E-3</v>
      </c>
      <c r="R123">
        <f t="shared" si="151"/>
        <v>6.4012123606524175E-3</v>
      </c>
      <c r="S123">
        <f t="shared" si="149"/>
        <v>6.4012123606524175E-3</v>
      </c>
      <c r="T123">
        <f t="shared" si="149"/>
        <v>6.4012123606524175E-3</v>
      </c>
    </row>
    <row r="124" spans="1:20" x14ac:dyDescent="0.25">
      <c r="A124" s="2">
        <v>43781</v>
      </c>
      <c r="B124">
        <v>117.56</v>
      </c>
      <c r="C124">
        <f>VLOOKUP(A124,stox!A:B,2,FALSE)</f>
        <v>3712.2</v>
      </c>
      <c r="D124">
        <f t="shared" si="115"/>
        <v>0</v>
      </c>
      <c r="E124" s="5">
        <f t="shared" si="116"/>
        <v>3.968253968253968E-3</v>
      </c>
      <c r="G124">
        <f t="shared" si="117"/>
        <v>0</v>
      </c>
      <c r="H124">
        <f t="shared" si="151"/>
        <v>0</v>
      </c>
      <c r="I124">
        <f t="shared" si="151"/>
        <v>0</v>
      </c>
      <c r="J124">
        <f t="shared" si="151"/>
        <v>0</v>
      </c>
      <c r="K124">
        <f t="shared" si="151"/>
        <v>6.4012123606524175E-3</v>
      </c>
      <c r="L124">
        <f t="shared" si="151"/>
        <v>6.4012123606524175E-3</v>
      </c>
      <c r="M124">
        <f t="shared" si="151"/>
        <v>6.4012123606524175E-3</v>
      </c>
      <c r="N124">
        <f t="shared" si="151"/>
        <v>6.4012123606524175E-3</v>
      </c>
      <c r="O124">
        <f t="shared" si="151"/>
        <v>6.4012123606524175E-3</v>
      </c>
      <c r="P124">
        <f t="shared" si="151"/>
        <v>6.4012123606524175E-3</v>
      </c>
      <c r="Q124">
        <f t="shared" si="151"/>
        <v>6.4012123606524175E-3</v>
      </c>
      <c r="R124">
        <f t="shared" si="151"/>
        <v>6.4012123606524175E-3</v>
      </c>
      <c r="S124">
        <f t="shared" si="149"/>
        <v>6.4012123606524175E-3</v>
      </c>
      <c r="T124">
        <f t="shared" si="149"/>
        <v>6.4012123606524175E-3</v>
      </c>
    </row>
    <row r="125" spans="1:20" x14ac:dyDescent="0.25">
      <c r="A125" s="2">
        <v>43780</v>
      </c>
      <c r="B125">
        <v>117.56</v>
      </c>
      <c r="C125">
        <f>VLOOKUP(A125,stox!A:B,2,FALSE)</f>
        <v>3696.82</v>
      </c>
      <c r="D125">
        <f t="shared" si="115"/>
        <v>0</v>
      </c>
      <c r="E125" s="5">
        <f t="shared" si="116"/>
        <v>3.968253968253968E-3</v>
      </c>
      <c r="G125">
        <f t="shared" si="117"/>
        <v>0</v>
      </c>
      <c r="H125">
        <f t="shared" si="151"/>
        <v>0</v>
      </c>
      <c r="I125">
        <f t="shared" si="151"/>
        <v>0</v>
      </c>
      <c r="J125">
        <f t="shared" si="151"/>
        <v>0</v>
      </c>
      <c r="K125">
        <f t="shared" si="151"/>
        <v>0</v>
      </c>
      <c r="L125">
        <f t="shared" si="151"/>
        <v>6.4012123606524175E-3</v>
      </c>
      <c r="M125">
        <f t="shared" si="151"/>
        <v>6.4012123606524175E-3</v>
      </c>
      <c r="N125">
        <f t="shared" si="151"/>
        <v>6.4012123606524175E-3</v>
      </c>
      <c r="O125">
        <f t="shared" si="151"/>
        <v>6.4012123606524175E-3</v>
      </c>
      <c r="P125">
        <f t="shared" si="151"/>
        <v>6.4012123606524175E-3</v>
      </c>
      <c r="Q125">
        <f t="shared" si="151"/>
        <v>6.4012123606524175E-3</v>
      </c>
      <c r="R125">
        <f t="shared" si="151"/>
        <v>6.4012123606524175E-3</v>
      </c>
      <c r="S125">
        <f t="shared" si="149"/>
        <v>6.4012123606524175E-3</v>
      </c>
      <c r="T125">
        <f t="shared" si="149"/>
        <v>6.4012123606524175E-3</v>
      </c>
    </row>
    <row r="126" spans="1:20" x14ac:dyDescent="0.25">
      <c r="A126" s="2">
        <v>43777</v>
      </c>
      <c r="B126">
        <v>117.56</v>
      </c>
      <c r="C126">
        <f>VLOOKUP(A126,stox!A:B,2,FALSE)</f>
        <v>3699.65</v>
      </c>
      <c r="D126">
        <f t="shared" si="115"/>
        <v>0</v>
      </c>
      <c r="E126" s="5">
        <f t="shared" si="116"/>
        <v>3.968253968253968E-3</v>
      </c>
      <c r="G126">
        <f t="shared" si="117"/>
        <v>0</v>
      </c>
      <c r="H126">
        <f t="shared" si="151"/>
        <v>0</v>
      </c>
      <c r="I126">
        <f t="shared" si="151"/>
        <v>0</v>
      </c>
      <c r="J126">
        <f t="shared" si="151"/>
        <v>0</v>
      </c>
      <c r="K126">
        <f t="shared" si="151"/>
        <v>0</v>
      </c>
      <c r="L126">
        <f t="shared" si="151"/>
        <v>0</v>
      </c>
      <c r="M126">
        <f t="shared" si="151"/>
        <v>6.4012123606524175E-3</v>
      </c>
      <c r="N126">
        <f t="shared" si="151"/>
        <v>6.4012123606524175E-3</v>
      </c>
      <c r="O126">
        <f t="shared" si="151"/>
        <v>6.4012123606524175E-3</v>
      </c>
      <c r="P126">
        <f t="shared" si="151"/>
        <v>6.4012123606524175E-3</v>
      </c>
      <c r="Q126">
        <f t="shared" si="151"/>
        <v>6.4012123606524175E-3</v>
      </c>
      <c r="R126">
        <f t="shared" si="151"/>
        <v>6.4012123606524175E-3</v>
      </c>
      <c r="S126">
        <f t="shared" si="149"/>
        <v>6.4012123606524175E-3</v>
      </c>
      <c r="T126">
        <f t="shared" si="149"/>
        <v>6.4012123606524175E-3</v>
      </c>
    </row>
    <row r="127" spans="1:20" x14ac:dyDescent="0.25">
      <c r="A127" s="2">
        <v>43776</v>
      </c>
      <c r="B127">
        <v>117.56</v>
      </c>
      <c r="C127">
        <f>VLOOKUP(A127,stox!A:B,2,FALSE)</f>
        <v>3706.68</v>
      </c>
      <c r="D127">
        <f t="shared" si="115"/>
        <v>0</v>
      </c>
      <c r="E127" s="5">
        <f t="shared" si="116"/>
        <v>3.968253968253968E-3</v>
      </c>
      <c r="G127">
        <f t="shared" si="117"/>
        <v>0</v>
      </c>
      <c r="H127">
        <f t="shared" si="151"/>
        <v>0</v>
      </c>
      <c r="I127">
        <f t="shared" si="151"/>
        <v>0</v>
      </c>
      <c r="J127">
        <f t="shared" si="151"/>
        <v>0</v>
      </c>
      <c r="K127">
        <f t="shared" si="151"/>
        <v>0</v>
      </c>
      <c r="L127">
        <f t="shared" si="151"/>
        <v>0</v>
      </c>
      <c r="M127">
        <f t="shared" si="151"/>
        <v>0</v>
      </c>
      <c r="N127">
        <f t="shared" si="151"/>
        <v>6.4012123606524175E-3</v>
      </c>
      <c r="O127">
        <f t="shared" si="151"/>
        <v>6.4012123606524175E-3</v>
      </c>
      <c r="P127">
        <f t="shared" si="151"/>
        <v>6.4012123606524175E-3</v>
      </c>
      <c r="Q127">
        <f t="shared" si="151"/>
        <v>6.4012123606524175E-3</v>
      </c>
      <c r="R127">
        <f t="shared" si="151"/>
        <v>6.4012123606524175E-3</v>
      </c>
      <c r="S127">
        <f t="shared" si="149"/>
        <v>6.4012123606524175E-3</v>
      </c>
      <c r="T127">
        <f t="shared" si="149"/>
        <v>6.4012123606524175E-3</v>
      </c>
    </row>
    <row r="128" spans="1:20" x14ac:dyDescent="0.25">
      <c r="A128" s="2">
        <v>43775</v>
      </c>
      <c r="B128">
        <v>117.56</v>
      </c>
      <c r="C128">
        <f>VLOOKUP(A128,stox!A:B,2,FALSE)</f>
        <v>3688.74</v>
      </c>
      <c r="D128">
        <f t="shared" si="115"/>
        <v>0</v>
      </c>
      <c r="E128" s="5">
        <f t="shared" si="116"/>
        <v>3.968253968253968E-3</v>
      </c>
      <c r="G128">
        <f t="shared" si="117"/>
        <v>0</v>
      </c>
      <c r="H128">
        <f t="shared" si="151"/>
        <v>0</v>
      </c>
      <c r="I128">
        <f t="shared" si="151"/>
        <v>0</v>
      </c>
      <c r="J128">
        <f t="shared" si="151"/>
        <v>0</v>
      </c>
      <c r="K128">
        <f t="shared" si="151"/>
        <v>0</v>
      </c>
      <c r="L128">
        <f t="shared" si="151"/>
        <v>0</v>
      </c>
      <c r="M128">
        <f t="shared" si="151"/>
        <v>0</v>
      </c>
      <c r="N128">
        <f t="shared" si="151"/>
        <v>0</v>
      </c>
      <c r="O128">
        <f t="shared" si="151"/>
        <v>6.4012123606524175E-3</v>
      </c>
      <c r="P128">
        <f t="shared" si="151"/>
        <v>6.4012123606524175E-3</v>
      </c>
      <c r="Q128">
        <f t="shared" si="151"/>
        <v>6.4012123606524175E-3</v>
      </c>
      <c r="R128">
        <f t="shared" si="151"/>
        <v>6.4012123606524175E-3</v>
      </c>
      <c r="S128">
        <f t="shared" si="149"/>
        <v>6.4012123606524175E-3</v>
      </c>
      <c r="T128">
        <f t="shared" si="149"/>
        <v>6.4012123606524175E-3</v>
      </c>
    </row>
    <row r="129" spans="1:20" x14ac:dyDescent="0.25">
      <c r="A129" s="2">
        <v>43774</v>
      </c>
      <c r="B129">
        <v>117.56</v>
      </c>
      <c r="C129">
        <f>VLOOKUP(A129,stox!A:B,2,FALSE)</f>
        <v>3676.52</v>
      </c>
      <c r="D129">
        <f t="shared" si="115"/>
        <v>0.60999999999999943</v>
      </c>
      <c r="E129" s="5">
        <f t="shared" si="116"/>
        <v>3.968253968253968E-3</v>
      </c>
      <c r="F129">
        <f>D129*252/(SUM(C129))</f>
        <v>4.1811278056422881E-2</v>
      </c>
      <c r="G129">
        <f t="shared" si="117"/>
        <v>4.1811278056422881E-2</v>
      </c>
      <c r="H129">
        <f t="shared" si="151"/>
        <v>4.1811278056422881E-2</v>
      </c>
      <c r="I129">
        <f t="shared" si="151"/>
        <v>4.1811278056422881E-2</v>
      </c>
      <c r="J129">
        <f t="shared" si="151"/>
        <v>4.1811278056422881E-2</v>
      </c>
      <c r="K129">
        <f t="shared" si="151"/>
        <v>4.1811278056422881E-2</v>
      </c>
      <c r="L129">
        <f t="shared" si="151"/>
        <v>4.1811278056422881E-2</v>
      </c>
      <c r="M129">
        <f t="shared" si="151"/>
        <v>4.1811278056422881E-2</v>
      </c>
      <c r="N129">
        <f t="shared" si="151"/>
        <v>4.1811278056422881E-2</v>
      </c>
      <c r="O129">
        <f t="shared" si="151"/>
        <v>4.1811278056422881E-2</v>
      </c>
      <c r="P129">
        <f t="shared" si="151"/>
        <v>4.1811278056422881E-2</v>
      </c>
      <c r="Q129">
        <f t="shared" si="151"/>
        <v>4.1811278056422881E-2</v>
      </c>
      <c r="R129">
        <f t="shared" si="151"/>
        <v>4.1811278056422881E-2</v>
      </c>
      <c r="S129">
        <f t="shared" si="149"/>
        <v>4.1811278056422881E-2</v>
      </c>
      <c r="T129">
        <f t="shared" si="149"/>
        <v>4.1811278056422881E-2</v>
      </c>
    </row>
    <row r="130" spans="1:20" x14ac:dyDescent="0.25">
      <c r="A130" s="2">
        <v>43773</v>
      </c>
      <c r="B130">
        <v>116.95</v>
      </c>
      <c r="C130">
        <f>VLOOKUP(A130,stox!A:B,2,FALSE)</f>
        <v>3665.21</v>
      </c>
      <c r="D130">
        <f t="shared" si="115"/>
        <v>0.62000000000000455</v>
      </c>
      <c r="E130" s="5">
        <f t="shared" si="116"/>
        <v>3.968253968253968E-3</v>
      </c>
      <c r="F130">
        <f>D130*252/(SUM(C130:C131))</f>
        <v>2.1435186137921256E-2</v>
      </c>
      <c r="G130">
        <f t="shared" si="117"/>
        <v>2.1435186137921256E-2</v>
      </c>
      <c r="H130">
        <f t="shared" si="151"/>
        <v>2.1435186137921256E-2</v>
      </c>
      <c r="I130">
        <f t="shared" si="151"/>
        <v>2.1435186137921256E-2</v>
      </c>
      <c r="J130">
        <f t="shared" si="151"/>
        <v>2.1435186137921256E-2</v>
      </c>
      <c r="K130">
        <f t="shared" si="151"/>
        <v>2.1435186137921256E-2</v>
      </c>
      <c r="L130">
        <f t="shared" si="151"/>
        <v>2.1435186137921256E-2</v>
      </c>
      <c r="M130">
        <f t="shared" si="151"/>
        <v>2.1435186137921256E-2</v>
      </c>
      <c r="N130">
        <f t="shared" si="151"/>
        <v>2.1435186137921256E-2</v>
      </c>
      <c r="O130">
        <f t="shared" si="151"/>
        <v>2.1435186137921256E-2</v>
      </c>
      <c r="P130">
        <f t="shared" si="151"/>
        <v>2.1435186137921256E-2</v>
      </c>
      <c r="Q130">
        <f t="shared" si="151"/>
        <v>2.1435186137921256E-2</v>
      </c>
      <c r="R130">
        <f t="shared" si="151"/>
        <v>2.1435186137921256E-2</v>
      </c>
      <c r="S130">
        <f t="shared" si="149"/>
        <v>2.1435186137921256E-2</v>
      </c>
      <c r="T130">
        <f t="shared" si="149"/>
        <v>2.1435186137921256E-2</v>
      </c>
    </row>
    <row r="131" spans="1:20" x14ac:dyDescent="0.25">
      <c r="A131" s="2">
        <v>43770</v>
      </c>
      <c r="B131">
        <v>116.33</v>
      </c>
      <c r="C131">
        <f>VLOOKUP(A131,stox!A:B,2,FALSE)</f>
        <v>3623.74</v>
      </c>
      <c r="D131">
        <f t="shared" ref="D131:D194" si="152">B131-B132</f>
        <v>0</v>
      </c>
      <c r="E131" s="5">
        <f t="shared" ref="E131:E194" si="153">1/252</f>
        <v>3.968253968253968E-3</v>
      </c>
      <c r="G131">
        <f t="shared" ref="G131:G194" si="154">IF(F131="",F130,F131)</f>
        <v>2.1435186137921256E-2</v>
      </c>
      <c r="H131">
        <f t="shared" si="151"/>
        <v>2.1435186137921256E-2</v>
      </c>
      <c r="I131">
        <f t="shared" si="151"/>
        <v>2.1435186137921256E-2</v>
      </c>
      <c r="J131">
        <f t="shared" si="151"/>
        <v>2.1435186137921256E-2</v>
      </c>
      <c r="K131">
        <f t="shared" si="151"/>
        <v>2.1435186137921256E-2</v>
      </c>
      <c r="L131">
        <f t="shared" si="151"/>
        <v>2.1435186137921256E-2</v>
      </c>
      <c r="M131">
        <f t="shared" si="151"/>
        <v>2.1435186137921256E-2</v>
      </c>
      <c r="N131">
        <f t="shared" si="151"/>
        <v>2.1435186137921256E-2</v>
      </c>
      <c r="O131">
        <f t="shared" si="151"/>
        <v>2.1435186137921256E-2</v>
      </c>
      <c r="P131">
        <f t="shared" si="151"/>
        <v>2.1435186137921256E-2</v>
      </c>
      <c r="Q131">
        <f t="shared" si="151"/>
        <v>2.1435186137921256E-2</v>
      </c>
      <c r="R131">
        <f t="shared" si="151"/>
        <v>2.1435186137921256E-2</v>
      </c>
      <c r="S131">
        <f t="shared" si="149"/>
        <v>2.1435186137921256E-2</v>
      </c>
      <c r="T131">
        <f t="shared" si="149"/>
        <v>2.1435186137921256E-2</v>
      </c>
    </row>
    <row r="132" spans="1:20" x14ac:dyDescent="0.25">
      <c r="A132" s="2">
        <v>43769</v>
      </c>
      <c r="B132">
        <v>116.33</v>
      </c>
      <c r="C132">
        <f>VLOOKUP(A132,stox!A:B,2,FALSE)</f>
        <v>3604.41</v>
      </c>
      <c r="D132">
        <f t="shared" si="152"/>
        <v>1.2399999999999949</v>
      </c>
      <c r="E132" s="5">
        <f t="shared" si="153"/>
        <v>3.968253968253968E-3</v>
      </c>
      <c r="F132">
        <f>D132*252/(SUM(C132))</f>
        <v>8.6693800094883408E-2</v>
      </c>
      <c r="G132">
        <f t="shared" si="154"/>
        <v>8.6693800094883408E-2</v>
      </c>
      <c r="H132">
        <f t="shared" si="151"/>
        <v>8.6693800094883408E-2</v>
      </c>
      <c r="I132">
        <f t="shared" si="151"/>
        <v>8.6693800094883408E-2</v>
      </c>
      <c r="J132">
        <f t="shared" si="151"/>
        <v>8.6693800094883408E-2</v>
      </c>
      <c r="K132">
        <f t="shared" si="151"/>
        <v>8.6693800094883408E-2</v>
      </c>
      <c r="L132">
        <f t="shared" si="151"/>
        <v>8.6693800094883408E-2</v>
      </c>
      <c r="M132">
        <f t="shared" si="151"/>
        <v>8.6693800094883408E-2</v>
      </c>
      <c r="N132">
        <f t="shared" si="151"/>
        <v>8.6693800094883408E-2</v>
      </c>
      <c r="O132">
        <f t="shared" si="151"/>
        <v>8.6693800094883408E-2</v>
      </c>
      <c r="P132">
        <f t="shared" si="151"/>
        <v>8.6693800094883408E-2</v>
      </c>
      <c r="Q132">
        <f t="shared" si="151"/>
        <v>8.6693800094883408E-2</v>
      </c>
      <c r="R132">
        <f t="shared" si="151"/>
        <v>8.6693800094883408E-2</v>
      </c>
      <c r="S132">
        <f t="shared" si="149"/>
        <v>8.6693800094883408E-2</v>
      </c>
      <c r="T132">
        <f t="shared" si="149"/>
        <v>8.6693800094883408E-2</v>
      </c>
    </row>
    <row r="133" spans="1:20" x14ac:dyDescent="0.25">
      <c r="A133" s="2">
        <v>43768</v>
      </c>
      <c r="B133">
        <v>115.09</v>
      </c>
      <c r="C133">
        <f>VLOOKUP(A133,stox!A:B,2,FALSE)</f>
        <v>3620.29</v>
      </c>
      <c r="D133">
        <f t="shared" si="152"/>
        <v>2.2600000000000051</v>
      </c>
      <c r="E133" s="5">
        <f t="shared" si="153"/>
        <v>3.968253968253968E-3</v>
      </c>
      <c r="F133">
        <f>D133*252/(SUM(C133:C145))</f>
        <v>1.2156736345764318E-2</v>
      </c>
      <c r="G133">
        <f t="shared" si="154"/>
        <v>1.2156736345764318E-2</v>
      </c>
      <c r="H133">
        <f t="shared" si="151"/>
        <v>1.2156736345764318E-2</v>
      </c>
      <c r="I133">
        <f t="shared" si="151"/>
        <v>1.2156736345764318E-2</v>
      </c>
      <c r="J133">
        <f t="shared" si="151"/>
        <v>1.2156736345764318E-2</v>
      </c>
      <c r="K133">
        <f t="shared" si="151"/>
        <v>1.2156736345764318E-2</v>
      </c>
      <c r="L133">
        <f t="shared" si="151"/>
        <v>1.2156736345764318E-2</v>
      </c>
      <c r="M133">
        <f t="shared" si="151"/>
        <v>1.2156736345764318E-2</v>
      </c>
      <c r="N133">
        <f t="shared" si="151"/>
        <v>1.2156736345764318E-2</v>
      </c>
      <c r="O133">
        <f t="shared" si="151"/>
        <v>1.2156736345764318E-2</v>
      </c>
      <c r="P133">
        <f t="shared" si="151"/>
        <v>1.2156736345764318E-2</v>
      </c>
      <c r="Q133">
        <f t="shared" si="151"/>
        <v>1.2156736345764318E-2</v>
      </c>
      <c r="R133">
        <f t="shared" si="151"/>
        <v>1.2156736345764318E-2</v>
      </c>
      <c r="S133">
        <f t="shared" si="149"/>
        <v>1.2156736345764318E-2</v>
      </c>
      <c r="T133">
        <f t="shared" si="149"/>
        <v>1.2156736345764318E-2</v>
      </c>
    </row>
    <row r="134" spans="1:20" x14ac:dyDescent="0.25">
      <c r="A134" s="2">
        <v>43767</v>
      </c>
      <c r="B134">
        <v>112.83</v>
      </c>
      <c r="C134">
        <f>VLOOKUP(A134,stox!A:B,2,FALSE)</f>
        <v>3622.09</v>
      </c>
      <c r="D134">
        <f t="shared" si="152"/>
        <v>0</v>
      </c>
      <c r="E134" s="5">
        <f t="shared" si="153"/>
        <v>3.968253968253968E-3</v>
      </c>
      <c r="G134">
        <f t="shared" si="154"/>
        <v>1.2156736345764318E-2</v>
      </c>
      <c r="H134">
        <f t="shared" si="151"/>
        <v>1.2156736345764318E-2</v>
      </c>
      <c r="I134">
        <f t="shared" si="151"/>
        <v>1.2156736345764318E-2</v>
      </c>
      <c r="J134">
        <f t="shared" si="151"/>
        <v>1.2156736345764318E-2</v>
      </c>
      <c r="K134">
        <f t="shared" si="151"/>
        <v>1.2156736345764318E-2</v>
      </c>
      <c r="L134">
        <f t="shared" si="151"/>
        <v>1.2156736345764318E-2</v>
      </c>
      <c r="M134">
        <f t="shared" si="151"/>
        <v>1.2156736345764318E-2</v>
      </c>
      <c r="N134">
        <f t="shared" si="151"/>
        <v>1.2156736345764318E-2</v>
      </c>
      <c r="O134">
        <f t="shared" si="151"/>
        <v>1.2156736345764318E-2</v>
      </c>
      <c r="P134">
        <f t="shared" si="151"/>
        <v>1.2156736345764318E-2</v>
      </c>
      <c r="Q134">
        <f t="shared" si="151"/>
        <v>1.2156736345764318E-2</v>
      </c>
      <c r="R134">
        <f t="shared" si="151"/>
        <v>1.2156736345764318E-2</v>
      </c>
      <c r="S134">
        <f t="shared" si="149"/>
        <v>1.2156736345764318E-2</v>
      </c>
      <c r="T134">
        <f t="shared" si="149"/>
        <v>1.2156736345764318E-2</v>
      </c>
    </row>
    <row r="135" spans="1:20" x14ac:dyDescent="0.25">
      <c r="A135" s="2">
        <v>43766</v>
      </c>
      <c r="B135">
        <v>112.83</v>
      </c>
      <c r="C135">
        <f>VLOOKUP(A135,stox!A:B,2,FALSE)</f>
        <v>3625.69</v>
      </c>
      <c r="D135">
        <f t="shared" si="152"/>
        <v>0</v>
      </c>
      <c r="E135" s="5">
        <f t="shared" si="153"/>
        <v>3.968253968253968E-3</v>
      </c>
      <c r="G135">
        <f t="shared" si="154"/>
        <v>0</v>
      </c>
      <c r="H135">
        <f t="shared" si="151"/>
        <v>1.2156736345764318E-2</v>
      </c>
      <c r="I135">
        <f t="shared" si="151"/>
        <v>1.2156736345764318E-2</v>
      </c>
      <c r="J135">
        <f t="shared" si="151"/>
        <v>1.2156736345764318E-2</v>
      </c>
      <c r="K135">
        <f t="shared" si="151"/>
        <v>1.2156736345764318E-2</v>
      </c>
      <c r="L135">
        <f t="shared" si="151"/>
        <v>1.2156736345764318E-2</v>
      </c>
      <c r="M135">
        <f t="shared" si="151"/>
        <v>1.2156736345764318E-2</v>
      </c>
      <c r="N135">
        <f t="shared" si="151"/>
        <v>1.2156736345764318E-2</v>
      </c>
      <c r="O135">
        <f t="shared" si="151"/>
        <v>1.2156736345764318E-2</v>
      </c>
      <c r="P135">
        <f t="shared" si="151"/>
        <v>1.2156736345764318E-2</v>
      </c>
      <c r="Q135">
        <f t="shared" si="151"/>
        <v>1.2156736345764318E-2</v>
      </c>
      <c r="R135">
        <f t="shared" si="151"/>
        <v>1.2156736345764318E-2</v>
      </c>
      <c r="S135">
        <f t="shared" si="149"/>
        <v>1.2156736345764318E-2</v>
      </c>
      <c r="T135">
        <f t="shared" si="149"/>
        <v>1.2156736345764318E-2</v>
      </c>
    </row>
    <row r="136" spans="1:20" x14ac:dyDescent="0.25">
      <c r="A136" s="2">
        <v>43763</v>
      </c>
      <c r="B136">
        <v>112.83</v>
      </c>
      <c r="C136">
        <f>VLOOKUP(A136,stox!A:B,2,FALSE)</f>
        <v>3624.68</v>
      </c>
      <c r="D136">
        <f t="shared" si="152"/>
        <v>0</v>
      </c>
      <c r="E136" s="5">
        <f t="shared" si="153"/>
        <v>3.968253968253968E-3</v>
      </c>
      <c r="G136">
        <f t="shared" si="154"/>
        <v>0</v>
      </c>
      <c r="H136">
        <f t="shared" si="151"/>
        <v>0</v>
      </c>
      <c r="I136">
        <f t="shared" si="151"/>
        <v>1.2156736345764318E-2</v>
      </c>
      <c r="J136">
        <f t="shared" si="151"/>
        <v>1.2156736345764318E-2</v>
      </c>
      <c r="K136">
        <f t="shared" si="151"/>
        <v>1.2156736345764318E-2</v>
      </c>
      <c r="L136">
        <f t="shared" si="151"/>
        <v>1.2156736345764318E-2</v>
      </c>
      <c r="M136">
        <f t="shared" si="151"/>
        <v>1.2156736345764318E-2</v>
      </c>
      <c r="N136">
        <f t="shared" si="151"/>
        <v>1.2156736345764318E-2</v>
      </c>
      <c r="O136">
        <f t="shared" si="151"/>
        <v>1.2156736345764318E-2</v>
      </c>
      <c r="P136">
        <f t="shared" si="151"/>
        <v>1.2156736345764318E-2</v>
      </c>
      <c r="Q136">
        <f t="shared" si="151"/>
        <v>1.2156736345764318E-2</v>
      </c>
      <c r="R136">
        <f t="shared" si="151"/>
        <v>1.2156736345764318E-2</v>
      </c>
      <c r="S136">
        <f t="shared" si="149"/>
        <v>1.2156736345764318E-2</v>
      </c>
      <c r="T136">
        <f t="shared" si="149"/>
        <v>1.2156736345764318E-2</v>
      </c>
    </row>
    <row r="137" spans="1:20" x14ac:dyDescent="0.25">
      <c r="A137" s="2">
        <v>43762</v>
      </c>
      <c r="B137">
        <v>112.83</v>
      </c>
      <c r="C137">
        <f>VLOOKUP(A137,stox!A:B,2,FALSE)</f>
        <v>3621.37</v>
      </c>
      <c r="D137">
        <f t="shared" si="152"/>
        <v>0</v>
      </c>
      <c r="E137" s="5">
        <f t="shared" si="153"/>
        <v>3.968253968253968E-3</v>
      </c>
      <c r="G137">
        <f t="shared" si="154"/>
        <v>0</v>
      </c>
      <c r="H137">
        <f t="shared" si="151"/>
        <v>0</v>
      </c>
      <c r="I137">
        <f t="shared" si="151"/>
        <v>0</v>
      </c>
      <c r="J137">
        <f t="shared" si="151"/>
        <v>1.2156736345764318E-2</v>
      </c>
      <c r="K137">
        <f t="shared" si="151"/>
        <v>1.2156736345764318E-2</v>
      </c>
      <c r="L137">
        <f t="shared" si="151"/>
        <v>1.2156736345764318E-2</v>
      </c>
      <c r="M137">
        <f t="shared" si="151"/>
        <v>1.2156736345764318E-2</v>
      </c>
      <c r="N137">
        <f t="shared" si="151"/>
        <v>1.2156736345764318E-2</v>
      </c>
      <c r="O137">
        <f t="shared" si="151"/>
        <v>1.2156736345764318E-2</v>
      </c>
      <c r="P137">
        <f t="shared" si="151"/>
        <v>1.2156736345764318E-2</v>
      </c>
      <c r="Q137">
        <f t="shared" si="151"/>
        <v>1.2156736345764318E-2</v>
      </c>
      <c r="R137">
        <f t="shared" si="151"/>
        <v>1.2156736345764318E-2</v>
      </c>
      <c r="S137">
        <f t="shared" si="149"/>
        <v>1.2156736345764318E-2</v>
      </c>
      <c r="T137">
        <f t="shared" si="149"/>
        <v>1.2156736345764318E-2</v>
      </c>
    </row>
    <row r="138" spans="1:20" x14ac:dyDescent="0.25">
      <c r="A138" s="2">
        <v>43761</v>
      </c>
      <c r="B138">
        <v>112.83</v>
      </c>
      <c r="C138">
        <f>VLOOKUP(A138,stox!A:B,2,FALSE)</f>
        <v>3606.89</v>
      </c>
      <c r="D138">
        <f t="shared" si="152"/>
        <v>0</v>
      </c>
      <c r="E138" s="5">
        <f t="shared" si="153"/>
        <v>3.968253968253968E-3</v>
      </c>
      <c r="G138">
        <f t="shared" si="154"/>
        <v>0</v>
      </c>
      <c r="H138">
        <f t="shared" si="151"/>
        <v>0</v>
      </c>
      <c r="I138">
        <f t="shared" si="151"/>
        <v>0</v>
      </c>
      <c r="J138">
        <f t="shared" si="151"/>
        <v>0</v>
      </c>
      <c r="K138">
        <f t="shared" si="151"/>
        <v>1.2156736345764318E-2</v>
      </c>
      <c r="L138">
        <f t="shared" si="151"/>
        <v>1.2156736345764318E-2</v>
      </c>
      <c r="M138">
        <f t="shared" si="151"/>
        <v>1.2156736345764318E-2</v>
      </c>
      <c r="N138">
        <f t="shared" si="151"/>
        <v>1.2156736345764318E-2</v>
      </c>
      <c r="O138">
        <f t="shared" si="151"/>
        <v>1.2156736345764318E-2</v>
      </c>
      <c r="P138">
        <f t="shared" si="151"/>
        <v>1.2156736345764318E-2</v>
      </c>
      <c r="Q138">
        <f t="shared" si="151"/>
        <v>1.2156736345764318E-2</v>
      </c>
      <c r="R138">
        <f t="shared" si="151"/>
        <v>1.2156736345764318E-2</v>
      </c>
      <c r="S138">
        <f t="shared" si="149"/>
        <v>1.2156736345764318E-2</v>
      </c>
      <c r="T138">
        <f t="shared" si="149"/>
        <v>1.2156736345764318E-2</v>
      </c>
    </row>
    <row r="139" spans="1:20" x14ac:dyDescent="0.25">
      <c r="A139" s="2">
        <v>43760</v>
      </c>
      <c r="B139">
        <v>112.83</v>
      </c>
      <c r="C139">
        <f>VLOOKUP(A139,stox!A:B,2,FALSE)</f>
        <v>3604.82</v>
      </c>
      <c r="D139">
        <f t="shared" si="152"/>
        <v>0</v>
      </c>
      <c r="E139" s="5">
        <f t="shared" si="153"/>
        <v>3.968253968253968E-3</v>
      </c>
      <c r="G139">
        <f t="shared" si="154"/>
        <v>0</v>
      </c>
      <c r="H139">
        <f t="shared" si="151"/>
        <v>0</v>
      </c>
      <c r="I139">
        <f t="shared" si="151"/>
        <v>0</v>
      </c>
      <c r="J139">
        <f t="shared" si="151"/>
        <v>0</v>
      </c>
      <c r="K139">
        <f t="shared" si="151"/>
        <v>0</v>
      </c>
      <c r="L139">
        <f t="shared" si="151"/>
        <v>1.2156736345764318E-2</v>
      </c>
      <c r="M139">
        <f t="shared" si="151"/>
        <v>1.2156736345764318E-2</v>
      </c>
      <c r="N139">
        <f t="shared" si="151"/>
        <v>1.2156736345764318E-2</v>
      </c>
      <c r="O139">
        <f t="shared" si="151"/>
        <v>1.2156736345764318E-2</v>
      </c>
      <c r="P139">
        <f t="shared" si="151"/>
        <v>1.2156736345764318E-2</v>
      </c>
      <c r="Q139">
        <f t="shared" si="151"/>
        <v>1.2156736345764318E-2</v>
      </c>
      <c r="R139">
        <f t="shared" si="151"/>
        <v>1.2156736345764318E-2</v>
      </c>
      <c r="S139">
        <f t="shared" si="149"/>
        <v>1.2156736345764318E-2</v>
      </c>
      <c r="T139">
        <f t="shared" si="149"/>
        <v>1.2156736345764318E-2</v>
      </c>
    </row>
    <row r="140" spans="1:20" x14ac:dyDescent="0.25">
      <c r="A140" s="2">
        <v>43759</v>
      </c>
      <c r="B140">
        <v>112.83</v>
      </c>
      <c r="C140">
        <f>VLOOKUP(A140,stox!A:B,2,FALSE)</f>
        <v>3600.08</v>
      </c>
      <c r="D140">
        <f t="shared" si="152"/>
        <v>0</v>
      </c>
      <c r="E140" s="5">
        <f t="shared" si="153"/>
        <v>3.968253968253968E-3</v>
      </c>
      <c r="G140">
        <f t="shared" si="154"/>
        <v>0</v>
      </c>
      <c r="H140">
        <f t="shared" si="151"/>
        <v>0</v>
      </c>
      <c r="I140">
        <f t="shared" si="151"/>
        <v>0</v>
      </c>
      <c r="J140">
        <f t="shared" si="151"/>
        <v>0</v>
      </c>
      <c r="K140">
        <f t="shared" si="151"/>
        <v>0</v>
      </c>
      <c r="L140">
        <f t="shared" si="151"/>
        <v>0</v>
      </c>
      <c r="M140">
        <f t="shared" si="151"/>
        <v>1.2156736345764318E-2</v>
      </c>
      <c r="N140">
        <f t="shared" si="151"/>
        <v>1.2156736345764318E-2</v>
      </c>
      <c r="O140">
        <f t="shared" si="151"/>
        <v>1.2156736345764318E-2</v>
      </c>
      <c r="P140">
        <f t="shared" si="151"/>
        <v>1.2156736345764318E-2</v>
      </c>
      <c r="Q140">
        <f t="shared" si="151"/>
        <v>1.2156736345764318E-2</v>
      </c>
      <c r="R140">
        <f t="shared" si="151"/>
        <v>1.2156736345764318E-2</v>
      </c>
      <c r="S140">
        <f t="shared" si="149"/>
        <v>1.2156736345764318E-2</v>
      </c>
      <c r="T140">
        <f t="shared" si="149"/>
        <v>1.2156736345764318E-2</v>
      </c>
    </row>
    <row r="141" spans="1:20" x14ac:dyDescent="0.25">
      <c r="A141" s="2">
        <v>43756</v>
      </c>
      <c r="B141">
        <v>112.83</v>
      </c>
      <c r="C141">
        <f>VLOOKUP(A141,stox!A:B,2,FALSE)</f>
        <v>3579.41</v>
      </c>
      <c r="D141">
        <f t="shared" si="152"/>
        <v>0</v>
      </c>
      <c r="E141" s="5">
        <f t="shared" si="153"/>
        <v>3.968253968253968E-3</v>
      </c>
      <c r="G141">
        <f t="shared" si="154"/>
        <v>0</v>
      </c>
      <c r="H141">
        <f t="shared" si="151"/>
        <v>0</v>
      </c>
      <c r="I141">
        <f t="shared" si="151"/>
        <v>0</v>
      </c>
      <c r="J141">
        <f t="shared" si="151"/>
        <v>0</v>
      </c>
      <c r="K141">
        <f t="shared" si="151"/>
        <v>0</v>
      </c>
      <c r="L141">
        <f t="shared" si="151"/>
        <v>0</v>
      </c>
      <c r="M141">
        <f t="shared" si="151"/>
        <v>0</v>
      </c>
      <c r="N141">
        <f t="shared" si="151"/>
        <v>1.2156736345764318E-2</v>
      </c>
      <c r="O141">
        <f t="shared" si="151"/>
        <v>1.2156736345764318E-2</v>
      </c>
      <c r="P141">
        <f t="shared" si="151"/>
        <v>1.2156736345764318E-2</v>
      </c>
      <c r="Q141">
        <f t="shared" si="151"/>
        <v>1.2156736345764318E-2</v>
      </c>
      <c r="R141">
        <f t="shared" si="151"/>
        <v>1.2156736345764318E-2</v>
      </c>
      <c r="S141">
        <f t="shared" si="149"/>
        <v>1.2156736345764318E-2</v>
      </c>
      <c r="T141">
        <f t="shared" si="149"/>
        <v>1.2156736345764318E-2</v>
      </c>
    </row>
    <row r="142" spans="1:20" x14ac:dyDescent="0.25">
      <c r="A142" s="2">
        <v>43755</v>
      </c>
      <c r="B142">
        <v>112.83</v>
      </c>
      <c r="C142">
        <f>VLOOKUP(A142,stox!A:B,2,FALSE)</f>
        <v>3588.62</v>
      </c>
      <c r="D142">
        <f t="shared" si="152"/>
        <v>0</v>
      </c>
      <c r="E142" s="5">
        <f t="shared" si="153"/>
        <v>3.968253968253968E-3</v>
      </c>
      <c r="G142">
        <f t="shared" si="154"/>
        <v>0</v>
      </c>
      <c r="H142">
        <f t="shared" si="151"/>
        <v>0</v>
      </c>
      <c r="I142">
        <f t="shared" si="151"/>
        <v>0</v>
      </c>
      <c r="J142">
        <f t="shared" si="151"/>
        <v>0</v>
      </c>
      <c r="K142">
        <f t="shared" si="151"/>
        <v>0</v>
      </c>
      <c r="L142">
        <f t="shared" ref="H142:R165" si="155">IF(K142=0,K141,K142)</f>
        <v>0</v>
      </c>
      <c r="M142">
        <f t="shared" si="155"/>
        <v>0</v>
      </c>
      <c r="N142">
        <f t="shared" si="155"/>
        <v>0</v>
      </c>
      <c r="O142">
        <f t="shared" si="155"/>
        <v>1.2156736345764318E-2</v>
      </c>
      <c r="P142">
        <f t="shared" si="155"/>
        <v>1.2156736345764318E-2</v>
      </c>
      <c r="Q142">
        <f t="shared" si="155"/>
        <v>1.2156736345764318E-2</v>
      </c>
      <c r="R142">
        <f t="shared" si="155"/>
        <v>1.2156736345764318E-2</v>
      </c>
      <c r="S142">
        <f t="shared" si="149"/>
        <v>1.2156736345764318E-2</v>
      </c>
      <c r="T142">
        <f t="shared" si="149"/>
        <v>1.2156736345764318E-2</v>
      </c>
    </row>
    <row r="143" spans="1:20" x14ac:dyDescent="0.25">
      <c r="A143" s="2">
        <v>43754</v>
      </c>
      <c r="B143">
        <v>112.83</v>
      </c>
      <c r="C143">
        <f>VLOOKUP(A143,stox!A:B,2,FALSE)</f>
        <v>3599.25</v>
      </c>
      <c r="D143">
        <f t="shared" si="152"/>
        <v>0</v>
      </c>
      <c r="E143" s="5">
        <f t="shared" si="153"/>
        <v>3.968253968253968E-3</v>
      </c>
      <c r="G143">
        <f t="shared" si="154"/>
        <v>0</v>
      </c>
      <c r="H143">
        <f t="shared" si="155"/>
        <v>0</v>
      </c>
      <c r="I143">
        <f t="shared" si="155"/>
        <v>0</v>
      </c>
      <c r="J143">
        <f t="shared" si="155"/>
        <v>0</v>
      </c>
      <c r="K143">
        <f t="shared" si="155"/>
        <v>0</v>
      </c>
      <c r="L143">
        <f t="shared" si="155"/>
        <v>0</v>
      </c>
      <c r="M143">
        <f t="shared" si="155"/>
        <v>0</v>
      </c>
      <c r="N143">
        <f t="shared" si="155"/>
        <v>0</v>
      </c>
      <c r="O143">
        <f t="shared" si="155"/>
        <v>0</v>
      </c>
      <c r="P143">
        <f t="shared" si="155"/>
        <v>1.2156736345764318E-2</v>
      </c>
      <c r="Q143">
        <f t="shared" si="155"/>
        <v>1.2156736345764318E-2</v>
      </c>
      <c r="R143">
        <f t="shared" si="155"/>
        <v>1.2156736345764318E-2</v>
      </c>
      <c r="S143">
        <f t="shared" si="149"/>
        <v>1.2156736345764318E-2</v>
      </c>
      <c r="T143">
        <f t="shared" si="149"/>
        <v>1.2156736345764318E-2</v>
      </c>
    </row>
    <row r="144" spans="1:20" x14ac:dyDescent="0.25">
      <c r="A144" s="2">
        <v>43753</v>
      </c>
      <c r="B144">
        <v>112.83</v>
      </c>
      <c r="C144">
        <f>VLOOKUP(A144,stox!A:B,2,FALSE)</f>
        <v>3598.65</v>
      </c>
      <c r="D144">
        <f t="shared" si="152"/>
        <v>0</v>
      </c>
      <c r="E144" s="5">
        <f t="shared" si="153"/>
        <v>3.968253968253968E-3</v>
      </c>
      <c r="G144">
        <f t="shared" si="154"/>
        <v>0</v>
      </c>
      <c r="H144">
        <f t="shared" si="155"/>
        <v>0</v>
      </c>
      <c r="I144">
        <f t="shared" si="155"/>
        <v>0</v>
      </c>
      <c r="J144">
        <f t="shared" si="155"/>
        <v>0</v>
      </c>
      <c r="K144">
        <f t="shared" si="155"/>
        <v>0</v>
      </c>
      <c r="L144">
        <f t="shared" si="155"/>
        <v>0</v>
      </c>
      <c r="M144">
        <f t="shared" si="155"/>
        <v>0</v>
      </c>
      <c r="N144">
        <f t="shared" si="155"/>
        <v>0</v>
      </c>
      <c r="O144">
        <f t="shared" si="155"/>
        <v>0</v>
      </c>
      <c r="P144">
        <f t="shared" si="155"/>
        <v>0</v>
      </c>
      <c r="Q144">
        <f t="shared" si="155"/>
        <v>1.2156736345764318E-2</v>
      </c>
      <c r="R144">
        <f t="shared" si="155"/>
        <v>1.2156736345764318E-2</v>
      </c>
      <c r="S144">
        <f t="shared" si="149"/>
        <v>1.2156736345764318E-2</v>
      </c>
      <c r="T144">
        <f t="shared" si="149"/>
        <v>1.2156736345764318E-2</v>
      </c>
    </row>
    <row r="145" spans="1:20" x14ac:dyDescent="0.25">
      <c r="A145" s="2">
        <v>43752</v>
      </c>
      <c r="B145">
        <v>112.83</v>
      </c>
      <c r="C145">
        <f>VLOOKUP(A145,stox!A:B,2,FALSE)</f>
        <v>3556.26</v>
      </c>
      <c r="D145">
        <f t="shared" si="152"/>
        <v>0</v>
      </c>
      <c r="E145" s="5">
        <f t="shared" si="153"/>
        <v>3.968253968253968E-3</v>
      </c>
      <c r="G145">
        <f t="shared" si="154"/>
        <v>0</v>
      </c>
      <c r="H145">
        <f t="shared" si="155"/>
        <v>0</v>
      </c>
      <c r="I145">
        <f t="shared" si="155"/>
        <v>0</v>
      </c>
      <c r="J145">
        <f t="shared" si="155"/>
        <v>0</v>
      </c>
      <c r="K145">
        <f t="shared" si="155"/>
        <v>0</v>
      </c>
      <c r="L145">
        <f t="shared" si="155"/>
        <v>0</v>
      </c>
      <c r="M145">
        <f t="shared" si="155"/>
        <v>0</v>
      </c>
      <c r="N145">
        <f t="shared" si="155"/>
        <v>0</v>
      </c>
      <c r="O145">
        <f t="shared" si="155"/>
        <v>0</v>
      </c>
      <c r="P145">
        <f t="shared" si="155"/>
        <v>0</v>
      </c>
      <c r="Q145">
        <f t="shared" si="155"/>
        <v>0</v>
      </c>
      <c r="R145">
        <f t="shared" si="155"/>
        <v>1.2156736345764318E-2</v>
      </c>
      <c r="S145">
        <f t="shared" si="149"/>
        <v>1.2156736345764318E-2</v>
      </c>
      <c r="T145">
        <f t="shared" si="149"/>
        <v>1.2156736345764318E-2</v>
      </c>
    </row>
    <row r="146" spans="1:20" x14ac:dyDescent="0.25">
      <c r="A146" s="2">
        <v>43749</v>
      </c>
      <c r="B146">
        <v>112.83</v>
      </c>
      <c r="C146">
        <f>VLOOKUP(A146,stox!A:B,2,FALSE)</f>
        <v>3569.92</v>
      </c>
      <c r="D146">
        <f t="shared" si="152"/>
        <v>0.92999999999999261</v>
      </c>
      <c r="E146" s="5">
        <f t="shared" si="153"/>
        <v>3.968253968253968E-3</v>
      </c>
      <c r="F146">
        <f>D146*252/(SUM(C146:C155))</f>
        <v>6.7354350097771918E-3</v>
      </c>
      <c r="G146">
        <f t="shared" si="154"/>
        <v>6.7354350097771918E-3</v>
      </c>
      <c r="H146">
        <f t="shared" si="155"/>
        <v>6.7354350097771918E-3</v>
      </c>
      <c r="I146">
        <f t="shared" si="155"/>
        <v>6.7354350097771918E-3</v>
      </c>
      <c r="J146">
        <f t="shared" si="155"/>
        <v>6.7354350097771918E-3</v>
      </c>
      <c r="K146">
        <f t="shared" si="155"/>
        <v>6.7354350097771918E-3</v>
      </c>
      <c r="L146">
        <f t="shared" si="155"/>
        <v>6.7354350097771918E-3</v>
      </c>
      <c r="M146">
        <f t="shared" si="155"/>
        <v>6.7354350097771918E-3</v>
      </c>
      <c r="N146">
        <f t="shared" si="155"/>
        <v>6.7354350097771918E-3</v>
      </c>
      <c r="O146">
        <f t="shared" si="155"/>
        <v>6.7354350097771918E-3</v>
      </c>
      <c r="P146">
        <f t="shared" si="155"/>
        <v>6.7354350097771918E-3</v>
      </c>
      <c r="Q146">
        <f t="shared" si="155"/>
        <v>6.7354350097771918E-3</v>
      </c>
      <c r="R146">
        <f t="shared" si="155"/>
        <v>6.7354350097771918E-3</v>
      </c>
      <c r="S146">
        <f t="shared" si="149"/>
        <v>6.7354350097771918E-3</v>
      </c>
      <c r="T146">
        <f t="shared" si="149"/>
        <v>6.7354350097771918E-3</v>
      </c>
    </row>
    <row r="147" spans="1:20" x14ac:dyDescent="0.25">
      <c r="A147" s="2">
        <v>43748</v>
      </c>
      <c r="B147">
        <v>111.9</v>
      </c>
      <c r="C147">
        <f>VLOOKUP(A147,stox!A:B,2,FALSE)</f>
        <v>3493.96</v>
      </c>
      <c r="D147">
        <f t="shared" si="152"/>
        <v>0</v>
      </c>
      <c r="E147" s="5">
        <f t="shared" si="153"/>
        <v>3.968253968253968E-3</v>
      </c>
      <c r="G147">
        <f t="shared" si="154"/>
        <v>6.7354350097771918E-3</v>
      </c>
      <c r="H147">
        <f t="shared" si="155"/>
        <v>6.7354350097771918E-3</v>
      </c>
      <c r="I147">
        <f t="shared" si="155"/>
        <v>6.7354350097771918E-3</v>
      </c>
      <c r="J147">
        <f t="shared" si="155"/>
        <v>6.7354350097771918E-3</v>
      </c>
      <c r="K147">
        <f t="shared" si="155"/>
        <v>6.7354350097771918E-3</v>
      </c>
      <c r="L147">
        <f t="shared" si="155"/>
        <v>6.7354350097771918E-3</v>
      </c>
      <c r="M147">
        <f t="shared" si="155"/>
        <v>6.7354350097771918E-3</v>
      </c>
      <c r="N147">
        <f t="shared" si="155"/>
        <v>6.7354350097771918E-3</v>
      </c>
      <c r="O147">
        <f t="shared" si="155"/>
        <v>6.7354350097771918E-3</v>
      </c>
      <c r="P147">
        <f t="shared" si="155"/>
        <v>6.7354350097771918E-3</v>
      </c>
      <c r="Q147">
        <f t="shared" si="155"/>
        <v>6.7354350097771918E-3</v>
      </c>
      <c r="R147">
        <f t="shared" si="155"/>
        <v>6.7354350097771918E-3</v>
      </c>
      <c r="S147">
        <f t="shared" si="149"/>
        <v>6.7354350097771918E-3</v>
      </c>
      <c r="T147">
        <f t="shared" si="149"/>
        <v>6.7354350097771918E-3</v>
      </c>
    </row>
    <row r="148" spans="1:20" x14ac:dyDescent="0.25">
      <c r="A148" s="2">
        <v>43747</v>
      </c>
      <c r="B148">
        <v>111.9</v>
      </c>
      <c r="C148">
        <f>VLOOKUP(A148,stox!A:B,2,FALSE)</f>
        <v>3462.11</v>
      </c>
      <c r="D148">
        <f t="shared" si="152"/>
        <v>0</v>
      </c>
      <c r="E148" s="5">
        <f t="shared" si="153"/>
        <v>3.968253968253968E-3</v>
      </c>
      <c r="G148">
        <f t="shared" si="154"/>
        <v>0</v>
      </c>
      <c r="H148">
        <f t="shared" si="155"/>
        <v>6.7354350097771918E-3</v>
      </c>
      <c r="I148">
        <f t="shared" si="155"/>
        <v>6.7354350097771918E-3</v>
      </c>
      <c r="J148">
        <f t="shared" si="155"/>
        <v>6.7354350097771918E-3</v>
      </c>
      <c r="K148">
        <f t="shared" si="155"/>
        <v>6.7354350097771918E-3</v>
      </c>
      <c r="L148">
        <f t="shared" si="155"/>
        <v>6.7354350097771918E-3</v>
      </c>
      <c r="M148">
        <f t="shared" si="155"/>
        <v>6.7354350097771918E-3</v>
      </c>
      <c r="N148">
        <f t="shared" si="155"/>
        <v>6.7354350097771918E-3</v>
      </c>
      <c r="O148">
        <f t="shared" si="155"/>
        <v>6.7354350097771918E-3</v>
      </c>
      <c r="P148">
        <f t="shared" si="155"/>
        <v>6.7354350097771918E-3</v>
      </c>
      <c r="Q148">
        <f t="shared" si="155"/>
        <v>6.7354350097771918E-3</v>
      </c>
      <c r="R148">
        <f t="shared" si="155"/>
        <v>6.7354350097771918E-3</v>
      </c>
      <c r="S148">
        <f t="shared" si="149"/>
        <v>6.7354350097771918E-3</v>
      </c>
      <c r="T148">
        <f t="shared" si="149"/>
        <v>6.7354350097771918E-3</v>
      </c>
    </row>
    <row r="149" spans="1:20" x14ac:dyDescent="0.25">
      <c r="A149" s="2">
        <v>43746</v>
      </c>
      <c r="B149">
        <v>111.9</v>
      </c>
      <c r="C149">
        <f>VLOOKUP(A149,stox!A:B,2,FALSE)</f>
        <v>3432.76</v>
      </c>
      <c r="D149">
        <f t="shared" si="152"/>
        <v>0</v>
      </c>
      <c r="E149" s="5">
        <f t="shared" si="153"/>
        <v>3.968253968253968E-3</v>
      </c>
      <c r="G149">
        <f t="shared" si="154"/>
        <v>0</v>
      </c>
      <c r="H149">
        <f t="shared" si="155"/>
        <v>0</v>
      </c>
      <c r="I149">
        <f t="shared" si="155"/>
        <v>6.7354350097771918E-3</v>
      </c>
      <c r="J149">
        <f t="shared" si="155"/>
        <v>6.7354350097771918E-3</v>
      </c>
      <c r="K149">
        <f t="shared" si="155"/>
        <v>6.7354350097771918E-3</v>
      </c>
      <c r="L149">
        <f t="shared" si="155"/>
        <v>6.7354350097771918E-3</v>
      </c>
      <c r="M149">
        <f t="shared" si="155"/>
        <v>6.7354350097771918E-3</v>
      </c>
      <c r="N149">
        <f t="shared" si="155"/>
        <v>6.7354350097771918E-3</v>
      </c>
      <c r="O149">
        <f t="shared" si="155"/>
        <v>6.7354350097771918E-3</v>
      </c>
      <c r="P149">
        <f t="shared" si="155"/>
        <v>6.7354350097771918E-3</v>
      </c>
      <c r="Q149">
        <f t="shared" si="155"/>
        <v>6.7354350097771918E-3</v>
      </c>
      <c r="R149">
        <f t="shared" si="155"/>
        <v>6.7354350097771918E-3</v>
      </c>
      <c r="S149">
        <f t="shared" si="149"/>
        <v>6.7354350097771918E-3</v>
      </c>
      <c r="T149">
        <f t="shared" si="149"/>
        <v>6.7354350097771918E-3</v>
      </c>
    </row>
    <row r="150" spans="1:20" x14ac:dyDescent="0.25">
      <c r="A150" s="2">
        <v>43745</v>
      </c>
      <c r="B150">
        <v>111.9</v>
      </c>
      <c r="C150">
        <f>VLOOKUP(A150,stox!A:B,2,FALSE)</f>
        <v>3471.24</v>
      </c>
      <c r="D150">
        <f t="shared" si="152"/>
        <v>0</v>
      </c>
      <c r="E150" s="5">
        <f t="shared" si="153"/>
        <v>3.968253968253968E-3</v>
      </c>
      <c r="G150">
        <f t="shared" si="154"/>
        <v>0</v>
      </c>
      <c r="H150">
        <f t="shared" si="155"/>
        <v>0</v>
      </c>
      <c r="I150">
        <f t="shared" si="155"/>
        <v>0</v>
      </c>
      <c r="J150">
        <f t="shared" si="155"/>
        <v>6.7354350097771918E-3</v>
      </c>
      <c r="K150">
        <f t="shared" si="155"/>
        <v>6.7354350097771918E-3</v>
      </c>
      <c r="L150">
        <f t="shared" si="155"/>
        <v>6.7354350097771918E-3</v>
      </c>
      <c r="M150">
        <f t="shared" si="155"/>
        <v>6.7354350097771918E-3</v>
      </c>
      <c r="N150">
        <f t="shared" si="155"/>
        <v>6.7354350097771918E-3</v>
      </c>
      <c r="O150">
        <f t="shared" si="155"/>
        <v>6.7354350097771918E-3</v>
      </c>
      <c r="P150">
        <f t="shared" si="155"/>
        <v>6.7354350097771918E-3</v>
      </c>
      <c r="Q150">
        <f t="shared" si="155"/>
        <v>6.7354350097771918E-3</v>
      </c>
      <c r="R150">
        <f t="shared" si="155"/>
        <v>6.7354350097771918E-3</v>
      </c>
      <c r="S150">
        <f t="shared" si="149"/>
        <v>6.7354350097771918E-3</v>
      </c>
      <c r="T150">
        <f t="shared" si="149"/>
        <v>6.7354350097771918E-3</v>
      </c>
    </row>
    <row r="151" spans="1:20" x14ac:dyDescent="0.25">
      <c r="A151" s="2">
        <v>43742</v>
      </c>
      <c r="B151">
        <v>111.9</v>
      </c>
      <c r="C151">
        <f>VLOOKUP(A151,stox!A:B,2,FALSE)</f>
        <v>3446.71</v>
      </c>
      <c r="D151">
        <f t="shared" si="152"/>
        <v>0</v>
      </c>
      <c r="E151" s="5">
        <f t="shared" si="153"/>
        <v>3.968253968253968E-3</v>
      </c>
      <c r="G151">
        <f t="shared" si="154"/>
        <v>0</v>
      </c>
      <c r="H151">
        <f t="shared" si="155"/>
        <v>0</v>
      </c>
      <c r="I151">
        <f t="shared" si="155"/>
        <v>0</v>
      </c>
      <c r="J151">
        <f t="shared" si="155"/>
        <v>0</v>
      </c>
      <c r="K151">
        <f t="shared" si="155"/>
        <v>6.7354350097771918E-3</v>
      </c>
      <c r="L151">
        <f t="shared" si="155"/>
        <v>6.7354350097771918E-3</v>
      </c>
      <c r="M151">
        <f t="shared" si="155"/>
        <v>6.7354350097771918E-3</v>
      </c>
      <c r="N151">
        <f t="shared" si="155"/>
        <v>6.7354350097771918E-3</v>
      </c>
      <c r="O151">
        <f t="shared" si="155"/>
        <v>6.7354350097771918E-3</v>
      </c>
      <c r="P151">
        <f t="shared" si="155"/>
        <v>6.7354350097771918E-3</v>
      </c>
      <c r="Q151">
        <f t="shared" si="155"/>
        <v>6.7354350097771918E-3</v>
      </c>
      <c r="R151">
        <f t="shared" si="155"/>
        <v>6.7354350097771918E-3</v>
      </c>
      <c r="S151">
        <f t="shared" si="149"/>
        <v>6.7354350097771918E-3</v>
      </c>
      <c r="T151">
        <f t="shared" si="149"/>
        <v>6.7354350097771918E-3</v>
      </c>
    </row>
    <row r="152" spans="1:20" x14ac:dyDescent="0.25">
      <c r="A152" s="2">
        <v>43741</v>
      </c>
      <c r="B152">
        <v>111.9</v>
      </c>
      <c r="C152">
        <f>VLOOKUP(A152,stox!A:B,2,FALSE)</f>
        <v>3417.37</v>
      </c>
      <c r="D152">
        <f t="shared" si="152"/>
        <v>0</v>
      </c>
      <c r="E152" s="5">
        <f t="shared" si="153"/>
        <v>3.968253968253968E-3</v>
      </c>
      <c r="G152">
        <f t="shared" si="154"/>
        <v>0</v>
      </c>
      <c r="H152">
        <f t="shared" si="155"/>
        <v>0</v>
      </c>
      <c r="I152">
        <f t="shared" si="155"/>
        <v>0</v>
      </c>
      <c r="J152">
        <f t="shared" si="155"/>
        <v>0</v>
      </c>
      <c r="K152">
        <f t="shared" si="155"/>
        <v>0</v>
      </c>
      <c r="L152">
        <f t="shared" si="155"/>
        <v>6.7354350097771918E-3</v>
      </c>
      <c r="M152">
        <f t="shared" si="155"/>
        <v>6.7354350097771918E-3</v>
      </c>
      <c r="N152">
        <f t="shared" si="155"/>
        <v>6.7354350097771918E-3</v>
      </c>
      <c r="O152">
        <f t="shared" si="155"/>
        <v>6.7354350097771918E-3</v>
      </c>
      <c r="P152">
        <f t="shared" si="155"/>
        <v>6.7354350097771918E-3</v>
      </c>
      <c r="Q152">
        <f t="shared" si="155"/>
        <v>6.7354350097771918E-3</v>
      </c>
      <c r="R152">
        <f t="shared" si="155"/>
        <v>6.7354350097771918E-3</v>
      </c>
      <c r="S152">
        <f t="shared" si="149"/>
        <v>6.7354350097771918E-3</v>
      </c>
      <c r="T152">
        <f t="shared" si="149"/>
        <v>6.7354350097771918E-3</v>
      </c>
    </row>
    <row r="153" spans="1:20" x14ac:dyDescent="0.25">
      <c r="A153" s="2">
        <v>43740</v>
      </c>
      <c r="B153">
        <v>111.9</v>
      </c>
      <c r="C153">
        <f>VLOOKUP(A153,stox!A:B,2,FALSE)</f>
        <v>3413.31</v>
      </c>
      <c r="D153">
        <f t="shared" si="152"/>
        <v>0</v>
      </c>
      <c r="E153" s="5">
        <f t="shared" si="153"/>
        <v>3.968253968253968E-3</v>
      </c>
      <c r="G153">
        <f t="shared" si="154"/>
        <v>0</v>
      </c>
      <c r="H153">
        <f t="shared" si="155"/>
        <v>0</v>
      </c>
      <c r="I153">
        <f t="shared" si="155"/>
        <v>0</v>
      </c>
      <c r="J153">
        <f t="shared" si="155"/>
        <v>0</v>
      </c>
      <c r="K153">
        <f t="shared" si="155"/>
        <v>0</v>
      </c>
      <c r="L153">
        <f t="shared" si="155"/>
        <v>0</v>
      </c>
      <c r="M153">
        <f t="shared" si="155"/>
        <v>6.7354350097771918E-3</v>
      </c>
      <c r="N153">
        <f t="shared" si="155"/>
        <v>6.7354350097771918E-3</v>
      </c>
      <c r="O153">
        <f t="shared" si="155"/>
        <v>6.7354350097771918E-3</v>
      </c>
      <c r="P153">
        <f t="shared" si="155"/>
        <v>6.7354350097771918E-3</v>
      </c>
      <c r="Q153">
        <f t="shared" si="155"/>
        <v>6.7354350097771918E-3</v>
      </c>
      <c r="R153">
        <f t="shared" si="155"/>
        <v>6.7354350097771918E-3</v>
      </c>
      <c r="S153">
        <f t="shared" si="149"/>
        <v>6.7354350097771918E-3</v>
      </c>
      <c r="T153">
        <f t="shared" si="149"/>
        <v>6.7354350097771918E-3</v>
      </c>
    </row>
    <row r="154" spans="1:20" x14ac:dyDescent="0.25">
      <c r="A154" s="2">
        <v>43739</v>
      </c>
      <c r="B154">
        <v>111.9</v>
      </c>
      <c r="C154">
        <f>VLOOKUP(A154,stox!A:B,2,FALSE)</f>
        <v>3518.25</v>
      </c>
      <c r="D154">
        <f t="shared" si="152"/>
        <v>0</v>
      </c>
      <c r="E154" s="5">
        <f t="shared" si="153"/>
        <v>3.968253968253968E-3</v>
      </c>
      <c r="G154">
        <f t="shared" si="154"/>
        <v>0</v>
      </c>
      <c r="H154">
        <f t="shared" si="155"/>
        <v>0</v>
      </c>
      <c r="I154">
        <f t="shared" si="155"/>
        <v>0</v>
      </c>
      <c r="J154">
        <f t="shared" si="155"/>
        <v>0</v>
      </c>
      <c r="K154">
        <f t="shared" si="155"/>
        <v>0</v>
      </c>
      <c r="L154">
        <f t="shared" si="155"/>
        <v>0</v>
      </c>
      <c r="M154">
        <f t="shared" si="155"/>
        <v>0</v>
      </c>
      <c r="N154">
        <f t="shared" si="155"/>
        <v>6.7354350097771918E-3</v>
      </c>
      <c r="O154">
        <f t="shared" si="155"/>
        <v>6.7354350097771918E-3</v>
      </c>
      <c r="P154">
        <f t="shared" si="155"/>
        <v>6.7354350097771918E-3</v>
      </c>
      <c r="Q154">
        <f t="shared" si="155"/>
        <v>6.7354350097771918E-3</v>
      </c>
      <c r="R154">
        <f t="shared" si="155"/>
        <v>6.7354350097771918E-3</v>
      </c>
      <c r="S154">
        <f t="shared" si="149"/>
        <v>6.7354350097771918E-3</v>
      </c>
      <c r="T154">
        <f t="shared" si="149"/>
        <v>6.7354350097771918E-3</v>
      </c>
    </row>
    <row r="155" spans="1:20" x14ac:dyDescent="0.25">
      <c r="A155" s="2">
        <v>43738</v>
      </c>
      <c r="B155">
        <v>111.9</v>
      </c>
      <c r="C155">
        <f>VLOOKUP(A155,stox!A:B,2,FALSE)</f>
        <v>3569.45</v>
      </c>
      <c r="D155">
        <f t="shared" si="152"/>
        <v>0</v>
      </c>
      <c r="E155" s="5">
        <f t="shared" si="153"/>
        <v>3.968253968253968E-3</v>
      </c>
      <c r="G155">
        <f t="shared" si="154"/>
        <v>0</v>
      </c>
      <c r="H155">
        <f t="shared" si="155"/>
        <v>0</v>
      </c>
      <c r="I155">
        <f t="shared" si="155"/>
        <v>0</v>
      </c>
      <c r="J155">
        <f t="shared" si="155"/>
        <v>0</v>
      </c>
      <c r="K155">
        <f t="shared" si="155"/>
        <v>0</v>
      </c>
      <c r="L155">
        <f t="shared" si="155"/>
        <v>0</v>
      </c>
      <c r="M155">
        <f t="shared" si="155"/>
        <v>0</v>
      </c>
      <c r="N155">
        <f t="shared" si="155"/>
        <v>0</v>
      </c>
      <c r="O155">
        <f t="shared" si="155"/>
        <v>6.7354350097771918E-3</v>
      </c>
      <c r="P155">
        <f t="shared" si="155"/>
        <v>6.7354350097771918E-3</v>
      </c>
      <c r="Q155">
        <f t="shared" si="155"/>
        <v>6.7354350097771918E-3</v>
      </c>
      <c r="R155">
        <f t="shared" si="155"/>
        <v>6.7354350097771918E-3</v>
      </c>
      <c r="S155">
        <f t="shared" si="149"/>
        <v>6.7354350097771918E-3</v>
      </c>
      <c r="T155">
        <f t="shared" si="149"/>
        <v>6.7354350097771918E-3</v>
      </c>
    </row>
    <row r="156" spans="1:20" x14ac:dyDescent="0.25">
      <c r="A156" s="2">
        <v>43735</v>
      </c>
      <c r="B156">
        <v>111.9</v>
      </c>
      <c r="C156">
        <f>VLOOKUP(A156,stox!A:B,2,FALSE)</f>
        <v>3545.88</v>
      </c>
      <c r="D156">
        <f t="shared" si="152"/>
        <v>2.460000000000008</v>
      </c>
      <c r="E156" s="5">
        <f t="shared" si="153"/>
        <v>3.968253968253968E-3</v>
      </c>
      <c r="F156">
        <f>D156*252/(SUM(C156:C159))</f>
        <v>4.389392160666835E-2</v>
      </c>
      <c r="G156">
        <f t="shared" si="154"/>
        <v>4.389392160666835E-2</v>
      </c>
      <c r="H156">
        <f t="shared" si="155"/>
        <v>4.389392160666835E-2</v>
      </c>
      <c r="I156">
        <f t="shared" si="155"/>
        <v>4.389392160666835E-2</v>
      </c>
      <c r="J156">
        <f t="shared" si="155"/>
        <v>4.389392160666835E-2</v>
      </c>
      <c r="K156">
        <f t="shared" si="155"/>
        <v>4.389392160666835E-2</v>
      </c>
      <c r="L156">
        <f t="shared" si="155"/>
        <v>4.389392160666835E-2</v>
      </c>
      <c r="M156">
        <f t="shared" si="155"/>
        <v>4.389392160666835E-2</v>
      </c>
      <c r="N156">
        <f t="shared" si="155"/>
        <v>4.389392160666835E-2</v>
      </c>
      <c r="O156">
        <f t="shared" si="155"/>
        <v>4.389392160666835E-2</v>
      </c>
      <c r="P156">
        <f t="shared" si="155"/>
        <v>4.389392160666835E-2</v>
      </c>
      <c r="Q156">
        <f t="shared" si="155"/>
        <v>4.389392160666835E-2</v>
      </c>
      <c r="R156">
        <f t="shared" si="155"/>
        <v>4.389392160666835E-2</v>
      </c>
      <c r="S156">
        <f t="shared" si="149"/>
        <v>4.389392160666835E-2</v>
      </c>
      <c r="T156">
        <f t="shared" si="149"/>
        <v>4.389392160666835E-2</v>
      </c>
    </row>
    <row r="157" spans="1:20" x14ac:dyDescent="0.25">
      <c r="A157" s="2">
        <v>43734</v>
      </c>
      <c r="B157">
        <v>109.44</v>
      </c>
      <c r="C157">
        <f>VLOOKUP(A157,stox!A:B,2,FALSE)</f>
        <v>3532.18</v>
      </c>
      <c r="D157">
        <f t="shared" si="152"/>
        <v>0</v>
      </c>
      <c r="E157" s="5">
        <f t="shared" si="153"/>
        <v>3.968253968253968E-3</v>
      </c>
      <c r="G157">
        <f t="shared" si="154"/>
        <v>4.389392160666835E-2</v>
      </c>
      <c r="H157">
        <f t="shared" si="155"/>
        <v>4.389392160666835E-2</v>
      </c>
      <c r="I157">
        <f t="shared" si="155"/>
        <v>4.389392160666835E-2</v>
      </c>
      <c r="J157">
        <f t="shared" si="155"/>
        <v>4.389392160666835E-2</v>
      </c>
      <c r="K157">
        <f t="shared" si="155"/>
        <v>4.389392160666835E-2</v>
      </c>
      <c r="L157">
        <f t="shared" si="155"/>
        <v>4.389392160666835E-2</v>
      </c>
      <c r="M157">
        <f t="shared" si="155"/>
        <v>4.389392160666835E-2</v>
      </c>
      <c r="N157">
        <f t="shared" si="155"/>
        <v>4.389392160666835E-2</v>
      </c>
      <c r="O157">
        <f t="shared" si="155"/>
        <v>4.389392160666835E-2</v>
      </c>
      <c r="P157">
        <f t="shared" si="155"/>
        <v>4.389392160666835E-2</v>
      </c>
      <c r="Q157">
        <f t="shared" si="155"/>
        <v>4.389392160666835E-2</v>
      </c>
      <c r="R157">
        <f t="shared" si="155"/>
        <v>4.389392160666835E-2</v>
      </c>
      <c r="S157">
        <f t="shared" si="149"/>
        <v>4.389392160666835E-2</v>
      </c>
      <c r="T157">
        <f t="shared" si="149"/>
        <v>4.389392160666835E-2</v>
      </c>
    </row>
    <row r="158" spans="1:20" x14ac:dyDescent="0.25">
      <c r="A158" s="2">
        <v>43733</v>
      </c>
      <c r="B158">
        <v>109.44</v>
      </c>
      <c r="C158">
        <f>VLOOKUP(A158,stox!A:B,2,FALSE)</f>
        <v>3513.03</v>
      </c>
      <c r="D158">
        <f t="shared" si="152"/>
        <v>0</v>
      </c>
      <c r="E158" s="5">
        <f t="shared" si="153"/>
        <v>3.968253968253968E-3</v>
      </c>
      <c r="G158">
        <f t="shared" si="154"/>
        <v>0</v>
      </c>
      <c r="H158">
        <f t="shared" si="155"/>
        <v>4.389392160666835E-2</v>
      </c>
      <c r="I158">
        <f t="shared" si="155"/>
        <v>4.389392160666835E-2</v>
      </c>
      <c r="J158">
        <f t="shared" si="155"/>
        <v>4.389392160666835E-2</v>
      </c>
      <c r="K158">
        <f t="shared" si="155"/>
        <v>4.389392160666835E-2</v>
      </c>
      <c r="L158">
        <f t="shared" si="155"/>
        <v>4.389392160666835E-2</v>
      </c>
      <c r="M158">
        <f t="shared" si="155"/>
        <v>4.389392160666835E-2</v>
      </c>
      <c r="N158">
        <f t="shared" si="155"/>
        <v>4.389392160666835E-2</v>
      </c>
      <c r="O158">
        <f t="shared" si="155"/>
        <v>4.389392160666835E-2</v>
      </c>
      <c r="P158">
        <f t="shared" si="155"/>
        <v>4.389392160666835E-2</v>
      </c>
      <c r="Q158">
        <f t="shared" si="155"/>
        <v>4.389392160666835E-2</v>
      </c>
      <c r="R158">
        <f t="shared" si="155"/>
        <v>4.389392160666835E-2</v>
      </c>
      <c r="S158">
        <f t="shared" si="149"/>
        <v>4.389392160666835E-2</v>
      </c>
      <c r="T158">
        <f t="shared" si="149"/>
        <v>4.389392160666835E-2</v>
      </c>
    </row>
    <row r="159" spans="1:20" x14ac:dyDescent="0.25">
      <c r="A159" s="2">
        <v>43732</v>
      </c>
      <c r="B159">
        <v>109.44</v>
      </c>
      <c r="C159">
        <f>VLOOKUP(A159,stox!A:B,2,FALSE)</f>
        <v>3532.05</v>
      </c>
      <c r="D159">
        <f t="shared" si="152"/>
        <v>0</v>
      </c>
      <c r="E159" s="5">
        <f t="shared" si="153"/>
        <v>3.968253968253968E-3</v>
      </c>
      <c r="G159">
        <f t="shared" si="154"/>
        <v>0</v>
      </c>
      <c r="H159">
        <f t="shared" si="155"/>
        <v>0</v>
      </c>
      <c r="I159">
        <f t="shared" si="155"/>
        <v>4.389392160666835E-2</v>
      </c>
      <c r="J159">
        <f t="shared" si="155"/>
        <v>4.389392160666835E-2</v>
      </c>
      <c r="K159">
        <f t="shared" si="155"/>
        <v>4.389392160666835E-2</v>
      </c>
      <c r="L159">
        <f t="shared" si="155"/>
        <v>4.389392160666835E-2</v>
      </c>
      <c r="M159">
        <f t="shared" si="155"/>
        <v>4.389392160666835E-2</v>
      </c>
      <c r="N159">
        <f t="shared" si="155"/>
        <v>4.389392160666835E-2</v>
      </c>
      <c r="O159">
        <f t="shared" si="155"/>
        <v>4.389392160666835E-2</v>
      </c>
      <c r="P159">
        <f t="shared" si="155"/>
        <v>4.389392160666835E-2</v>
      </c>
      <c r="Q159">
        <f t="shared" si="155"/>
        <v>4.389392160666835E-2</v>
      </c>
      <c r="R159">
        <f t="shared" si="155"/>
        <v>4.389392160666835E-2</v>
      </c>
      <c r="S159">
        <f t="shared" ref="S159:T222" si="156">IF(R159=0,R158,R159)</f>
        <v>4.389392160666835E-2</v>
      </c>
      <c r="T159">
        <f t="shared" si="156"/>
        <v>4.389392160666835E-2</v>
      </c>
    </row>
    <row r="160" spans="1:20" x14ac:dyDescent="0.25">
      <c r="A160" s="2">
        <v>43731</v>
      </c>
      <c r="B160">
        <v>109.44</v>
      </c>
      <c r="C160">
        <f>VLOOKUP(A160,stox!A:B,2,FALSE)</f>
        <v>3536.97</v>
      </c>
      <c r="D160">
        <f t="shared" si="152"/>
        <v>1.519999999999996</v>
      </c>
      <c r="E160" s="5">
        <f t="shared" si="153"/>
        <v>3.968253968253968E-3</v>
      </c>
      <c r="F160">
        <f>D160*252/(SUM(C160:C171))</f>
        <v>9.0502377506718797E-3</v>
      </c>
      <c r="G160">
        <f t="shared" si="154"/>
        <v>9.0502377506718797E-3</v>
      </c>
      <c r="H160">
        <f t="shared" si="155"/>
        <v>9.0502377506718797E-3</v>
      </c>
      <c r="I160">
        <f t="shared" si="155"/>
        <v>9.0502377506718797E-3</v>
      </c>
      <c r="J160">
        <f t="shared" si="155"/>
        <v>9.0502377506718797E-3</v>
      </c>
      <c r="K160">
        <f t="shared" si="155"/>
        <v>9.0502377506718797E-3</v>
      </c>
      <c r="L160">
        <f t="shared" si="155"/>
        <v>9.0502377506718797E-3</v>
      </c>
      <c r="M160">
        <f t="shared" si="155"/>
        <v>9.0502377506718797E-3</v>
      </c>
      <c r="N160">
        <f t="shared" si="155"/>
        <v>9.0502377506718797E-3</v>
      </c>
      <c r="O160">
        <f t="shared" si="155"/>
        <v>9.0502377506718797E-3</v>
      </c>
      <c r="P160">
        <f t="shared" si="155"/>
        <v>9.0502377506718797E-3</v>
      </c>
      <c r="Q160">
        <f t="shared" si="155"/>
        <v>9.0502377506718797E-3</v>
      </c>
      <c r="R160">
        <f t="shared" si="155"/>
        <v>9.0502377506718797E-3</v>
      </c>
      <c r="S160">
        <f t="shared" si="156"/>
        <v>9.0502377506718797E-3</v>
      </c>
      <c r="T160">
        <f t="shared" si="156"/>
        <v>9.0502377506718797E-3</v>
      </c>
    </row>
    <row r="161" spans="1:20" x14ac:dyDescent="0.25">
      <c r="A161" s="2">
        <v>43728</v>
      </c>
      <c r="B161">
        <v>107.92</v>
      </c>
      <c r="C161">
        <f>VLOOKUP(A161,stox!A:B,2,FALSE)</f>
        <v>3571.39</v>
      </c>
      <c r="D161">
        <f t="shared" si="152"/>
        <v>0</v>
      </c>
      <c r="E161" s="5">
        <f t="shared" si="153"/>
        <v>3.968253968253968E-3</v>
      </c>
      <c r="G161">
        <f t="shared" si="154"/>
        <v>9.0502377506718797E-3</v>
      </c>
      <c r="H161">
        <f t="shared" si="155"/>
        <v>9.0502377506718797E-3</v>
      </c>
      <c r="I161">
        <f t="shared" si="155"/>
        <v>9.0502377506718797E-3</v>
      </c>
      <c r="J161">
        <f t="shared" si="155"/>
        <v>9.0502377506718797E-3</v>
      </c>
      <c r="K161">
        <f t="shared" si="155"/>
        <v>9.0502377506718797E-3</v>
      </c>
      <c r="L161">
        <f t="shared" si="155"/>
        <v>9.0502377506718797E-3</v>
      </c>
      <c r="M161">
        <f t="shared" si="155"/>
        <v>9.0502377506718797E-3</v>
      </c>
      <c r="N161">
        <f t="shared" si="155"/>
        <v>9.0502377506718797E-3</v>
      </c>
      <c r="O161">
        <f t="shared" si="155"/>
        <v>9.0502377506718797E-3</v>
      </c>
      <c r="P161">
        <f t="shared" si="155"/>
        <v>9.0502377506718797E-3</v>
      </c>
      <c r="Q161">
        <f t="shared" si="155"/>
        <v>9.0502377506718797E-3</v>
      </c>
      <c r="R161">
        <f t="shared" si="155"/>
        <v>9.0502377506718797E-3</v>
      </c>
      <c r="S161">
        <f t="shared" si="156"/>
        <v>9.0502377506718797E-3</v>
      </c>
      <c r="T161">
        <f t="shared" si="156"/>
        <v>9.0502377506718797E-3</v>
      </c>
    </row>
    <row r="162" spans="1:20" x14ac:dyDescent="0.25">
      <c r="A162" s="2">
        <v>43727</v>
      </c>
      <c r="B162">
        <v>107.92</v>
      </c>
      <c r="C162">
        <f>VLOOKUP(A162,stox!A:B,2,FALSE)</f>
        <v>3552.65</v>
      </c>
      <c r="D162">
        <f t="shared" si="152"/>
        <v>0</v>
      </c>
      <c r="E162" s="5">
        <f t="shared" si="153"/>
        <v>3.968253968253968E-3</v>
      </c>
      <c r="G162">
        <f t="shared" si="154"/>
        <v>0</v>
      </c>
      <c r="H162">
        <f t="shared" si="155"/>
        <v>9.0502377506718797E-3</v>
      </c>
      <c r="I162">
        <f t="shared" si="155"/>
        <v>9.0502377506718797E-3</v>
      </c>
      <c r="J162">
        <f t="shared" si="155"/>
        <v>9.0502377506718797E-3</v>
      </c>
      <c r="K162">
        <f t="shared" si="155"/>
        <v>9.0502377506718797E-3</v>
      </c>
      <c r="L162">
        <f t="shared" si="155"/>
        <v>9.0502377506718797E-3</v>
      </c>
      <c r="M162">
        <f t="shared" si="155"/>
        <v>9.0502377506718797E-3</v>
      </c>
      <c r="N162">
        <f t="shared" si="155"/>
        <v>9.0502377506718797E-3</v>
      </c>
      <c r="O162">
        <f t="shared" si="155"/>
        <v>9.0502377506718797E-3</v>
      </c>
      <c r="P162">
        <f t="shared" si="155"/>
        <v>9.0502377506718797E-3</v>
      </c>
      <c r="Q162">
        <f t="shared" si="155"/>
        <v>9.0502377506718797E-3</v>
      </c>
      <c r="R162">
        <f t="shared" si="155"/>
        <v>9.0502377506718797E-3</v>
      </c>
      <c r="S162">
        <f t="shared" si="156"/>
        <v>9.0502377506718797E-3</v>
      </c>
      <c r="T162">
        <f t="shared" si="156"/>
        <v>9.0502377506718797E-3</v>
      </c>
    </row>
    <row r="163" spans="1:20" x14ac:dyDescent="0.25">
      <c r="A163" s="2">
        <v>43726</v>
      </c>
      <c r="B163">
        <v>107.92</v>
      </c>
      <c r="C163">
        <f>VLOOKUP(A163,stox!A:B,2,FALSE)</f>
        <v>3528.04</v>
      </c>
      <c r="D163">
        <f t="shared" si="152"/>
        <v>0</v>
      </c>
      <c r="E163" s="5">
        <f t="shared" si="153"/>
        <v>3.968253968253968E-3</v>
      </c>
      <c r="G163">
        <f t="shared" si="154"/>
        <v>0</v>
      </c>
      <c r="H163">
        <f t="shared" si="155"/>
        <v>0</v>
      </c>
      <c r="I163">
        <f t="shared" si="155"/>
        <v>9.0502377506718797E-3</v>
      </c>
      <c r="J163">
        <f t="shared" si="155"/>
        <v>9.0502377506718797E-3</v>
      </c>
      <c r="K163">
        <f t="shared" si="155"/>
        <v>9.0502377506718797E-3</v>
      </c>
      <c r="L163">
        <f t="shared" si="155"/>
        <v>9.0502377506718797E-3</v>
      </c>
      <c r="M163">
        <f t="shared" si="155"/>
        <v>9.0502377506718797E-3</v>
      </c>
      <c r="N163">
        <f t="shared" si="155"/>
        <v>9.0502377506718797E-3</v>
      </c>
      <c r="O163">
        <f t="shared" si="155"/>
        <v>9.0502377506718797E-3</v>
      </c>
      <c r="P163">
        <f t="shared" si="155"/>
        <v>9.0502377506718797E-3</v>
      </c>
      <c r="Q163">
        <f t="shared" si="155"/>
        <v>9.0502377506718797E-3</v>
      </c>
      <c r="R163">
        <f t="shared" si="155"/>
        <v>9.0502377506718797E-3</v>
      </c>
      <c r="S163">
        <f t="shared" si="156"/>
        <v>9.0502377506718797E-3</v>
      </c>
      <c r="T163">
        <f t="shared" si="156"/>
        <v>9.0502377506718797E-3</v>
      </c>
    </row>
    <row r="164" spans="1:20" x14ac:dyDescent="0.25">
      <c r="A164" s="2">
        <v>43725</v>
      </c>
      <c r="B164">
        <v>107.92</v>
      </c>
      <c r="C164">
        <f>VLOOKUP(A164,stox!A:B,2,FALSE)</f>
        <v>3521.26</v>
      </c>
      <c r="D164">
        <f t="shared" si="152"/>
        <v>0</v>
      </c>
      <c r="E164" s="5">
        <f t="shared" si="153"/>
        <v>3.968253968253968E-3</v>
      </c>
      <c r="G164">
        <f t="shared" si="154"/>
        <v>0</v>
      </c>
      <c r="H164">
        <f t="shared" si="155"/>
        <v>0</v>
      </c>
      <c r="I164">
        <f t="shared" si="155"/>
        <v>0</v>
      </c>
      <c r="J164">
        <f t="shared" si="155"/>
        <v>9.0502377506718797E-3</v>
      </c>
      <c r="K164">
        <f t="shared" si="155"/>
        <v>9.0502377506718797E-3</v>
      </c>
      <c r="L164">
        <f t="shared" si="155"/>
        <v>9.0502377506718797E-3</v>
      </c>
      <c r="M164">
        <f t="shared" si="155"/>
        <v>9.0502377506718797E-3</v>
      </c>
      <c r="N164">
        <f t="shared" si="155"/>
        <v>9.0502377506718797E-3</v>
      </c>
      <c r="O164">
        <f t="shared" si="155"/>
        <v>9.0502377506718797E-3</v>
      </c>
      <c r="P164">
        <f t="shared" si="155"/>
        <v>9.0502377506718797E-3</v>
      </c>
      <c r="Q164">
        <f t="shared" si="155"/>
        <v>9.0502377506718797E-3</v>
      </c>
      <c r="R164">
        <f t="shared" si="155"/>
        <v>9.0502377506718797E-3</v>
      </c>
      <c r="S164">
        <f t="shared" si="156"/>
        <v>9.0502377506718797E-3</v>
      </c>
      <c r="T164">
        <f t="shared" si="156"/>
        <v>9.0502377506718797E-3</v>
      </c>
    </row>
    <row r="165" spans="1:20" x14ac:dyDescent="0.25">
      <c r="A165" s="2">
        <v>43724</v>
      </c>
      <c r="B165">
        <v>107.92</v>
      </c>
      <c r="C165">
        <f>VLOOKUP(A165,stox!A:B,2,FALSE)</f>
        <v>3518.45</v>
      </c>
      <c r="D165">
        <f t="shared" si="152"/>
        <v>0</v>
      </c>
      <c r="E165" s="5">
        <f t="shared" si="153"/>
        <v>3.968253968253968E-3</v>
      </c>
      <c r="G165">
        <f t="shared" si="154"/>
        <v>0</v>
      </c>
      <c r="H165">
        <f t="shared" si="155"/>
        <v>0</v>
      </c>
      <c r="I165">
        <f t="shared" si="155"/>
        <v>0</v>
      </c>
      <c r="J165">
        <f t="shared" si="155"/>
        <v>0</v>
      </c>
      <c r="K165">
        <f t="shared" si="155"/>
        <v>9.0502377506718797E-3</v>
      </c>
      <c r="L165">
        <f t="shared" si="155"/>
        <v>9.0502377506718797E-3</v>
      </c>
      <c r="M165">
        <f t="shared" si="155"/>
        <v>9.0502377506718797E-3</v>
      </c>
      <c r="N165">
        <f t="shared" ref="H165:R188" si="157">IF(M165=0,M164,M165)</f>
        <v>9.0502377506718797E-3</v>
      </c>
      <c r="O165">
        <f t="shared" si="157"/>
        <v>9.0502377506718797E-3</v>
      </c>
      <c r="P165">
        <f t="shared" si="157"/>
        <v>9.0502377506718797E-3</v>
      </c>
      <c r="Q165">
        <f t="shared" si="157"/>
        <v>9.0502377506718797E-3</v>
      </c>
      <c r="R165">
        <f t="shared" si="157"/>
        <v>9.0502377506718797E-3</v>
      </c>
      <c r="S165">
        <f t="shared" si="156"/>
        <v>9.0502377506718797E-3</v>
      </c>
      <c r="T165">
        <f t="shared" si="156"/>
        <v>9.0502377506718797E-3</v>
      </c>
    </row>
    <row r="166" spans="1:20" x14ac:dyDescent="0.25">
      <c r="A166" s="2">
        <v>43721</v>
      </c>
      <c r="B166">
        <v>107.92</v>
      </c>
      <c r="C166">
        <f>VLOOKUP(A166,stox!A:B,2,FALSE)</f>
        <v>3550.11</v>
      </c>
      <c r="D166">
        <f t="shared" si="152"/>
        <v>0</v>
      </c>
      <c r="E166" s="5">
        <f t="shared" si="153"/>
        <v>3.968253968253968E-3</v>
      </c>
      <c r="G166">
        <f t="shared" si="154"/>
        <v>0</v>
      </c>
      <c r="H166">
        <f t="shared" si="157"/>
        <v>0</v>
      </c>
      <c r="I166">
        <f t="shared" si="157"/>
        <v>0</v>
      </c>
      <c r="J166">
        <f t="shared" si="157"/>
        <v>0</v>
      </c>
      <c r="K166">
        <f t="shared" si="157"/>
        <v>0</v>
      </c>
      <c r="L166">
        <f t="shared" si="157"/>
        <v>9.0502377506718797E-3</v>
      </c>
      <c r="M166">
        <f t="shared" si="157"/>
        <v>9.0502377506718797E-3</v>
      </c>
      <c r="N166">
        <f t="shared" si="157"/>
        <v>9.0502377506718797E-3</v>
      </c>
      <c r="O166">
        <f t="shared" si="157"/>
        <v>9.0502377506718797E-3</v>
      </c>
      <c r="P166">
        <f t="shared" si="157"/>
        <v>9.0502377506718797E-3</v>
      </c>
      <c r="Q166">
        <f t="shared" si="157"/>
        <v>9.0502377506718797E-3</v>
      </c>
      <c r="R166">
        <f t="shared" si="157"/>
        <v>9.0502377506718797E-3</v>
      </c>
      <c r="S166">
        <f t="shared" si="156"/>
        <v>9.0502377506718797E-3</v>
      </c>
      <c r="T166">
        <f t="shared" si="156"/>
        <v>9.0502377506718797E-3</v>
      </c>
    </row>
    <row r="167" spans="1:20" x14ac:dyDescent="0.25">
      <c r="A167" s="2">
        <v>43720</v>
      </c>
      <c r="B167">
        <v>107.92</v>
      </c>
      <c r="C167">
        <f>VLOOKUP(A167,stox!A:B,2,FALSE)</f>
        <v>3538.86</v>
      </c>
      <c r="D167">
        <f t="shared" si="152"/>
        <v>0</v>
      </c>
      <c r="E167" s="5">
        <f t="shared" si="153"/>
        <v>3.968253968253968E-3</v>
      </c>
      <c r="G167">
        <f t="shared" si="154"/>
        <v>0</v>
      </c>
      <c r="H167">
        <f t="shared" si="157"/>
        <v>0</v>
      </c>
      <c r="I167">
        <f t="shared" si="157"/>
        <v>0</v>
      </c>
      <c r="J167">
        <f t="shared" si="157"/>
        <v>0</v>
      </c>
      <c r="K167">
        <f t="shared" si="157"/>
        <v>0</v>
      </c>
      <c r="L167">
        <f t="shared" si="157"/>
        <v>0</v>
      </c>
      <c r="M167">
        <f t="shared" si="157"/>
        <v>9.0502377506718797E-3</v>
      </c>
      <c r="N167">
        <f t="shared" si="157"/>
        <v>9.0502377506718797E-3</v>
      </c>
      <c r="O167">
        <f t="shared" si="157"/>
        <v>9.0502377506718797E-3</v>
      </c>
      <c r="P167">
        <f t="shared" si="157"/>
        <v>9.0502377506718797E-3</v>
      </c>
      <c r="Q167">
        <f t="shared" si="157"/>
        <v>9.0502377506718797E-3</v>
      </c>
      <c r="R167">
        <f t="shared" si="157"/>
        <v>9.0502377506718797E-3</v>
      </c>
      <c r="S167">
        <f t="shared" si="156"/>
        <v>9.0502377506718797E-3</v>
      </c>
      <c r="T167">
        <f t="shared" si="156"/>
        <v>9.0502377506718797E-3</v>
      </c>
    </row>
    <row r="168" spans="1:20" x14ac:dyDescent="0.25">
      <c r="A168" s="2">
        <v>43719</v>
      </c>
      <c r="B168">
        <v>107.92</v>
      </c>
      <c r="C168">
        <f>VLOOKUP(A168,stox!A:B,2,FALSE)</f>
        <v>3516.82</v>
      </c>
      <c r="D168">
        <f t="shared" si="152"/>
        <v>0</v>
      </c>
      <c r="E168" s="5">
        <f t="shared" si="153"/>
        <v>3.968253968253968E-3</v>
      </c>
      <c r="G168">
        <f t="shared" si="154"/>
        <v>0</v>
      </c>
      <c r="H168">
        <f t="shared" si="157"/>
        <v>0</v>
      </c>
      <c r="I168">
        <f t="shared" si="157"/>
        <v>0</v>
      </c>
      <c r="J168">
        <f t="shared" si="157"/>
        <v>0</v>
      </c>
      <c r="K168">
        <f t="shared" si="157"/>
        <v>0</v>
      </c>
      <c r="L168">
        <f t="shared" si="157"/>
        <v>0</v>
      </c>
      <c r="M168">
        <f t="shared" si="157"/>
        <v>0</v>
      </c>
      <c r="N168">
        <f t="shared" si="157"/>
        <v>9.0502377506718797E-3</v>
      </c>
      <c r="O168">
        <f t="shared" si="157"/>
        <v>9.0502377506718797E-3</v>
      </c>
      <c r="P168">
        <f t="shared" si="157"/>
        <v>9.0502377506718797E-3</v>
      </c>
      <c r="Q168">
        <f t="shared" si="157"/>
        <v>9.0502377506718797E-3</v>
      </c>
      <c r="R168">
        <f t="shared" si="157"/>
        <v>9.0502377506718797E-3</v>
      </c>
      <c r="S168">
        <f t="shared" si="156"/>
        <v>9.0502377506718797E-3</v>
      </c>
      <c r="T168">
        <f t="shared" si="156"/>
        <v>9.0502377506718797E-3</v>
      </c>
    </row>
    <row r="169" spans="1:20" x14ac:dyDescent="0.25">
      <c r="A169" s="2">
        <v>43718</v>
      </c>
      <c r="B169">
        <v>107.92</v>
      </c>
      <c r="C169">
        <f>VLOOKUP(A169,stox!A:B,2,FALSE)</f>
        <v>3498.99</v>
      </c>
      <c r="D169">
        <f t="shared" si="152"/>
        <v>0</v>
      </c>
      <c r="E169" s="5">
        <f t="shared" si="153"/>
        <v>3.968253968253968E-3</v>
      </c>
      <c r="G169">
        <f t="shared" si="154"/>
        <v>0</v>
      </c>
      <c r="H169">
        <f t="shared" si="157"/>
        <v>0</v>
      </c>
      <c r="I169">
        <f t="shared" si="157"/>
        <v>0</v>
      </c>
      <c r="J169">
        <f t="shared" si="157"/>
        <v>0</v>
      </c>
      <c r="K169">
        <f t="shared" si="157"/>
        <v>0</v>
      </c>
      <c r="L169">
        <f t="shared" si="157"/>
        <v>0</v>
      </c>
      <c r="M169">
        <f t="shared" si="157"/>
        <v>0</v>
      </c>
      <c r="N169">
        <f t="shared" si="157"/>
        <v>0</v>
      </c>
      <c r="O169">
        <f t="shared" si="157"/>
        <v>9.0502377506718797E-3</v>
      </c>
      <c r="P169">
        <f t="shared" si="157"/>
        <v>9.0502377506718797E-3</v>
      </c>
      <c r="Q169">
        <f t="shared" si="157"/>
        <v>9.0502377506718797E-3</v>
      </c>
      <c r="R169">
        <f t="shared" si="157"/>
        <v>9.0502377506718797E-3</v>
      </c>
      <c r="S169">
        <f t="shared" si="156"/>
        <v>9.0502377506718797E-3</v>
      </c>
      <c r="T169">
        <f t="shared" si="156"/>
        <v>9.0502377506718797E-3</v>
      </c>
    </row>
    <row r="170" spans="1:20" x14ac:dyDescent="0.25">
      <c r="A170" s="2">
        <v>43717</v>
      </c>
      <c r="B170">
        <v>107.92</v>
      </c>
      <c r="C170">
        <f>VLOOKUP(A170,stox!A:B,2,FALSE)</f>
        <v>3495.02</v>
      </c>
      <c r="D170">
        <f t="shared" si="152"/>
        <v>0</v>
      </c>
      <c r="E170" s="5">
        <f t="shared" si="153"/>
        <v>3.968253968253968E-3</v>
      </c>
      <c r="G170">
        <f t="shared" si="154"/>
        <v>0</v>
      </c>
      <c r="H170">
        <f t="shared" si="157"/>
        <v>0</v>
      </c>
      <c r="I170">
        <f t="shared" si="157"/>
        <v>0</v>
      </c>
      <c r="J170">
        <f t="shared" si="157"/>
        <v>0</v>
      </c>
      <c r="K170">
        <f t="shared" si="157"/>
        <v>0</v>
      </c>
      <c r="L170">
        <f t="shared" si="157"/>
        <v>0</v>
      </c>
      <c r="M170">
        <f t="shared" si="157"/>
        <v>0</v>
      </c>
      <c r="N170">
        <f t="shared" si="157"/>
        <v>0</v>
      </c>
      <c r="O170">
        <f t="shared" si="157"/>
        <v>0</v>
      </c>
      <c r="P170">
        <f t="shared" si="157"/>
        <v>9.0502377506718797E-3</v>
      </c>
      <c r="Q170">
        <f t="shared" si="157"/>
        <v>9.0502377506718797E-3</v>
      </c>
      <c r="R170">
        <f t="shared" si="157"/>
        <v>9.0502377506718797E-3</v>
      </c>
      <c r="S170">
        <f t="shared" si="156"/>
        <v>9.0502377506718797E-3</v>
      </c>
      <c r="T170">
        <f t="shared" si="156"/>
        <v>9.0502377506718797E-3</v>
      </c>
    </row>
    <row r="171" spans="1:20" x14ac:dyDescent="0.25">
      <c r="A171" s="2">
        <v>43714</v>
      </c>
      <c r="B171">
        <v>107.92</v>
      </c>
      <c r="C171">
        <f>VLOOKUP(A171,stox!A:B,2,FALSE)</f>
        <v>3495.19</v>
      </c>
      <c r="D171">
        <f t="shared" si="152"/>
        <v>0</v>
      </c>
      <c r="E171" s="5">
        <f t="shared" si="153"/>
        <v>3.968253968253968E-3</v>
      </c>
      <c r="G171">
        <f t="shared" si="154"/>
        <v>0</v>
      </c>
      <c r="H171">
        <f t="shared" si="157"/>
        <v>0</v>
      </c>
      <c r="I171">
        <f t="shared" si="157"/>
        <v>0</v>
      </c>
      <c r="J171">
        <f t="shared" si="157"/>
        <v>0</v>
      </c>
      <c r="K171">
        <f t="shared" si="157"/>
        <v>0</v>
      </c>
      <c r="L171">
        <f t="shared" si="157"/>
        <v>0</v>
      </c>
      <c r="M171">
        <f t="shared" si="157"/>
        <v>0</v>
      </c>
      <c r="N171">
        <f t="shared" si="157"/>
        <v>0</v>
      </c>
      <c r="O171">
        <f t="shared" si="157"/>
        <v>0</v>
      </c>
      <c r="P171">
        <f t="shared" si="157"/>
        <v>0</v>
      </c>
      <c r="Q171">
        <f t="shared" si="157"/>
        <v>9.0502377506718797E-3</v>
      </c>
      <c r="R171">
        <f t="shared" si="157"/>
        <v>9.0502377506718797E-3</v>
      </c>
      <c r="S171">
        <f t="shared" si="156"/>
        <v>9.0502377506718797E-3</v>
      </c>
      <c r="T171">
        <f t="shared" si="156"/>
        <v>9.0502377506718797E-3</v>
      </c>
    </row>
    <row r="172" spans="1:20" x14ac:dyDescent="0.25">
      <c r="A172" s="2">
        <v>43713</v>
      </c>
      <c r="B172">
        <v>107.92</v>
      </c>
      <c r="C172">
        <f>VLOOKUP(A172,stox!A:B,2,FALSE)</f>
        <v>3484.7</v>
      </c>
      <c r="D172">
        <f t="shared" si="152"/>
        <v>0.23999999999999488</v>
      </c>
      <c r="E172" s="5">
        <f t="shared" si="153"/>
        <v>3.968253968253968E-3</v>
      </c>
      <c r="F172">
        <f>D172*252/(SUM(C172:C175))</f>
        <v>4.3861653036047854E-3</v>
      </c>
      <c r="G172">
        <f t="shared" si="154"/>
        <v>4.3861653036047854E-3</v>
      </c>
      <c r="H172">
        <f t="shared" si="157"/>
        <v>4.3861653036047854E-3</v>
      </c>
      <c r="I172">
        <f t="shared" si="157"/>
        <v>4.3861653036047854E-3</v>
      </c>
      <c r="J172">
        <f t="shared" si="157"/>
        <v>4.3861653036047854E-3</v>
      </c>
      <c r="K172">
        <f t="shared" si="157"/>
        <v>4.3861653036047854E-3</v>
      </c>
      <c r="L172">
        <f t="shared" si="157"/>
        <v>4.3861653036047854E-3</v>
      </c>
      <c r="M172">
        <f t="shared" si="157"/>
        <v>4.3861653036047854E-3</v>
      </c>
      <c r="N172">
        <f t="shared" si="157"/>
        <v>4.3861653036047854E-3</v>
      </c>
      <c r="O172">
        <f t="shared" si="157"/>
        <v>4.3861653036047854E-3</v>
      </c>
      <c r="P172">
        <f t="shared" si="157"/>
        <v>4.3861653036047854E-3</v>
      </c>
      <c r="Q172">
        <f t="shared" si="157"/>
        <v>4.3861653036047854E-3</v>
      </c>
      <c r="R172">
        <f t="shared" si="157"/>
        <v>4.3861653036047854E-3</v>
      </c>
      <c r="S172">
        <f t="shared" si="156"/>
        <v>4.3861653036047854E-3</v>
      </c>
      <c r="T172">
        <f t="shared" si="156"/>
        <v>4.3861653036047854E-3</v>
      </c>
    </row>
    <row r="173" spans="1:20" x14ac:dyDescent="0.25">
      <c r="A173" s="2">
        <v>43712</v>
      </c>
      <c r="B173">
        <v>107.68</v>
      </c>
      <c r="C173">
        <f>VLOOKUP(A173,stox!A:B,2,FALSE)</f>
        <v>3450.83</v>
      </c>
      <c r="D173">
        <f t="shared" si="152"/>
        <v>0</v>
      </c>
      <c r="E173" s="5">
        <f t="shared" si="153"/>
        <v>3.968253968253968E-3</v>
      </c>
      <c r="G173">
        <f t="shared" si="154"/>
        <v>4.3861653036047854E-3</v>
      </c>
      <c r="H173">
        <f t="shared" si="157"/>
        <v>4.3861653036047854E-3</v>
      </c>
      <c r="I173">
        <f t="shared" si="157"/>
        <v>4.3861653036047854E-3</v>
      </c>
      <c r="J173">
        <f t="shared" si="157"/>
        <v>4.3861653036047854E-3</v>
      </c>
      <c r="K173">
        <f t="shared" si="157"/>
        <v>4.3861653036047854E-3</v>
      </c>
      <c r="L173">
        <f t="shared" si="157"/>
        <v>4.3861653036047854E-3</v>
      </c>
      <c r="M173">
        <f t="shared" si="157"/>
        <v>4.3861653036047854E-3</v>
      </c>
      <c r="N173">
        <f t="shared" si="157"/>
        <v>4.3861653036047854E-3</v>
      </c>
      <c r="O173">
        <f t="shared" si="157"/>
        <v>4.3861653036047854E-3</v>
      </c>
      <c r="P173">
        <f t="shared" si="157"/>
        <v>4.3861653036047854E-3</v>
      </c>
      <c r="Q173">
        <f t="shared" si="157"/>
        <v>4.3861653036047854E-3</v>
      </c>
      <c r="R173">
        <f t="shared" si="157"/>
        <v>4.3861653036047854E-3</v>
      </c>
      <c r="S173">
        <f t="shared" si="156"/>
        <v>4.3861653036047854E-3</v>
      </c>
      <c r="T173">
        <f t="shared" si="156"/>
        <v>4.3861653036047854E-3</v>
      </c>
    </row>
    <row r="174" spans="1:20" x14ac:dyDescent="0.25">
      <c r="A174" s="2">
        <v>43711</v>
      </c>
      <c r="B174">
        <v>107.68</v>
      </c>
      <c r="C174">
        <f>VLOOKUP(A174,stox!A:B,2,FALSE)</f>
        <v>3420.74</v>
      </c>
      <c r="D174">
        <f t="shared" si="152"/>
        <v>0</v>
      </c>
      <c r="E174" s="5">
        <f t="shared" si="153"/>
        <v>3.968253968253968E-3</v>
      </c>
      <c r="G174">
        <f t="shared" si="154"/>
        <v>0</v>
      </c>
      <c r="H174">
        <f t="shared" si="157"/>
        <v>4.3861653036047854E-3</v>
      </c>
      <c r="I174">
        <f t="shared" si="157"/>
        <v>4.3861653036047854E-3</v>
      </c>
      <c r="J174">
        <f t="shared" si="157"/>
        <v>4.3861653036047854E-3</v>
      </c>
      <c r="K174">
        <f t="shared" si="157"/>
        <v>4.3861653036047854E-3</v>
      </c>
      <c r="L174">
        <f t="shared" si="157"/>
        <v>4.3861653036047854E-3</v>
      </c>
      <c r="M174">
        <f t="shared" si="157"/>
        <v>4.3861653036047854E-3</v>
      </c>
      <c r="N174">
        <f t="shared" si="157"/>
        <v>4.3861653036047854E-3</v>
      </c>
      <c r="O174">
        <f t="shared" si="157"/>
        <v>4.3861653036047854E-3</v>
      </c>
      <c r="P174">
        <f t="shared" si="157"/>
        <v>4.3861653036047854E-3</v>
      </c>
      <c r="Q174">
        <f t="shared" si="157"/>
        <v>4.3861653036047854E-3</v>
      </c>
      <c r="R174">
        <f t="shared" si="157"/>
        <v>4.3861653036047854E-3</v>
      </c>
      <c r="S174">
        <f t="shared" si="156"/>
        <v>4.3861653036047854E-3</v>
      </c>
      <c r="T174">
        <f t="shared" si="156"/>
        <v>4.3861653036047854E-3</v>
      </c>
    </row>
    <row r="175" spans="1:20" x14ac:dyDescent="0.25">
      <c r="A175" s="2">
        <v>43710</v>
      </c>
      <c r="B175">
        <v>107.68</v>
      </c>
      <c r="C175">
        <f>VLOOKUP(A175,stox!A:B,2,FALSE)</f>
        <v>3432.54</v>
      </c>
      <c r="D175">
        <f t="shared" si="152"/>
        <v>0</v>
      </c>
      <c r="E175" s="5">
        <f t="shared" si="153"/>
        <v>3.968253968253968E-3</v>
      </c>
      <c r="G175">
        <f t="shared" si="154"/>
        <v>0</v>
      </c>
      <c r="H175">
        <f t="shared" si="157"/>
        <v>0</v>
      </c>
      <c r="I175">
        <f t="shared" si="157"/>
        <v>4.3861653036047854E-3</v>
      </c>
      <c r="J175">
        <f t="shared" si="157"/>
        <v>4.3861653036047854E-3</v>
      </c>
      <c r="K175">
        <f t="shared" si="157"/>
        <v>4.3861653036047854E-3</v>
      </c>
      <c r="L175">
        <f t="shared" si="157"/>
        <v>4.3861653036047854E-3</v>
      </c>
      <c r="M175">
        <f t="shared" si="157"/>
        <v>4.3861653036047854E-3</v>
      </c>
      <c r="N175">
        <f t="shared" si="157"/>
        <v>4.3861653036047854E-3</v>
      </c>
      <c r="O175">
        <f t="shared" si="157"/>
        <v>4.3861653036047854E-3</v>
      </c>
      <c r="P175">
        <f t="shared" si="157"/>
        <v>4.3861653036047854E-3</v>
      </c>
      <c r="Q175">
        <f t="shared" si="157"/>
        <v>4.3861653036047854E-3</v>
      </c>
      <c r="R175">
        <f t="shared" si="157"/>
        <v>4.3861653036047854E-3</v>
      </c>
      <c r="S175">
        <f t="shared" si="156"/>
        <v>4.3861653036047854E-3</v>
      </c>
      <c r="T175">
        <f t="shared" si="156"/>
        <v>4.3861653036047854E-3</v>
      </c>
    </row>
    <row r="176" spans="1:20" x14ac:dyDescent="0.25">
      <c r="A176" s="2">
        <v>43707</v>
      </c>
      <c r="B176">
        <v>107.68</v>
      </c>
      <c r="C176">
        <f>VLOOKUP(A176,stox!A:B,2,FALSE)</f>
        <v>3426.76</v>
      </c>
      <c r="D176">
        <f t="shared" si="152"/>
        <v>0.61000000000001364</v>
      </c>
      <c r="E176" s="5">
        <f t="shared" si="153"/>
        <v>3.968253968253968E-3</v>
      </c>
      <c r="F176">
        <f>D176*252/(SUM(C176:C190))</f>
        <v>3.054285696119703E-3</v>
      </c>
      <c r="G176">
        <f t="shared" si="154"/>
        <v>3.054285696119703E-3</v>
      </c>
      <c r="H176">
        <f t="shared" si="157"/>
        <v>3.054285696119703E-3</v>
      </c>
      <c r="I176">
        <f t="shared" si="157"/>
        <v>3.054285696119703E-3</v>
      </c>
      <c r="J176">
        <f t="shared" si="157"/>
        <v>3.054285696119703E-3</v>
      </c>
      <c r="K176">
        <f t="shared" si="157"/>
        <v>3.054285696119703E-3</v>
      </c>
      <c r="L176">
        <f t="shared" si="157"/>
        <v>3.054285696119703E-3</v>
      </c>
      <c r="M176">
        <f t="shared" si="157"/>
        <v>3.054285696119703E-3</v>
      </c>
      <c r="N176">
        <f t="shared" si="157"/>
        <v>3.054285696119703E-3</v>
      </c>
      <c r="O176">
        <f t="shared" si="157"/>
        <v>3.054285696119703E-3</v>
      </c>
      <c r="P176">
        <f t="shared" si="157"/>
        <v>3.054285696119703E-3</v>
      </c>
      <c r="Q176">
        <f t="shared" si="157"/>
        <v>3.054285696119703E-3</v>
      </c>
      <c r="R176">
        <f t="shared" si="157"/>
        <v>3.054285696119703E-3</v>
      </c>
      <c r="S176">
        <f t="shared" si="156"/>
        <v>3.054285696119703E-3</v>
      </c>
      <c r="T176">
        <f t="shared" si="156"/>
        <v>3.054285696119703E-3</v>
      </c>
    </row>
    <row r="177" spans="1:20" x14ac:dyDescent="0.25">
      <c r="A177" s="2">
        <v>43706</v>
      </c>
      <c r="B177">
        <v>107.07</v>
      </c>
      <c r="C177">
        <f>VLOOKUP(A177,stox!A:B,2,FALSE)</f>
        <v>3411.33</v>
      </c>
      <c r="D177">
        <f t="shared" si="152"/>
        <v>0</v>
      </c>
      <c r="E177" s="5">
        <f t="shared" si="153"/>
        <v>3.968253968253968E-3</v>
      </c>
      <c r="G177">
        <f t="shared" si="154"/>
        <v>3.054285696119703E-3</v>
      </c>
      <c r="H177">
        <f t="shared" si="157"/>
        <v>3.054285696119703E-3</v>
      </c>
      <c r="I177">
        <f t="shared" si="157"/>
        <v>3.054285696119703E-3</v>
      </c>
      <c r="J177">
        <f t="shared" si="157"/>
        <v>3.054285696119703E-3</v>
      </c>
      <c r="K177">
        <f t="shared" si="157"/>
        <v>3.054285696119703E-3</v>
      </c>
      <c r="L177">
        <f t="shared" si="157"/>
        <v>3.054285696119703E-3</v>
      </c>
      <c r="M177">
        <f t="shared" si="157"/>
        <v>3.054285696119703E-3</v>
      </c>
      <c r="N177">
        <f t="shared" si="157"/>
        <v>3.054285696119703E-3</v>
      </c>
      <c r="O177">
        <f t="shared" si="157"/>
        <v>3.054285696119703E-3</v>
      </c>
      <c r="P177">
        <f t="shared" si="157"/>
        <v>3.054285696119703E-3</v>
      </c>
      <c r="Q177">
        <f t="shared" si="157"/>
        <v>3.054285696119703E-3</v>
      </c>
      <c r="R177">
        <f t="shared" si="157"/>
        <v>3.054285696119703E-3</v>
      </c>
      <c r="S177">
        <f t="shared" si="156"/>
        <v>3.054285696119703E-3</v>
      </c>
      <c r="T177">
        <f t="shared" si="156"/>
        <v>3.054285696119703E-3</v>
      </c>
    </row>
    <row r="178" spans="1:20" x14ac:dyDescent="0.25">
      <c r="A178" s="2">
        <v>43705</v>
      </c>
      <c r="B178">
        <v>107.07</v>
      </c>
      <c r="C178">
        <f>VLOOKUP(A178,stox!A:B,2,FALSE)</f>
        <v>3365.38</v>
      </c>
      <c r="D178">
        <f t="shared" si="152"/>
        <v>0</v>
      </c>
      <c r="E178" s="5">
        <f t="shared" si="153"/>
        <v>3.968253968253968E-3</v>
      </c>
      <c r="G178">
        <f t="shared" si="154"/>
        <v>0</v>
      </c>
      <c r="H178">
        <f t="shared" si="157"/>
        <v>3.054285696119703E-3</v>
      </c>
      <c r="I178">
        <f t="shared" si="157"/>
        <v>3.054285696119703E-3</v>
      </c>
      <c r="J178">
        <f t="shared" si="157"/>
        <v>3.054285696119703E-3</v>
      </c>
      <c r="K178">
        <f t="shared" si="157"/>
        <v>3.054285696119703E-3</v>
      </c>
      <c r="L178">
        <f t="shared" si="157"/>
        <v>3.054285696119703E-3</v>
      </c>
      <c r="M178">
        <f t="shared" si="157"/>
        <v>3.054285696119703E-3</v>
      </c>
      <c r="N178">
        <f t="shared" si="157"/>
        <v>3.054285696119703E-3</v>
      </c>
      <c r="O178">
        <f t="shared" si="157"/>
        <v>3.054285696119703E-3</v>
      </c>
      <c r="P178">
        <f t="shared" si="157"/>
        <v>3.054285696119703E-3</v>
      </c>
      <c r="Q178">
        <f t="shared" si="157"/>
        <v>3.054285696119703E-3</v>
      </c>
      <c r="R178">
        <f t="shared" si="157"/>
        <v>3.054285696119703E-3</v>
      </c>
      <c r="S178">
        <f t="shared" si="156"/>
        <v>3.054285696119703E-3</v>
      </c>
      <c r="T178">
        <f t="shared" si="156"/>
        <v>3.054285696119703E-3</v>
      </c>
    </row>
    <row r="179" spans="1:20" x14ac:dyDescent="0.25">
      <c r="A179" s="2">
        <v>43704</v>
      </c>
      <c r="B179">
        <v>107.07</v>
      </c>
      <c r="C179">
        <f>VLOOKUP(A179,stox!A:B,2,FALSE)</f>
        <v>3370.47</v>
      </c>
      <c r="D179">
        <f t="shared" si="152"/>
        <v>0</v>
      </c>
      <c r="E179" s="5">
        <f t="shared" si="153"/>
        <v>3.968253968253968E-3</v>
      </c>
      <c r="G179">
        <f t="shared" si="154"/>
        <v>0</v>
      </c>
      <c r="H179">
        <f t="shared" si="157"/>
        <v>0</v>
      </c>
      <c r="I179">
        <f t="shared" si="157"/>
        <v>3.054285696119703E-3</v>
      </c>
      <c r="J179">
        <f t="shared" si="157"/>
        <v>3.054285696119703E-3</v>
      </c>
      <c r="K179">
        <f t="shared" si="157"/>
        <v>3.054285696119703E-3</v>
      </c>
      <c r="L179">
        <f t="shared" si="157"/>
        <v>3.054285696119703E-3</v>
      </c>
      <c r="M179">
        <f t="shared" si="157"/>
        <v>3.054285696119703E-3</v>
      </c>
      <c r="N179">
        <f t="shared" si="157"/>
        <v>3.054285696119703E-3</v>
      </c>
      <c r="O179">
        <f t="shared" si="157"/>
        <v>3.054285696119703E-3</v>
      </c>
      <c r="P179">
        <f t="shared" si="157"/>
        <v>3.054285696119703E-3</v>
      </c>
      <c r="Q179">
        <f t="shared" si="157"/>
        <v>3.054285696119703E-3</v>
      </c>
      <c r="R179">
        <f t="shared" si="157"/>
        <v>3.054285696119703E-3</v>
      </c>
      <c r="S179">
        <f t="shared" si="156"/>
        <v>3.054285696119703E-3</v>
      </c>
      <c r="T179">
        <f t="shared" si="156"/>
        <v>3.054285696119703E-3</v>
      </c>
    </row>
    <row r="180" spans="1:20" x14ac:dyDescent="0.25">
      <c r="A180" s="2">
        <v>43703</v>
      </c>
      <c r="B180">
        <v>107.07</v>
      </c>
      <c r="C180">
        <f>VLOOKUP(A180,stox!A:B,2,FALSE)</f>
        <v>3348.84</v>
      </c>
      <c r="D180">
        <f t="shared" si="152"/>
        <v>0</v>
      </c>
      <c r="E180" s="5">
        <f t="shared" si="153"/>
        <v>3.968253968253968E-3</v>
      </c>
      <c r="G180">
        <f t="shared" si="154"/>
        <v>0</v>
      </c>
      <c r="H180">
        <f t="shared" si="157"/>
        <v>0</v>
      </c>
      <c r="I180">
        <f t="shared" si="157"/>
        <v>0</v>
      </c>
      <c r="J180">
        <f t="shared" si="157"/>
        <v>3.054285696119703E-3</v>
      </c>
      <c r="K180">
        <f t="shared" si="157"/>
        <v>3.054285696119703E-3</v>
      </c>
      <c r="L180">
        <f t="shared" si="157"/>
        <v>3.054285696119703E-3</v>
      </c>
      <c r="M180">
        <f t="shared" si="157"/>
        <v>3.054285696119703E-3</v>
      </c>
      <c r="N180">
        <f t="shared" si="157"/>
        <v>3.054285696119703E-3</v>
      </c>
      <c r="O180">
        <f t="shared" si="157"/>
        <v>3.054285696119703E-3</v>
      </c>
      <c r="P180">
        <f t="shared" si="157"/>
        <v>3.054285696119703E-3</v>
      </c>
      <c r="Q180">
        <f t="shared" si="157"/>
        <v>3.054285696119703E-3</v>
      </c>
      <c r="R180">
        <f t="shared" si="157"/>
        <v>3.054285696119703E-3</v>
      </c>
      <c r="S180">
        <f t="shared" si="156"/>
        <v>3.054285696119703E-3</v>
      </c>
      <c r="T180">
        <f t="shared" si="156"/>
        <v>3.054285696119703E-3</v>
      </c>
    </row>
    <row r="181" spans="1:20" x14ac:dyDescent="0.25">
      <c r="A181" s="2">
        <v>43700</v>
      </c>
      <c r="B181">
        <v>107.07</v>
      </c>
      <c r="C181">
        <f>VLOOKUP(A181,stox!A:B,2,FALSE)</f>
        <v>3334.25</v>
      </c>
      <c r="D181">
        <f t="shared" si="152"/>
        <v>0</v>
      </c>
      <c r="E181" s="5">
        <f t="shared" si="153"/>
        <v>3.968253968253968E-3</v>
      </c>
      <c r="G181">
        <f t="shared" si="154"/>
        <v>0</v>
      </c>
      <c r="H181">
        <f t="shared" si="157"/>
        <v>0</v>
      </c>
      <c r="I181">
        <f t="shared" si="157"/>
        <v>0</v>
      </c>
      <c r="J181">
        <f t="shared" si="157"/>
        <v>0</v>
      </c>
      <c r="K181">
        <f t="shared" si="157"/>
        <v>3.054285696119703E-3</v>
      </c>
      <c r="L181">
        <f t="shared" si="157"/>
        <v>3.054285696119703E-3</v>
      </c>
      <c r="M181">
        <f t="shared" si="157"/>
        <v>3.054285696119703E-3</v>
      </c>
      <c r="N181">
        <f t="shared" si="157"/>
        <v>3.054285696119703E-3</v>
      </c>
      <c r="O181">
        <f t="shared" si="157"/>
        <v>3.054285696119703E-3</v>
      </c>
      <c r="P181">
        <f t="shared" si="157"/>
        <v>3.054285696119703E-3</v>
      </c>
      <c r="Q181">
        <f t="shared" si="157"/>
        <v>3.054285696119703E-3</v>
      </c>
      <c r="R181">
        <f t="shared" si="157"/>
        <v>3.054285696119703E-3</v>
      </c>
      <c r="S181">
        <f t="shared" si="156"/>
        <v>3.054285696119703E-3</v>
      </c>
      <c r="T181">
        <f t="shared" si="156"/>
        <v>3.054285696119703E-3</v>
      </c>
    </row>
    <row r="182" spans="1:20" x14ac:dyDescent="0.25">
      <c r="A182" s="2">
        <v>43699</v>
      </c>
      <c r="B182">
        <v>107.07</v>
      </c>
      <c r="C182">
        <f>VLOOKUP(A182,stox!A:B,2,FALSE)</f>
        <v>3373.67</v>
      </c>
      <c r="D182">
        <f t="shared" si="152"/>
        <v>0</v>
      </c>
      <c r="E182" s="5">
        <f t="shared" si="153"/>
        <v>3.968253968253968E-3</v>
      </c>
      <c r="G182">
        <f t="shared" si="154"/>
        <v>0</v>
      </c>
      <c r="H182">
        <f t="shared" si="157"/>
        <v>0</v>
      </c>
      <c r="I182">
        <f t="shared" si="157"/>
        <v>0</v>
      </c>
      <c r="J182">
        <f t="shared" si="157"/>
        <v>0</v>
      </c>
      <c r="K182">
        <f t="shared" si="157"/>
        <v>0</v>
      </c>
      <c r="L182">
        <f t="shared" si="157"/>
        <v>3.054285696119703E-3</v>
      </c>
      <c r="M182">
        <f t="shared" si="157"/>
        <v>3.054285696119703E-3</v>
      </c>
      <c r="N182">
        <f t="shared" si="157"/>
        <v>3.054285696119703E-3</v>
      </c>
      <c r="O182">
        <f t="shared" si="157"/>
        <v>3.054285696119703E-3</v>
      </c>
      <c r="P182">
        <f t="shared" si="157"/>
        <v>3.054285696119703E-3</v>
      </c>
      <c r="Q182">
        <f t="shared" si="157"/>
        <v>3.054285696119703E-3</v>
      </c>
      <c r="R182">
        <f t="shared" si="157"/>
        <v>3.054285696119703E-3</v>
      </c>
      <c r="S182">
        <f t="shared" si="156"/>
        <v>3.054285696119703E-3</v>
      </c>
      <c r="T182">
        <f t="shared" si="156"/>
        <v>3.054285696119703E-3</v>
      </c>
    </row>
    <row r="183" spans="1:20" x14ac:dyDescent="0.25">
      <c r="A183" s="2">
        <v>43698</v>
      </c>
      <c r="B183">
        <v>107.07</v>
      </c>
      <c r="C183">
        <f>VLOOKUP(A183,stox!A:B,2,FALSE)</f>
        <v>3394.89</v>
      </c>
      <c r="D183">
        <f t="shared" si="152"/>
        <v>0</v>
      </c>
      <c r="E183" s="5">
        <f t="shared" si="153"/>
        <v>3.968253968253968E-3</v>
      </c>
      <c r="G183">
        <f t="shared" si="154"/>
        <v>0</v>
      </c>
      <c r="H183">
        <f t="shared" si="157"/>
        <v>0</v>
      </c>
      <c r="I183">
        <f t="shared" si="157"/>
        <v>0</v>
      </c>
      <c r="J183">
        <f t="shared" si="157"/>
        <v>0</v>
      </c>
      <c r="K183">
        <f t="shared" si="157"/>
        <v>0</v>
      </c>
      <c r="L183">
        <f t="shared" si="157"/>
        <v>0</v>
      </c>
      <c r="M183">
        <f t="shared" si="157"/>
        <v>3.054285696119703E-3</v>
      </c>
      <c r="N183">
        <f t="shared" si="157"/>
        <v>3.054285696119703E-3</v>
      </c>
      <c r="O183">
        <f t="shared" si="157"/>
        <v>3.054285696119703E-3</v>
      </c>
      <c r="P183">
        <f t="shared" si="157"/>
        <v>3.054285696119703E-3</v>
      </c>
      <c r="Q183">
        <f t="shared" si="157"/>
        <v>3.054285696119703E-3</v>
      </c>
      <c r="R183">
        <f t="shared" si="157"/>
        <v>3.054285696119703E-3</v>
      </c>
      <c r="S183">
        <f t="shared" si="156"/>
        <v>3.054285696119703E-3</v>
      </c>
      <c r="T183">
        <f t="shared" si="156"/>
        <v>3.054285696119703E-3</v>
      </c>
    </row>
    <row r="184" spans="1:20" x14ac:dyDescent="0.25">
      <c r="A184" s="2">
        <v>43697</v>
      </c>
      <c r="B184">
        <v>107.07</v>
      </c>
      <c r="C184">
        <f>VLOOKUP(A184,stox!A:B,2,FALSE)</f>
        <v>3350.23</v>
      </c>
      <c r="D184">
        <f t="shared" si="152"/>
        <v>0</v>
      </c>
      <c r="E184" s="5">
        <f t="shared" si="153"/>
        <v>3.968253968253968E-3</v>
      </c>
      <c r="G184">
        <f t="shared" si="154"/>
        <v>0</v>
      </c>
      <c r="H184">
        <f t="shared" si="157"/>
        <v>0</v>
      </c>
      <c r="I184">
        <f t="shared" si="157"/>
        <v>0</v>
      </c>
      <c r="J184">
        <f t="shared" si="157"/>
        <v>0</v>
      </c>
      <c r="K184">
        <f t="shared" si="157"/>
        <v>0</v>
      </c>
      <c r="L184">
        <f t="shared" si="157"/>
        <v>0</v>
      </c>
      <c r="M184">
        <f t="shared" si="157"/>
        <v>0</v>
      </c>
      <c r="N184">
        <f t="shared" si="157"/>
        <v>3.054285696119703E-3</v>
      </c>
      <c r="O184">
        <f t="shared" si="157"/>
        <v>3.054285696119703E-3</v>
      </c>
      <c r="P184">
        <f t="shared" si="157"/>
        <v>3.054285696119703E-3</v>
      </c>
      <c r="Q184">
        <f t="shared" si="157"/>
        <v>3.054285696119703E-3</v>
      </c>
      <c r="R184">
        <f t="shared" si="157"/>
        <v>3.054285696119703E-3</v>
      </c>
      <c r="S184">
        <f t="shared" si="156"/>
        <v>3.054285696119703E-3</v>
      </c>
      <c r="T184">
        <f t="shared" si="156"/>
        <v>3.054285696119703E-3</v>
      </c>
    </row>
    <row r="185" spans="1:20" x14ac:dyDescent="0.25">
      <c r="A185" s="2">
        <v>43696</v>
      </c>
      <c r="B185">
        <v>107.07</v>
      </c>
      <c r="C185">
        <f>VLOOKUP(A185,stox!A:B,2,FALSE)</f>
        <v>3369.19</v>
      </c>
      <c r="D185">
        <f t="shared" si="152"/>
        <v>0</v>
      </c>
      <c r="E185" s="5">
        <f t="shared" si="153"/>
        <v>3.968253968253968E-3</v>
      </c>
      <c r="G185">
        <f t="shared" si="154"/>
        <v>0</v>
      </c>
      <c r="H185">
        <f t="shared" si="157"/>
        <v>0</v>
      </c>
      <c r="I185">
        <f t="shared" si="157"/>
        <v>0</v>
      </c>
      <c r="J185">
        <f t="shared" si="157"/>
        <v>0</v>
      </c>
      <c r="K185">
        <f t="shared" si="157"/>
        <v>0</v>
      </c>
      <c r="L185">
        <f t="shared" si="157"/>
        <v>0</v>
      </c>
      <c r="M185">
        <f t="shared" si="157"/>
        <v>0</v>
      </c>
      <c r="N185">
        <f t="shared" si="157"/>
        <v>0</v>
      </c>
      <c r="O185">
        <f t="shared" si="157"/>
        <v>3.054285696119703E-3</v>
      </c>
      <c r="P185">
        <f t="shared" si="157"/>
        <v>3.054285696119703E-3</v>
      </c>
      <c r="Q185">
        <f t="shared" si="157"/>
        <v>3.054285696119703E-3</v>
      </c>
      <c r="R185">
        <f t="shared" si="157"/>
        <v>3.054285696119703E-3</v>
      </c>
      <c r="S185">
        <f t="shared" si="156"/>
        <v>3.054285696119703E-3</v>
      </c>
      <c r="T185">
        <f t="shared" si="156"/>
        <v>3.054285696119703E-3</v>
      </c>
    </row>
    <row r="186" spans="1:20" x14ac:dyDescent="0.25">
      <c r="A186" s="2">
        <v>43693</v>
      </c>
      <c r="B186">
        <v>107.07</v>
      </c>
      <c r="C186">
        <f>VLOOKUP(A186,stox!A:B,2,FALSE)</f>
        <v>3329.08</v>
      </c>
      <c r="D186">
        <f t="shared" si="152"/>
        <v>0</v>
      </c>
      <c r="E186" s="5">
        <f t="shared" si="153"/>
        <v>3.968253968253968E-3</v>
      </c>
      <c r="G186">
        <f t="shared" si="154"/>
        <v>0</v>
      </c>
      <c r="H186">
        <f t="shared" si="157"/>
        <v>0</v>
      </c>
      <c r="I186">
        <f t="shared" si="157"/>
        <v>0</v>
      </c>
      <c r="J186">
        <f t="shared" si="157"/>
        <v>0</v>
      </c>
      <c r="K186">
        <f t="shared" si="157"/>
        <v>0</v>
      </c>
      <c r="L186">
        <f t="shared" si="157"/>
        <v>0</v>
      </c>
      <c r="M186">
        <f t="shared" si="157"/>
        <v>0</v>
      </c>
      <c r="N186">
        <f t="shared" si="157"/>
        <v>0</v>
      </c>
      <c r="O186">
        <f t="shared" si="157"/>
        <v>0</v>
      </c>
      <c r="P186">
        <f t="shared" si="157"/>
        <v>3.054285696119703E-3</v>
      </c>
      <c r="Q186">
        <f t="shared" si="157"/>
        <v>3.054285696119703E-3</v>
      </c>
      <c r="R186">
        <f t="shared" si="157"/>
        <v>3.054285696119703E-3</v>
      </c>
      <c r="S186">
        <f t="shared" si="156"/>
        <v>3.054285696119703E-3</v>
      </c>
      <c r="T186">
        <f t="shared" si="156"/>
        <v>3.054285696119703E-3</v>
      </c>
    </row>
    <row r="187" spans="1:20" x14ac:dyDescent="0.25">
      <c r="A187" s="2">
        <v>43692</v>
      </c>
      <c r="B187">
        <v>107.07</v>
      </c>
      <c r="C187">
        <f>VLOOKUP(A187,stox!A:B,2,FALSE)</f>
        <v>3282.78</v>
      </c>
      <c r="D187">
        <f t="shared" si="152"/>
        <v>0</v>
      </c>
      <c r="E187" s="5">
        <f t="shared" si="153"/>
        <v>3.968253968253968E-3</v>
      </c>
      <c r="G187">
        <f t="shared" si="154"/>
        <v>0</v>
      </c>
      <c r="H187">
        <f t="shared" si="157"/>
        <v>0</v>
      </c>
      <c r="I187">
        <f t="shared" si="157"/>
        <v>0</v>
      </c>
      <c r="J187">
        <f t="shared" si="157"/>
        <v>0</v>
      </c>
      <c r="K187">
        <f t="shared" si="157"/>
        <v>0</v>
      </c>
      <c r="L187">
        <f t="shared" si="157"/>
        <v>0</v>
      </c>
      <c r="M187">
        <f t="shared" si="157"/>
        <v>0</v>
      </c>
      <c r="N187">
        <f t="shared" si="157"/>
        <v>0</v>
      </c>
      <c r="O187">
        <f t="shared" si="157"/>
        <v>0</v>
      </c>
      <c r="P187">
        <f t="shared" si="157"/>
        <v>0</v>
      </c>
      <c r="Q187">
        <f t="shared" si="157"/>
        <v>3.054285696119703E-3</v>
      </c>
      <c r="R187">
        <f t="shared" si="157"/>
        <v>3.054285696119703E-3</v>
      </c>
      <c r="S187">
        <f t="shared" si="156"/>
        <v>3.054285696119703E-3</v>
      </c>
      <c r="T187">
        <f t="shared" si="156"/>
        <v>3.054285696119703E-3</v>
      </c>
    </row>
    <row r="188" spans="1:20" x14ac:dyDescent="0.25">
      <c r="A188" s="2">
        <v>43691</v>
      </c>
      <c r="B188">
        <v>107.07</v>
      </c>
      <c r="C188">
        <f>VLOOKUP(A188,stox!A:B,2,FALSE)</f>
        <v>3288.7</v>
      </c>
      <c r="D188">
        <f t="shared" si="152"/>
        <v>0</v>
      </c>
      <c r="E188" s="5">
        <f t="shared" si="153"/>
        <v>3.968253968253968E-3</v>
      </c>
      <c r="G188">
        <f t="shared" si="154"/>
        <v>0</v>
      </c>
      <c r="H188">
        <f t="shared" si="157"/>
        <v>0</v>
      </c>
      <c r="I188">
        <f t="shared" si="157"/>
        <v>0</v>
      </c>
      <c r="J188">
        <f t="shared" si="157"/>
        <v>0</v>
      </c>
      <c r="K188">
        <f t="shared" si="157"/>
        <v>0</v>
      </c>
      <c r="L188">
        <f t="shared" si="157"/>
        <v>0</v>
      </c>
      <c r="M188">
        <f t="shared" si="157"/>
        <v>0</v>
      </c>
      <c r="N188">
        <f t="shared" si="157"/>
        <v>0</v>
      </c>
      <c r="O188">
        <f t="shared" si="157"/>
        <v>0</v>
      </c>
      <c r="P188">
        <f t="shared" ref="H188:R211" si="158">IF(O188=0,O187,O188)</f>
        <v>0</v>
      </c>
      <c r="Q188">
        <f t="shared" si="158"/>
        <v>0</v>
      </c>
      <c r="R188">
        <f t="shared" si="158"/>
        <v>3.054285696119703E-3</v>
      </c>
      <c r="S188">
        <f t="shared" si="156"/>
        <v>3.054285696119703E-3</v>
      </c>
      <c r="T188">
        <f t="shared" si="156"/>
        <v>3.054285696119703E-3</v>
      </c>
    </row>
    <row r="189" spans="1:20" x14ac:dyDescent="0.25">
      <c r="A189" s="2">
        <v>43690</v>
      </c>
      <c r="B189">
        <v>107.07</v>
      </c>
      <c r="C189">
        <f>VLOOKUP(A189,stox!A:B,2,FALSE)</f>
        <v>3357.16</v>
      </c>
      <c r="D189">
        <f t="shared" si="152"/>
        <v>0</v>
      </c>
      <c r="E189" s="5">
        <f t="shared" si="153"/>
        <v>3.968253968253968E-3</v>
      </c>
      <c r="G189">
        <f t="shared" si="154"/>
        <v>0</v>
      </c>
      <c r="H189">
        <f t="shared" si="158"/>
        <v>0</v>
      </c>
      <c r="I189">
        <f t="shared" si="158"/>
        <v>0</v>
      </c>
      <c r="J189">
        <f t="shared" si="158"/>
        <v>0</v>
      </c>
      <c r="K189">
        <f t="shared" si="158"/>
        <v>0</v>
      </c>
      <c r="L189">
        <f t="shared" si="158"/>
        <v>0</v>
      </c>
      <c r="M189">
        <f t="shared" si="158"/>
        <v>0</v>
      </c>
      <c r="N189">
        <f t="shared" si="158"/>
        <v>0</v>
      </c>
      <c r="O189">
        <f t="shared" si="158"/>
        <v>0</v>
      </c>
      <c r="P189">
        <f t="shared" si="158"/>
        <v>0</v>
      </c>
      <c r="Q189">
        <f t="shared" si="158"/>
        <v>0</v>
      </c>
      <c r="R189">
        <f t="shared" si="158"/>
        <v>0</v>
      </c>
      <c r="S189">
        <f t="shared" si="156"/>
        <v>3.054285696119703E-3</v>
      </c>
      <c r="T189">
        <f t="shared" si="156"/>
        <v>3.054285696119703E-3</v>
      </c>
    </row>
    <row r="190" spans="1:20" x14ac:dyDescent="0.25">
      <c r="A190" s="2">
        <v>43689</v>
      </c>
      <c r="B190">
        <v>107.07</v>
      </c>
      <c r="C190">
        <f>VLOOKUP(A190,stox!A:B,2,FALSE)</f>
        <v>3326.55</v>
      </c>
      <c r="D190">
        <f t="shared" si="152"/>
        <v>0</v>
      </c>
      <c r="E190" s="5">
        <f t="shared" si="153"/>
        <v>3.968253968253968E-3</v>
      </c>
      <c r="G190">
        <f t="shared" si="154"/>
        <v>0</v>
      </c>
      <c r="H190">
        <f t="shared" si="158"/>
        <v>0</v>
      </c>
      <c r="I190">
        <f t="shared" si="158"/>
        <v>0</v>
      </c>
      <c r="J190">
        <f t="shared" si="158"/>
        <v>0</v>
      </c>
      <c r="K190">
        <f t="shared" si="158"/>
        <v>0</v>
      </c>
      <c r="L190">
        <f t="shared" si="158"/>
        <v>0</v>
      </c>
      <c r="M190">
        <f t="shared" si="158"/>
        <v>0</v>
      </c>
      <c r="N190">
        <f t="shared" si="158"/>
        <v>0</v>
      </c>
      <c r="O190">
        <f t="shared" si="158"/>
        <v>0</v>
      </c>
      <c r="P190">
        <f t="shared" si="158"/>
        <v>0</v>
      </c>
      <c r="Q190">
        <f t="shared" si="158"/>
        <v>0</v>
      </c>
      <c r="R190">
        <f t="shared" si="158"/>
        <v>0</v>
      </c>
      <c r="S190">
        <f t="shared" si="156"/>
        <v>0</v>
      </c>
      <c r="T190">
        <f t="shared" si="156"/>
        <v>3.054285696119703E-3</v>
      </c>
    </row>
    <row r="191" spans="1:20" x14ac:dyDescent="0.25">
      <c r="A191" s="2">
        <v>43686</v>
      </c>
      <c r="B191">
        <v>107.07</v>
      </c>
      <c r="C191">
        <f>VLOOKUP(A191,stox!A:B,2,FALSE)</f>
        <v>3333.74</v>
      </c>
      <c r="D191">
        <f t="shared" si="152"/>
        <v>0.45999999999999375</v>
      </c>
      <c r="E191" s="5">
        <f t="shared" si="153"/>
        <v>3.968253968253968E-3</v>
      </c>
      <c r="F191">
        <f>D191*252/(SUM(C191))</f>
        <v>3.4771757845542373E-2</v>
      </c>
      <c r="G191">
        <f t="shared" si="154"/>
        <v>3.4771757845542373E-2</v>
      </c>
      <c r="H191">
        <f t="shared" si="158"/>
        <v>3.4771757845542373E-2</v>
      </c>
      <c r="I191">
        <f t="shared" si="158"/>
        <v>3.4771757845542373E-2</v>
      </c>
      <c r="J191">
        <f t="shared" si="158"/>
        <v>3.4771757845542373E-2</v>
      </c>
      <c r="K191">
        <f t="shared" si="158"/>
        <v>3.4771757845542373E-2</v>
      </c>
      <c r="L191">
        <f t="shared" si="158"/>
        <v>3.4771757845542373E-2</v>
      </c>
      <c r="M191">
        <f t="shared" si="158"/>
        <v>3.4771757845542373E-2</v>
      </c>
      <c r="N191">
        <f t="shared" si="158"/>
        <v>3.4771757845542373E-2</v>
      </c>
      <c r="O191">
        <f t="shared" si="158"/>
        <v>3.4771757845542373E-2</v>
      </c>
      <c r="P191">
        <f t="shared" si="158"/>
        <v>3.4771757845542373E-2</v>
      </c>
      <c r="Q191">
        <f t="shared" si="158"/>
        <v>3.4771757845542373E-2</v>
      </c>
      <c r="R191">
        <f t="shared" si="158"/>
        <v>3.4771757845542373E-2</v>
      </c>
      <c r="S191">
        <f t="shared" si="156"/>
        <v>3.4771757845542373E-2</v>
      </c>
      <c r="T191">
        <f t="shared" si="156"/>
        <v>3.4771757845542373E-2</v>
      </c>
    </row>
    <row r="192" spans="1:20" x14ac:dyDescent="0.25">
      <c r="A192" s="2">
        <v>43685</v>
      </c>
      <c r="B192">
        <v>106.61</v>
      </c>
      <c r="C192">
        <f>VLOOKUP(A192,stox!A:B,2,FALSE)</f>
        <v>3375.38</v>
      </c>
      <c r="D192">
        <f t="shared" si="152"/>
        <v>0.84000000000000341</v>
      </c>
      <c r="E192" s="5">
        <f t="shared" si="153"/>
        <v>3.968253968253968E-3</v>
      </c>
      <c r="F192">
        <f>D192*252/(SUM(C192:C194))</f>
        <v>2.1216734839927403E-2</v>
      </c>
      <c r="G192">
        <f t="shared" si="154"/>
        <v>2.1216734839927403E-2</v>
      </c>
      <c r="H192">
        <f t="shared" si="158"/>
        <v>2.1216734839927403E-2</v>
      </c>
      <c r="I192">
        <f t="shared" si="158"/>
        <v>2.1216734839927403E-2</v>
      </c>
      <c r="J192">
        <f t="shared" si="158"/>
        <v>2.1216734839927403E-2</v>
      </c>
      <c r="K192">
        <f t="shared" si="158"/>
        <v>2.1216734839927403E-2</v>
      </c>
      <c r="L192">
        <f t="shared" si="158"/>
        <v>2.1216734839927403E-2</v>
      </c>
      <c r="M192">
        <f t="shared" si="158"/>
        <v>2.1216734839927403E-2</v>
      </c>
      <c r="N192">
        <f t="shared" si="158"/>
        <v>2.1216734839927403E-2</v>
      </c>
      <c r="O192">
        <f t="shared" si="158"/>
        <v>2.1216734839927403E-2</v>
      </c>
      <c r="P192">
        <f t="shared" si="158"/>
        <v>2.1216734839927403E-2</v>
      </c>
      <c r="Q192">
        <f t="shared" si="158"/>
        <v>2.1216734839927403E-2</v>
      </c>
      <c r="R192">
        <f t="shared" si="158"/>
        <v>2.1216734839927403E-2</v>
      </c>
      <c r="S192">
        <f t="shared" si="156"/>
        <v>2.1216734839927403E-2</v>
      </c>
      <c r="T192">
        <f t="shared" si="156"/>
        <v>2.1216734839927403E-2</v>
      </c>
    </row>
    <row r="193" spans="1:20" x14ac:dyDescent="0.25">
      <c r="A193" s="2">
        <v>43684</v>
      </c>
      <c r="B193">
        <v>105.77</v>
      </c>
      <c r="C193">
        <f>VLOOKUP(A193,stox!A:B,2,FALSE)</f>
        <v>3309.99</v>
      </c>
      <c r="D193">
        <f t="shared" si="152"/>
        <v>0</v>
      </c>
      <c r="E193" s="5">
        <f t="shared" si="153"/>
        <v>3.968253968253968E-3</v>
      </c>
      <c r="G193">
        <f t="shared" si="154"/>
        <v>2.1216734839927403E-2</v>
      </c>
      <c r="H193">
        <f t="shared" si="158"/>
        <v>2.1216734839927403E-2</v>
      </c>
      <c r="I193">
        <f t="shared" si="158"/>
        <v>2.1216734839927403E-2</v>
      </c>
      <c r="J193">
        <f t="shared" si="158"/>
        <v>2.1216734839927403E-2</v>
      </c>
      <c r="K193">
        <f t="shared" si="158"/>
        <v>2.1216734839927403E-2</v>
      </c>
      <c r="L193">
        <f t="shared" si="158"/>
        <v>2.1216734839927403E-2</v>
      </c>
      <c r="M193">
        <f t="shared" si="158"/>
        <v>2.1216734839927403E-2</v>
      </c>
      <c r="N193">
        <f t="shared" si="158"/>
        <v>2.1216734839927403E-2</v>
      </c>
      <c r="O193">
        <f t="shared" si="158"/>
        <v>2.1216734839927403E-2</v>
      </c>
      <c r="P193">
        <f t="shared" si="158"/>
        <v>2.1216734839927403E-2</v>
      </c>
      <c r="Q193">
        <f t="shared" si="158"/>
        <v>2.1216734839927403E-2</v>
      </c>
      <c r="R193">
        <f t="shared" si="158"/>
        <v>2.1216734839927403E-2</v>
      </c>
      <c r="S193">
        <f t="shared" si="156"/>
        <v>2.1216734839927403E-2</v>
      </c>
      <c r="T193">
        <f t="shared" si="156"/>
        <v>2.1216734839927403E-2</v>
      </c>
    </row>
    <row r="194" spans="1:20" x14ac:dyDescent="0.25">
      <c r="A194" s="2">
        <v>43683</v>
      </c>
      <c r="B194">
        <v>105.77</v>
      </c>
      <c r="C194">
        <f>VLOOKUP(A194,stox!A:B,2,FALSE)</f>
        <v>3291.66</v>
      </c>
      <c r="D194">
        <f t="shared" si="152"/>
        <v>0</v>
      </c>
      <c r="E194" s="5">
        <f t="shared" si="153"/>
        <v>3.968253968253968E-3</v>
      </c>
      <c r="G194">
        <f t="shared" si="154"/>
        <v>0</v>
      </c>
      <c r="H194">
        <f t="shared" si="158"/>
        <v>2.1216734839927403E-2</v>
      </c>
      <c r="I194">
        <f t="shared" si="158"/>
        <v>2.1216734839927403E-2</v>
      </c>
      <c r="J194">
        <f t="shared" si="158"/>
        <v>2.1216734839927403E-2</v>
      </c>
      <c r="K194">
        <f t="shared" si="158"/>
        <v>2.1216734839927403E-2</v>
      </c>
      <c r="L194">
        <f t="shared" si="158"/>
        <v>2.1216734839927403E-2</v>
      </c>
      <c r="M194">
        <f t="shared" si="158"/>
        <v>2.1216734839927403E-2</v>
      </c>
      <c r="N194">
        <f t="shared" si="158"/>
        <v>2.1216734839927403E-2</v>
      </c>
      <c r="O194">
        <f t="shared" si="158"/>
        <v>2.1216734839927403E-2</v>
      </c>
      <c r="P194">
        <f t="shared" si="158"/>
        <v>2.1216734839927403E-2</v>
      </c>
      <c r="Q194">
        <f t="shared" si="158"/>
        <v>2.1216734839927403E-2</v>
      </c>
      <c r="R194">
        <f t="shared" si="158"/>
        <v>2.1216734839927403E-2</v>
      </c>
      <c r="S194">
        <f t="shared" si="156"/>
        <v>2.1216734839927403E-2</v>
      </c>
      <c r="T194">
        <f t="shared" si="156"/>
        <v>2.1216734839927403E-2</v>
      </c>
    </row>
    <row r="195" spans="1:20" x14ac:dyDescent="0.25">
      <c r="A195" s="2">
        <v>43682</v>
      </c>
      <c r="B195">
        <v>105.77</v>
      </c>
      <c r="C195">
        <f>VLOOKUP(A195,stox!A:B,2,FALSE)</f>
        <v>3310.93</v>
      </c>
      <c r="D195">
        <f t="shared" ref="D195:D258" si="159">B195-B196</f>
        <v>1.2999999999999972</v>
      </c>
      <c r="E195" s="5">
        <f t="shared" ref="E195:E258" si="160">1/252</f>
        <v>3.968253968253968E-3</v>
      </c>
      <c r="F195">
        <f>D195*252/(SUM(C195:C199))</f>
        <v>1.9150301810159441E-2</v>
      </c>
      <c r="G195">
        <f t="shared" ref="G195:G258" si="161">IF(F195="",F194,F195)</f>
        <v>1.9150301810159441E-2</v>
      </c>
      <c r="H195">
        <f t="shared" si="158"/>
        <v>1.9150301810159441E-2</v>
      </c>
      <c r="I195">
        <f t="shared" si="158"/>
        <v>1.9150301810159441E-2</v>
      </c>
      <c r="J195">
        <f t="shared" si="158"/>
        <v>1.9150301810159441E-2</v>
      </c>
      <c r="K195">
        <f t="shared" si="158"/>
        <v>1.9150301810159441E-2</v>
      </c>
      <c r="L195">
        <f t="shared" si="158"/>
        <v>1.9150301810159441E-2</v>
      </c>
      <c r="M195">
        <f t="shared" si="158"/>
        <v>1.9150301810159441E-2</v>
      </c>
      <c r="N195">
        <f t="shared" si="158"/>
        <v>1.9150301810159441E-2</v>
      </c>
      <c r="O195">
        <f t="shared" si="158"/>
        <v>1.9150301810159441E-2</v>
      </c>
      <c r="P195">
        <f t="shared" si="158"/>
        <v>1.9150301810159441E-2</v>
      </c>
      <c r="Q195">
        <f t="shared" si="158"/>
        <v>1.9150301810159441E-2</v>
      </c>
      <c r="R195">
        <f t="shared" si="158"/>
        <v>1.9150301810159441E-2</v>
      </c>
      <c r="S195">
        <f t="shared" si="156"/>
        <v>1.9150301810159441E-2</v>
      </c>
      <c r="T195">
        <f t="shared" si="156"/>
        <v>1.9150301810159441E-2</v>
      </c>
    </row>
    <row r="196" spans="1:20" x14ac:dyDescent="0.25">
      <c r="A196" s="2">
        <v>43679</v>
      </c>
      <c r="B196">
        <v>104.47</v>
      </c>
      <c r="C196">
        <f>VLOOKUP(A196,stox!A:B,2,FALSE)</f>
        <v>3376.12</v>
      </c>
      <c r="D196">
        <f t="shared" si="159"/>
        <v>0</v>
      </c>
      <c r="E196" s="5">
        <f t="shared" si="160"/>
        <v>3.968253968253968E-3</v>
      </c>
      <c r="G196">
        <f t="shared" si="161"/>
        <v>1.9150301810159441E-2</v>
      </c>
      <c r="H196">
        <f t="shared" si="158"/>
        <v>1.9150301810159441E-2</v>
      </c>
      <c r="I196">
        <f t="shared" si="158"/>
        <v>1.9150301810159441E-2</v>
      </c>
      <c r="J196">
        <f t="shared" si="158"/>
        <v>1.9150301810159441E-2</v>
      </c>
      <c r="K196">
        <f t="shared" si="158"/>
        <v>1.9150301810159441E-2</v>
      </c>
      <c r="L196">
        <f t="shared" si="158"/>
        <v>1.9150301810159441E-2</v>
      </c>
      <c r="M196">
        <f t="shared" si="158"/>
        <v>1.9150301810159441E-2</v>
      </c>
      <c r="N196">
        <f t="shared" si="158"/>
        <v>1.9150301810159441E-2</v>
      </c>
      <c r="O196">
        <f t="shared" si="158"/>
        <v>1.9150301810159441E-2</v>
      </c>
      <c r="P196">
        <f t="shared" si="158"/>
        <v>1.9150301810159441E-2</v>
      </c>
      <c r="Q196">
        <f t="shared" si="158"/>
        <v>1.9150301810159441E-2</v>
      </c>
      <c r="R196">
        <f t="shared" si="158"/>
        <v>1.9150301810159441E-2</v>
      </c>
      <c r="S196">
        <f t="shared" si="156"/>
        <v>1.9150301810159441E-2</v>
      </c>
      <c r="T196">
        <f t="shared" si="156"/>
        <v>1.9150301810159441E-2</v>
      </c>
    </row>
    <row r="197" spans="1:20" x14ac:dyDescent="0.25">
      <c r="A197" s="2">
        <v>43678</v>
      </c>
      <c r="B197">
        <v>104.47</v>
      </c>
      <c r="C197">
        <f>VLOOKUP(A197,stox!A:B,2,FALSE)</f>
        <v>3490.03</v>
      </c>
      <c r="D197">
        <f t="shared" si="159"/>
        <v>0</v>
      </c>
      <c r="E197" s="5">
        <f t="shared" si="160"/>
        <v>3.968253968253968E-3</v>
      </c>
      <c r="G197">
        <f t="shared" si="161"/>
        <v>0</v>
      </c>
      <c r="H197">
        <f t="shared" si="158"/>
        <v>1.9150301810159441E-2</v>
      </c>
      <c r="I197">
        <f t="shared" si="158"/>
        <v>1.9150301810159441E-2</v>
      </c>
      <c r="J197">
        <f t="shared" si="158"/>
        <v>1.9150301810159441E-2</v>
      </c>
      <c r="K197">
        <f t="shared" si="158"/>
        <v>1.9150301810159441E-2</v>
      </c>
      <c r="L197">
        <f t="shared" si="158"/>
        <v>1.9150301810159441E-2</v>
      </c>
      <c r="M197">
        <f t="shared" si="158"/>
        <v>1.9150301810159441E-2</v>
      </c>
      <c r="N197">
        <f t="shared" si="158"/>
        <v>1.9150301810159441E-2</v>
      </c>
      <c r="O197">
        <f t="shared" si="158"/>
        <v>1.9150301810159441E-2</v>
      </c>
      <c r="P197">
        <f t="shared" si="158"/>
        <v>1.9150301810159441E-2</v>
      </c>
      <c r="Q197">
        <f t="shared" si="158"/>
        <v>1.9150301810159441E-2</v>
      </c>
      <c r="R197">
        <f t="shared" si="158"/>
        <v>1.9150301810159441E-2</v>
      </c>
      <c r="S197">
        <f t="shared" si="156"/>
        <v>1.9150301810159441E-2</v>
      </c>
      <c r="T197">
        <f t="shared" si="156"/>
        <v>1.9150301810159441E-2</v>
      </c>
    </row>
    <row r="198" spans="1:20" x14ac:dyDescent="0.25">
      <c r="A198" s="2">
        <v>43677</v>
      </c>
      <c r="B198">
        <v>104.47</v>
      </c>
      <c r="C198">
        <f>VLOOKUP(A198,stox!A:B,2,FALSE)</f>
        <v>3466.85</v>
      </c>
      <c r="D198">
        <f t="shared" si="159"/>
        <v>0</v>
      </c>
      <c r="E198" s="5">
        <f t="shared" si="160"/>
        <v>3.968253968253968E-3</v>
      </c>
      <c r="G198">
        <f t="shared" si="161"/>
        <v>0</v>
      </c>
      <c r="H198">
        <f t="shared" si="158"/>
        <v>0</v>
      </c>
      <c r="I198">
        <f t="shared" si="158"/>
        <v>1.9150301810159441E-2</v>
      </c>
      <c r="J198">
        <f t="shared" si="158"/>
        <v>1.9150301810159441E-2</v>
      </c>
      <c r="K198">
        <f t="shared" si="158"/>
        <v>1.9150301810159441E-2</v>
      </c>
      <c r="L198">
        <f t="shared" si="158"/>
        <v>1.9150301810159441E-2</v>
      </c>
      <c r="M198">
        <f t="shared" si="158"/>
        <v>1.9150301810159441E-2</v>
      </c>
      <c r="N198">
        <f t="shared" si="158"/>
        <v>1.9150301810159441E-2</v>
      </c>
      <c r="O198">
        <f t="shared" si="158"/>
        <v>1.9150301810159441E-2</v>
      </c>
      <c r="P198">
        <f t="shared" si="158"/>
        <v>1.9150301810159441E-2</v>
      </c>
      <c r="Q198">
        <f t="shared" si="158"/>
        <v>1.9150301810159441E-2</v>
      </c>
      <c r="R198">
        <f t="shared" si="158"/>
        <v>1.9150301810159441E-2</v>
      </c>
      <c r="S198">
        <f t="shared" si="156"/>
        <v>1.9150301810159441E-2</v>
      </c>
      <c r="T198">
        <f t="shared" si="156"/>
        <v>1.9150301810159441E-2</v>
      </c>
    </row>
    <row r="199" spans="1:20" x14ac:dyDescent="0.25">
      <c r="A199" s="2">
        <v>43676</v>
      </c>
      <c r="B199">
        <v>104.47</v>
      </c>
      <c r="C199">
        <f>VLOOKUP(A199,stox!A:B,2,FALSE)</f>
        <v>3462.85</v>
      </c>
      <c r="D199">
        <f t="shared" si="159"/>
        <v>0</v>
      </c>
      <c r="E199" s="5">
        <f t="shared" si="160"/>
        <v>3.968253968253968E-3</v>
      </c>
      <c r="G199">
        <f t="shared" si="161"/>
        <v>0</v>
      </c>
      <c r="H199">
        <f t="shared" si="158"/>
        <v>0</v>
      </c>
      <c r="I199">
        <f t="shared" si="158"/>
        <v>0</v>
      </c>
      <c r="J199">
        <f t="shared" si="158"/>
        <v>1.9150301810159441E-2</v>
      </c>
      <c r="K199">
        <f t="shared" si="158"/>
        <v>1.9150301810159441E-2</v>
      </c>
      <c r="L199">
        <f t="shared" si="158"/>
        <v>1.9150301810159441E-2</v>
      </c>
      <c r="M199">
        <f t="shared" si="158"/>
        <v>1.9150301810159441E-2</v>
      </c>
      <c r="N199">
        <f t="shared" si="158"/>
        <v>1.9150301810159441E-2</v>
      </c>
      <c r="O199">
        <f t="shared" si="158"/>
        <v>1.9150301810159441E-2</v>
      </c>
      <c r="P199">
        <f t="shared" si="158"/>
        <v>1.9150301810159441E-2</v>
      </c>
      <c r="Q199">
        <f t="shared" si="158"/>
        <v>1.9150301810159441E-2</v>
      </c>
      <c r="R199">
        <f t="shared" si="158"/>
        <v>1.9150301810159441E-2</v>
      </c>
      <c r="S199">
        <f t="shared" si="156"/>
        <v>1.9150301810159441E-2</v>
      </c>
      <c r="T199">
        <f t="shared" si="156"/>
        <v>1.9150301810159441E-2</v>
      </c>
    </row>
    <row r="200" spans="1:20" x14ac:dyDescent="0.25">
      <c r="A200" s="2">
        <v>43675</v>
      </c>
      <c r="B200">
        <v>104.47</v>
      </c>
      <c r="C200">
        <f>VLOOKUP(A200,stox!A:B,2,FALSE)</f>
        <v>3523.58</v>
      </c>
      <c r="D200">
        <f t="shared" si="159"/>
        <v>0.39000000000000057</v>
      </c>
      <c r="E200" s="5">
        <f t="shared" si="160"/>
        <v>3.968253968253968E-3</v>
      </c>
      <c r="F200">
        <f>D200*252/(SUM(C200:C204))</f>
        <v>5.5764961016161602E-3</v>
      </c>
      <c r="G200">
        <f t="shared" si="161"/>
        <v>5.5764961016161602E-3</v>
      </c>
      <c r="H200">
        <f t="shared" si="158"/>
        <v>5.5764961016161602E-3</v>
      </c>
      <c r="I200">
        <f t="shared" si="158"/>
        <v>5.5764961016161602E-3</v>
      </c>
      <c r="J200">
        <f t="shared" si="158"/>
        <v>5.5764961016161602E-3</v>
      </c>
      <c r="K200">
        <f t="shared" si="158"/>
        <v>5.5764961016161602E-3</v>
      </c>
      <c r="L200">
        <f t="shared" si="158"/>
        <v>5.5764961016161602E-3</v>
      </c>
      <c r="M200">
        <f t="shared" si="158"/>
        <v>5.5764961016161602E-3</v>
      </c>
      <c r="N200">
        <f t="shared" si="158"/>
        <v>5.5764961016161602E-3</v>
      </c>
      <c r="O200">
        <f t="shared" si="158"/>
        <v>5.5764961016161602E-3</v>
      </c>
      <c r="P200">
        <f t="shared" si="158"/>
        <v>5.5764961016161602E-3</v>
      </c>
      <c r="Q200">
        <f t="shared" si="158"/>
        <v>5.5764961016161602E-3</v>
      </c>
      <c r="R200">
        <f t="shared" si="158"/>
        <v>5.5764961016161602E-3</v>
      </c>
      <c r="S200">
        <f t="shared" si="156"/>
        <v>5.5764961016161602E-3</v>
      </c>
      <c r="T200">
        <f t="shared" si="156"/>
        <v>5.5764961016161602E-3</v>
      </c>
    </row>
    <row r="201" spans="1:20" x14ac:dyDescent="0.25">
      <c r="A201" s="2">
        <v>43672</v>
      </c>
      <c r="B201">
        <v>104.08</v>
      </c>
      <c r="C201">
        <f>VLOOKUP(A201,stox!A:B,2,FALSE)</f>
        <v>3524.47</v>
      </c>
      <c r="D201">
        <f t="shared" si="159"/>
        <v>0</v>
      </c>
      <c r="E201" s="5">
        <f t="shared" si="160"/>
        <v>3.968253968253968E-3</v>
      </c>
      <c r="G201">
        <f t="shared" si="161"/>
        <v>5.5764961016161602E-3</v>
      </c>
      <c r="H201">
        <f t="shared" si="158"/>
        <v>5.5764961016161602E-3</v>
      </c>
      <c r="I201">
        <f t="shared" si="158"/>
        <v>5.5764961016161602E-3</v>
      </c>
      <c r="J201">
        <f t="shared" si="158"/>
        <v>5.5764961016161602E-3</v>
      </c>
      <c r="K201">
        <f t="shared" si="158"/>
        <v>5.5764961016161602E-3</v>
      </c>
      <c r="L201">
        <f t="shared" si="158"/>
        <v>5.5764961016161602E-3</v>
      </c>
      <c r="M201">
        <f t="shared" si="158"/>
        <v>5.5764961016161602E-3</v>
      </c>
      <c r="N201">
        <f t="shared" si="158"/>
        <v>5.5764961016161602E-3</v>
      </c>
      <c r="O201">
        <f t="shared" si="158"/>
        <v>5.5764961016161602E-3</v>
      </c>
      <c r="P201">
        <f t="shared" si="158"/>
        <v>5.5764961016161602E-3</v>
      </c>
      <c r="Q201">
        <f t="shared" si="158"/>
        <v>5.5764961016161602E-3</v>
      </c>
      <c r="R201">
        <f t="shared" si="158"/>
        <v>5.5764961016161602E-3</v>
      </c>
      <c r="S201">
        <f t="shared" si="156"/>
        <v>5.5764961016161602E-3</v>
      </c>
      <c r="T201">
        <f t="shared" si="156"/>
        <v>5.5764961016161602E-3</v>
      </c>
    </row>
    <row r="202" spans="1:20" x14ac:dyDescent="0.25">
      <c r="A202" s="2">
        <v>43671</v>
      </c>
      <c r="B202">
        <v>104.08</v>
      </c>
      <c r="C202">
        <f>VLOOKUP(A202,stox!A:B,2,FALSE)</f>
        <v>3510.15</v>
      </c>
      <c r="D202">
        <f t="shared" si="159"/>
        <v>0</v>
      </c>
      <c r="E202" s="5">
        <f t="shared" si="160"/>
        <v>3.968253968253968E-3</v>
      </c>
      <c r="G202">
        <f t="shared" si="161"/>
        <v>0</v>
      </c>
      <c r="H202">
        <f t="shared" si="158"/>
        <v>5.5764961016161602E-3</v>
      </c>
      <c r="I202">
        <f t="shared" si="158"/>
        <v>5.5764961016161602E-3</v>
      </c>
      <c r="J202">
        <f t="shared" si="158"/>
        <v>5.5764961016161602E-3</v>
      </c>
      <c r="K202">
        <f t="shared" si="158"/>
        <v>5.5764961016161602E-3</v>
      </c>
      <c r="L202">
        <f t="shared" si="158"/>
        <v>5.5764961016161602E-3</v>
      </c>
      <c r="M202">
        <f t="shared" si="158"/>
        <v>5.5764961016161602E-3</v>
      </c>
      <c r="N202">
        <f t="shared" si="158"/>
        <v>5.5764961016161602E-3</v>
      </c>
      <c r="O202">
        <f t="shared" si="158"/>
        <v>5.5764961016161602E-3</v>
      </c>
      <c r="P202">
        <f t="shared" si="158"/>
        <v>5.5764961016161602E-3</v>
      </c>
      <c r="Q202">
        <f t="shared" si="158"/>
        <v>5.5764961016161602E-3</v>
      </c>
      <c r="R202">
        <f t="shared" si="158"/>
        <v>5.5764961016161602E-3</v>
      </c>
      <c r="S202">
        <f t="shared" si="156"/>
        <v>5.5764961016161602E-3</v>
      </c>
      <c r="T202">
        <f t="shared" si="156"/>
        <v>5.5764961016161602E-3</v>
      </c>
    </row>
    <row r="203" spans="1:20" x14ac:dyDescent="0.25">
      <c r="A203" s="2">
        <v>43670</v>
      </c>
      <c r="B203">
        <v>104.08</v>
      </c>
      <c r="C203">
        <f>VLOOKUP(A203,stox!A:B,2,FALSE)</f>
        <v>3532.9</v>
      </c>
      <c r="D203">
        <f t="shared" si="159"/>
        <v>0</v>
      </c>
      <c r="E203" s="5">
        <f t="shared" si="160"/>
        <v>3.968253968253968E-3</v>
      </c>
      <c r="G203">
        <f t="shared" si="161"/>
        <v>0</v>
      </c>
      <c r="H203">
        <f t="shared" si="158"/>
        <v>0</v>
      </c>
      <c r="I203">
        <f t="shared" si="158"/>
        <v>5.5764961016161602E-3</v>
      </c>
      <c r="J203">
        <f t="shared" si="158"/>
        <v>5.5764961016161602E-3</v>
      </c>
      <c r="K203">
        <f t="shared" si="158"/>
        <v>5.5764961016161602E-3</v>
      </c>
      <c r="L203">
        <f t="shared" si="158"/>
        <v>5.5764961016161602E-3</v>
      </c>
      <c r="M203">
        <f t="shared" si="158"/>
        <v>5.5764961016161602E-3</v>
      </c>
      <c r="N203">
        <f t="shared" si="158"/>
        <v>5.5764961016161602E-3</v>
      </c>
      <c r="O203">
        <f t="shared" si="158"/>
        <v>5.5764961016161602E-3</v>
      </c>
      <c r="P203">
        <f t="shared" si="158"/>
        <v>5.5764961016161602E-3</v>
      </c>
      <c r="Q203">
        <f t="shared" si="158"/>
        <v>5.5764961016161602E-3</v>
      </c>
      <c r="R203">
        <f t="shared" si="158"/>
        <v>5.5764961016161602E-3</v>
      </c>
      <c r="S203">
        <f t="shared" si="156"/>
        <v>5.5764961016161602E-3</v>
      </c>
      <c r="T203">
        <f t="shared" si="156"/>
        <v>5.5764961016161602E-3</v>
      </c>
    </row>
    <row r="204" spans="1:20" x14ac:dyDescent="0.25">
      <c r="A204" s="2">
        <v>43669</v>
      </c>
      <c r="B204">
        <v>104.08</v>
      </c>
      <c r="C204">
        <f>VLOOKUP(A204,stox!A:B,2,FALSE)</f>
        <v>3532.87</v>
      </c>
      <c r="D204">
        <f t="shared" si="159"/>
        <v>0</v>
      </c>
      <c r="E204" s="5">
        <f t="shared" si="160"/>
        <v>3.968253968253968E-3</v>
      </c>
      <c r="G204">
        <f t="shared" si="161"/>
        <v>0</v>
      </c>
      <c r="H204">
        <f t="shared" si="158"/>
        <v>0</v>
      </c>
      <c r="I204">
        <f t="shared" si="158"/>
        <v>0</v>
      </c>
      <c r="J204">
        <f t="shared" si="158"/>
        <v>5.5764961016161602E-3</v>
      </c>
      <c r="K204">
        <f t="shared" si="158"/>
        <v>5.5764961016161602E-3</v>
      </c>
      <c r="L204">
        <f t="shared" si="158"/>
        <v>5.5764961016161602E-3</v>
      </c>
      <c r="M204">
        <f t="shared" si="158"/>
        <v>5.5764961016161602E-3</v>
      </c>
      <c r="N204">
        <f t="shared" si="158"/>
        <v>5.5764961016161602E-3</v>
      </c>
      <c r="O204">
        <f t="shared" si="158"/>
        <v>5.5764961016161602E-3</v>
      </c>
      <c r="P204">
        <f t="shared" si="158"/>
        <v>5.5764961016161602E-3</v>
      </c>
      <c r="Q204">
        <f t="shared" si="158"/>
        <v>5.5764961016161602E-3</v>
      </c>
      <c r="R204">
        <f t="shared" si="158"/>
        <v>5.5764961016161602E-3</v>
      </c>
      <c r="S204">
        <f t="shared" si="156"/>
        <v>5.5764961016161602E-3</v>
      </c>
      <c r="T204">
        <f t="shared" si="156"/>
        <v>5.5764961016161602E-3</v>
      </c>
    </row>
    <row r="205" spans="1:20" x14ac:dyDescent="0.25">
      <c r="A205" s="2">
        <v>43668</v>
      </c>
      <c r="B205">
        <v>104.08</v>
      </c>
      <c r="C205">
        <f>VLOOKUP(A205,stox!A:B,2,FALSE)</f>
        <v>3489.92</v>
      </c>
      <c r="D205">
        <f t="shared" si="159"/>
        <v>1.519999999999996</v>
      </c>
      <c r="E205" s="5">
        <f t="shared" si="160"/>
        <v>3.968253968253968E-3</v>
      </c>
      <c r="F205">
        <f>D205*252/(SUM(C205:C212))</f>
        <v>1.3693473399720045E-2</v>
      </c>
      <c r="G205">
        <f t="shared" si="161"/>
        <v>1.3693473399720045E-2</v>
      </c>
      <c r="H205">
        <f t="shared" si="158"/>
        <v>1.3693473399720045E-2</v>
      </c>
      <c r="I205">
        <f t="shared" si="158"/>
        <v>1.3693473399720045E-2</v>
      </c>
      <c r="J205">
        <f t="shared" si="158"/>
        <v>1.3693473399720045E-2</v>
      </c>
      <c r="K205">
        <f t="shared" si="158"/>
        <v>1.3693473399720045E-2</v>
      </c>
      <c r="L205">
        <f t="shared" si="158"/>
        <v>1.3693473399720045E-2</v>
      </c>
      <c r="M205">
        <f t="shared" si="158"/>
        <v>1.3693473399720045E-2</v>
      </c>
      <c r="N205">
        <f t="shared" si="158"/>
        <v>1.3693473399720045E-2</v>
      </c>
      <c r="O205">
        <f t="shared" si="158"/>
        <v>1.3693473399720045E-2</v>
      </c>
      <c r="P205">
        <f t="shared" si="158"/>
        <v>1.3693473399720045E-2</v>
      </c>
      <c r="Q205">
        <f t="shared" si="158"/>
        <v>1.3693473399720045E-2</v>
      </c>
      <c r="R205">
        <f t="shared" si="158"/>
        <v>1.3693473399720045E-2</v>
      </c>
      <c r="S205">
        <f t="shared" si="156"/>
        <v>1.3693473399720045E-2</v>
      </c>
      <c r="T205">
        <f t="shared" si="156"/>
        <v>1.3693473399720045E-2</v>
      </c>
    </row>
    <row r="206" spans="1:20" x14ac:dyDescent="0.25">
      <c r="A206" s="2">
        <v>43665</v>
      </c>
      <c r="B206">
        <v>102.56</v>
      </c>
      <c r="C206">
        <f>VLOOKUP(A206,stox!A:B,2,FALSE)</f>
        <v>3480.18</v>
      </c>
      <c r="D206">
        <f t="shared" si="159"/>
        <v>0</v>
      </c>
      <c r="E206" s="5">
        <f t="shared" si="160"/>
        <v>3.968253968253968E-3</v>
      </c>
      <c r="G206">
        <f t="shared" si="161"/>
        <v>1.3693473399720045E-2</v>
      </c>
      <c r="H206">
        <f t="shared" si="158"/>
        <v>1.3693473399720045E-2</v>
      </c>
      <c r="I206">
        <f t="shared" si="158"/>
        <v>1.3693473399720045E-2</v>
      </c>
      <c r="J206">
        <f t="shared" si="158"/>
        <v>1.3693473399720045E-2</v>
      </c>
      <c r="K206">
        <f t="shared" si="158"/>
        <v>1.3693473399720045E-2</v>
      </c>
      <c r="L206">
        <f t="shared" si="158"/>
        <v>1.3693473399720045E-2</v>
      </c>
      <c r="M206">
        <f t="shared" si="158"/>
        <v>1.3693473399720045E-2</v>
      </c>
      <c r="N206">
        <f t="shared" si="158"/>
        <v>1.3693473399720045E-2</v>
      </c>
      <c r="O206">
        <f t="shared" si="158"/>
        <v>1.3693473399720045E-2</v>
      </c>
      <c r="P206">
        <f t="shared" si="158"/>
        <v>1.3693473399720045E-2</v>
      </c>
      <c r="Q206">
        <f t="shared" si="158"/>
        <v>1.3693473399720045E-2</v>
      </c>
      <c r="R206">
        <f t="shared" si="158"/>
        <v>1.3693473399720045E-2</v>
      </c>
      <c r="S206">
        <f t="shared" si="156"/>
        <v>1.3693473399720045E-2</v>
      </c>
      <c r="T206">
        <f t="shared" si="156"/>
        <v>1.3693473399720045E-2</v>
      </c>
    </row>
    <row r="207" spans="1:20" x14ac:dyDescent="0.25">
      <c r="A207" s="2">
        <v>43664</v>
      </c>
      <c r="B207">
        <v>102.56</v>
      </c>
      <c r="C207">
        <f>VLOOKUP(A207,stox!A:B,2,FALSE)</f>
        <v>3482.83</v>
      </c>
      <c r="D207">
        <f t="shared" si="159"/>
        <v>0</v>
      </c>
      <c r="E207" s="5">
        <f t="shared" si="160"/>
        <v>3.968253968253968E-3</v>
      </c>
      <c r="G207">
        <f t="shared" si="161"/>
        <v>0</v>
      </c>
      <c r="H207">
        <f t="shared" si="158"/>
        <v>1.3693473399720045E-2</v>
      </c>
      <c r="I207">
        <f t="shared" si="158"/>
        <v>1.3693473399720045E-2</v>
      </c>
      <c r="J207">
        <f t="shared" si="158"/>
        <v>1.3693473399720045E-2</v>
      </c>
      <c r="K207">
        <f t="shared" si="158"/>
        <v>1.3693473399720045E-2</v>
      </c>
      <c r="L207">
        <f t="shared" si="158"/>
        <v>1.3693473399720045E-2</v>
      </c>
      <c r="M207">
        <f t="shared" si="158"/>
        <v>1.3693473399720045E-2</v>
      </c>
      <c r="N207">
        <f t="shared" si="158"/>
        <v>1.3693473399720045E-2</v>
      </c>
      <c r="O207">
        <f t="shared" si="158"/>
        <v>1.3693473399720045E-2</v>
      </c>
      <c r="P207">
        <f t="shared" si="158"/>
        <v>1.3693473399720045E-2</v>
      </c>
      <c r="Q207">
        <f t="shared" si="158"/>
        <v>1.3693473399720045E-2</v>
      </c>
      <c r="R207">
        <f t="shared" si="158"/>
        <v>1.3693473399720045E-2</v>
      </c>
      <c r="S207">
        <f t="shared" si="156"/>
        <v>1.3693473399720045E-2</v>
      </c>
      <c r="T207">
        <f t="shared" si="156"/>
        <v>1.3693473399720045E-2</v>
      </c>
    </row>
    <row r="208" spans="1:20" x14ac:dyDescent="0.25">
      <c r="A208" s="2">
        <v>43663</v>
      </c>
      <c r="B208">
        <v>102.56</v>
      </c>
      <c r="C208">
        <f>VLOOKUP(A208,stox!A:B,2,FALSE)</f>
        <v>3501.58</v>
      </c>
      <c r="D208">
        <f t="shared" si="159"/>
        <v>0</v>
      </c>
      <c r="E208" s="5">
        <f t="shared" si="160"/>
        <v>3.968253968253968E-3</v>
      </c>
      <c r="G208">
        <f t="shared" si="161"/>
        <v>0</v>
      </c>
      <c r="H208">
        <f t="shared" si="158"/>
        <v>0</v>
      </c>
      <c r="I208">
        <f t="shared" si="158"/>
        <v>1.3693473399720045E-2</v>
      </c>
      <c r="J208">
        <f t="shared" si="158"/>
        <v>1.3693473399720045E-2</v>
      </c>
      <c r="K208">
        <f t="shared" si="158"/>
        <v>1.3693473399720045E-2</v>
      </c>
      <c r="L208">
        <f t="shared" si="158"/>
        <v>1.3693473399720045E-2</v>
      </c>
      <c r="M208">
        <f t="shared" si="158"/>
        <v>1.3693473399720045E-2</v>
      </c>
      <c r="N208">
        <f t="shared" si="158"/>
        <v>1.3693473399720045E-2</v>
      </c>
      <c r="O208">
        <f t="shared" si="158"/>
        <v>1.3693473399720045E-2</v>
      </c>
      <c r="P208">
        <f t="shared" si="158"/>
        <v>1.3693473399720045E-2</v>
      </c>
      <c r="Q208">
        <f t="shared" si="158"/>
        <v>1.3693473399720045E-2</v>
      </c>
      <c r="R208">
        <f t="shared" si="158"/>
        <v>1.3693473399720045E-2</v>
      </c>
      <c r="S208">
        <f t="shared" si="156"/>
        <v>1.3693473399720045E-2</v>
      </c>
      <c r="T208">
        <f t="shared" si="156"/>
        <v>1.3693473399720045E-2</v>
      </c>
    </row>
    <row r="209" spans="1:20" x14ac:dyDescent="0.25">
      <c r="A209" s="2">
        <v>43662</v>
      </c>
      <c r="B209">
        <v>102.56</v>
      </c>
      <c r="C209">
        <f>VLOOKUP(A209,stox!A:B,2,FALSE)</f>
        <v>3521.36</v>
      </c>
      <c r="D209">
        <f t="shared" si="159"/>
        <v>0</v>
      </c>
      <c r="E209" s="5">
        <f t="shared" si="160"/>
        <v>3.968253968253968E-3</v>
      </c>
      <c r="G209">
        <f t="shared" si="161"/>
        <v>0</v>
      </c>
      <c r="H209">
        <f t="shared" si="158"/>
        <v>0</v>
      </c>
      <c r="I209">
        <f t="shared" si="158"/>
        <v>0</v>
      </c>
      <c r="J209">
        <f t="shared" si="158"/>
        <v>1.3693473399720045E-2</v>
      </c>
      <c r="K209">
        <f t="shared" si="158"/>
        <v>1.3693473399720045E-2</v>
      </c>
      <c r="L209">
        <f t="shared" si="158"/>
        <v>1.3693473399720045E-2</v>
      </c>
      <c r="M209">
        <f t="shared" si="158"/>
        <v>1.3693473399720045E-2</v>
      </c>
      <c r="N209">
        <f t="shared" si="158"/>
        <v>1.3693473399720045E-2</v>
      </c>
      <c r="O209">
        <f t="shared" si="158"/>
        <v>1.3693473399720045E-2</v>
      </c>
      <c r="P209">
        <f t="shared" si="158"/>
        <v>1.3693473399720045E-2</v>
      </c>
      <c r="Q209">
        <f t="shared" si="158"/>
        <v>1.3693473399720045E-2</v>
      </c>
      <c r="R209">
        <f t="shared" si="158"/>
        <v>1.3693473399720045E-2</v>
      </c>
      <c r="S209">
        <f t="shared" si="156"/>
        <v>1.3693473399720045E-2</v>
      </c>
      <c r="T209">
        <f t="shared" si="156"/>
        <v>1.3693473399720045E-2</v>
      </c>
    </row>
    <row r="210" spans="1:20" x14ac:dyDescent="0.25">
      <c r="A210" s="2">
        <v>43661</v>
      </c>
      <c r="B210">
        <v>102.56</v>
      </c>
      <c r="C210">
        <f>VLOOKUP(A210,stox!A:B,2,FALSE)</f>
        <v>3502.22</v>
      </c>
      <c r="D210">
        <f t="shared" si="159"/>
        <v>0</v>
      </c>
      <c r="E210" s="5">
        <f t="shared" si="160"/>
        <v>3.968253968253968E-3</v>
      </c>
      <c r="G210">
        <f t="shared" si="161"/>
        <v>0</v>
      </c>
      <c r="H210">
        <f t="shared" si="158"/>
        <v>0</v>
      </c>
      <c r="I210">
        <f t="shared" si="158"/>
        <v>0</v>
      </c>
      <c r="J210">
        <f t="shared" si="158"/>
        <v>0</v>
      </c>
      <c r="K210">
        <f t="shared" si="158"/>
        <v>1.3693473399720045E-2</v>
      </c>
      <c r="L210">
        <f t="shared" si="158"/>
        <v>1.3693473399720045E-2</v>
      </c>
      <c r="M210">
        <f t="shared" si="158"/>
        <v>1.3693473399720045E-2</v>
      </c>
      <c r="N210">
        <f t="shared" si="158"/>
        <v>1.3693473399720045E-2</v>
      </c>
      <c r="O210">
        <f t="shared" si="158"/>
        <v>1.3693473399720045E-2</v>
      </c>
      <c r="P210">
        <f t="shared" si="158"/>
        <v>1.3693473399720045E-2</v>
      </c>
      <c r="Q210">
        <f t="shared" si="158"/>
        <v>1.3693473399720045E-2</v>
      </c>
      <c r="R210">
        <f t="shared" si="158"/>
        <v>1.3693473399720045E-2</v>
      </c>
      <c r="S210">
        <f t="shared" si="156"/>
        <v>1.3693473399720045E-2</v>
      </c>
      <c r="T210">
        <f t="shared" si="156"/>
        <v>1.3693473399720045E-2</v>
      </c>
    </row>
    <row r="211" spans="1:20" x14ac:dyDescent="0.25">
      <c r="A211" s="2">
        <v>43658</v>
      </c>
      <c r="B211">
        <v>102.56</v>
      </c>
      <c r="C211">
        <f>VLOOKUP(A211,stox!A:B,2,FALSE)</f>
        <v>3497.63</v>
      </c>
      <c r="D211">
        <f t="shared" si="159"/>
        <v>0</v>
      </c>
      <c r="E211" s="5">
        <f t="shared" si="160"/>
        <v>3.968253968253968E-3</v>
      </c>
      <c r="G211">
        <f t="shared" si="161"/>
        <v>0</v>
      </c>
      <c r="H211">
        <f t="shared" si="158"/>
        <v>0</v>
      </c>
      <c r="I211">
        <f t="shared" si="158"/>
        <v>0</v>
      </c>
      <c r="J211">
        <f t="shared" si="158"/>
        <v>0</v>
      </c>
      <c r="K211">
        <f t="shared" si="158"/>
        <v>0</v>
      </c>
      <c r="L211">
        <f t="shared" si="158"/>
        <v>1.3693473399720045E-2</v>
      </c>
      <c r="M211">
        <f t="shared" si="158"/>
        <v>1.3693473399720045E-2</v>
      </c>
      <c r="N211">
        <f t="shared" si="158"/>
        <v>1.3693473399720045E-2</v>
      </c>
      <c r="O211">
        <f t="shared" si="158"/>
        <v>1.3693473399720045E-2</v>
      </c>
      <c r="P211">
        <f t="shared" si="158"/>
        <v>1.3693473399720045E-2</v>
      </c>
      <c r="Q211">
        <f t="shared" si="158"/>
        <v>1.3693473399720045E-2</v>
      </c>
      <c r="R211">
        <f t="shared" ref="H211:R235" si="162">IF(Q211=0,Q210,Q211)</f>
        <v>1.3693473399720045E-2</v>
      </c>
      <c r="S211">
        <f t="shared" si="156"/>
        <v>1.3693473399720045E-2</v>
      </c>
      <c r="T211">
        <f t="shared" si="156"/>
        <v>1.3693473399720045E-2</v>
      </c>
    </row>
    <row r="212" spans="1:20" x14ac:dyDescent="0.25">
      <c r="A212" s="2">
        <v>43657</v>
      </c>
      <c r="B212">
        <v>102.56</v>
      </c>
      <c r="C212">
        <f>VLOOKUP(A212,stox!A:B,2,FALSE)</f>
        <v>3496.73</v>
      </c>
      <c r="D212">
        <f t="shared" si="159"/>
        <v>0</v>
      </c>
      <c r="E212" s="5">
        <f t="shared" si="160"/>
        <v>3.968253968253968E-3</v>
      </c>
      <c r="G212">
        <f t="shared" si="161"/>
        <v>0</v>
      </c>
      <c r="H212">
        <f t="shared" si="162"/>
        <v>0</v>
      </c>
      <c r="I212">
        <f t="shared" si="162"/>
        <v>0</v>
      </c>
      <c r="J212">
        <f t="shared" si="162"/>
        <v>0</v>
      </c>
      <c r="K212">
        <f t="shared" si="162"/>
        <v>0</v>
      </c>
      <c r="L212">
        <f t="shared" si="162"/>
        <v>0</v>
      </c>
      <c r="M212">
        <f t="shared" si="162"/>
        <v>1.3693473399720045E-2</v>
      </c>
      <c r="N212">
        <f t="shared" si="162"/>
        <v>1.3693473399720045E-2</v>
      </c>
      <c r="O212">
        <f t="shared" si="162"/>
        <v>1.3693473399720045E-2</v>
      </c>
      <c r="P212">
        <f t="shared" si="162"/>
        <v>1.3693473399720045E-2</v>
      </c>
      <c r="Q212">
        <f t="shared" si="162"/>
        <v>1.3693473399720045E-2</v>
      </c>
      <c r="R212">
        <f t="shared" si="162"/>
        <v>1.3693473399720045E-2</v>
      </c>
      <c r="S212">
        <f t="shared" si="156"/>
        <v>1.3693473399720045E-2</v>
      </c>
      <c r="T212">
        <f t="shared" si="156"/>
        <v>1.3693473399720045E-2</v>
      </c>
    </row>
    <row r="213" spans="1:20" x14ac:dyDescent="0.25">
      <c r="A213" s="2">
        <v>43656</v>
      </c>
      <c r="B213">
        <v>102.56</v>
      </c>
      <c r="C213">
        <f>VLOOKUP(A213,stox!A:B,2,FALSE)</f>
        <v>3501.52</v>
      </c>
      <c r="D213">
        <f t="shared" si="159"/>
        <v>0.40999999999999659</v>
      </c>
      <c r="E213" s="5">
        <f t="shared" si="160"/>
        <v>3.968253968253968E-3</v>
      </c>
      <c r="F213">
        <f>D213*252/(SUM(C213:C216))</f>
        <v>7.3469335512098147E-3</v>
      </c>
      <c r="G213">
        <f t="shared" si="161"/>
        <v>7.3469335512098147E-3</v>
      </c>
      <c r="H213">
        <f t="shared" si="162"/>
        <v>7.3469335512098147E-3</v>
      </c>
      <c r="I213">
        <f t="shared" si="162"/>
        <v>7.3469335512098147E-3</v>
      </c>
      <c r="J213">
        <f t="shared" si="162"/>
        <v>7.3469335512098147E-3</v>
      </c>
      <c r="K213">
        <f t="shared" si="162"/>
        <v>7.3469335512098147E-3</v>
      </c>
      <c r="L213">
        <f t="shared" si="162"/>
        <v>7.3469335512098147E-3</v>
      </c>
      <c r="M213">
        <f t="shared" si="162"/>
        <v>7.3469335512098147E-3</v>
      </c>
      <c r="N213">
        <f t="shared" si="162"/>
        <v>7.3469335512098147E-3</v>
      </c>
      <c r="O213">
        <f t="shared" si="162"/>
        <v>7.3469335512098147E-3</v>
      </c>
      <c r="P213">
        <f t="shared" si="162"/>
        <v>7.3469335512098147E-3</v>
      </c>
      <c r="Q213">
        <f t="shared" si="162"/>
        <v>7.3469335512098147E-3</v>
      </c>
      <c r="R213">
        <f t="shared" si="162"/>
        <v>7.3469335512098147E-3</v>
      </c>
      <c r="S213">
        <f t="shared" si="156"/>
        <v>7.3469335512098147E-3</v>
      </c>
      <c r="T213">
        <f t="shared" si="156"/>
        <v>7.3469335512098147E-3</v>
      </c>
    </row>
    <row r="214" spans="1:20" x14ac:dyDescent="0.25">
      <c r="A214" s="2">
        <v>43655</v>
      </c>
      <c r="B214">
        <v>102.15</v>
      </c>
      <c r="C214">
        <f>VLOOKUP(A214,stox!A:B,2,FALSE)</f>
        <v>3509.75</v>
      </c>
      <c r="D214">
        <f t="shared" si="159"/>
        <v>0</v>
      </c>
      <c r="E214" s="5">
        <f t="shared" si="160"/>
        <v>3.968253968253968E-3</v>
      </c>
      <c r="G214">
        <f t="shared" si="161"/>
        <v>7.3469335512098147E-3</v>
      </c>
      <c r="H214">
        <f t="shared" si="162"/>
        <v>7.3469335512098147E-3</v>
      </c>
      <c r="I214">
        <f t="shared" si="162"/>
        <v>7.3469335512098147E-3</v>
      </c>
      <c r="J214">
        <f t="shared" si="162"/>
        <v>7.3469335512098147E-3</v>
      </c>
      <c r="K214">
        <f t="shared" si="162"/>
        <v>7.3469335512098147E-3</v>
      </c>
      <c r="L214">
        <f t="shared" si="162"/>
        <v>7.3469335512098147E-3</v>
      </c>
      <c r="M214">
        <f t="shared" si="162"/>
        <v>7.3469335512098147E-3</v>
      </c>
      <c r="N214">
        <f t="shared" si="162"/>
        <v>7.3469335512098147E-3</v>
      </c>
      <c r="O214">
        <f t="shared" si="162"/>
        <v>7.3469335512098147E-3</v>
      </c>
      <c r="P214">
        <f t="shared" si="162"/>
        <v>7.3469335512098147E-3</v>
      </c>
      <c r="Q214">
        <f t="shared" si="162"/>
        <v>7.3469335512098147E-3</v>
      </c>
      <c r="R214">
        <f t="shared" si="162"/>
        <v>7.3469335512098147E-3</v>
      </c>
      <c r="S214">
        <f t="shared" si="156"/>
        <v>7.3469335512098147E-3</v>
      </c>
      <c r="T214">
        <f t="shared" si="156"/>
        <v>7.3469335512098147E-3</v>
      </c>
    </row>
    <row r="215" spans="1:20" x14ac:dyDescent="0.25">
      <c r="A215" s="2">
        <v>43654</v>
      </c>
      <c r="B215">
        <v>102.15</v>
      </c>
      <c r="C215">
        <f>VLOOKUP(A215,stox!A:B,2,FALSE)</f>
        <v>3523.76</v>
      </c>
      <c r="D215">
        <f t="shared" si="159"/>
        <v>0</v>
      </c>
      <c r="E215" s="5">
        <f t="shared" si="160"/>
        <v>3.968253968253968E-3</v>
      </c>
      <c r="G215">
        <f t="shared" si="161"/>
        <v>0</v>
      </c>
      <c r="H215">
        <f t="shared" si="162"/>
        <v>7.3469335512098147E-3</v>
      </c>
      <c r="I215">
        <f t="shared" si="162"/>
        <v>7.3469335512098147E-3</v>
      </c>
      <c r="J215">
        <f t="shared" si="162"/>
        <v>7.3469335512098147E-3</v>
      </c>
      <c r="K215">
        <f t="shared" si="162"/>
        <v>7.3469335512098147E-3</v>
      </c>
      <c r="L215">
        <f t="shared" si="162"/>
        <v>7.3469335512098147E-3</v>
      </c>
      <c r="M215">
        <f t="shared" si="162"/>
        <v>7.3469335512098147E-3</v>
      </c>
      <c r="N215">
        <f t="shared" si="162"/>
        <v>7.3469335512098147E-3</v>
      </c>
      <c r="O215">
        <f t="shared" si="162"/>
        <v>7.3469335512098147E-3</v>
      </c>
      <c r="P215">
        <f t="shared" si="162"/>
        <v>7.3469335512098147E-3</v>
      </c>
      <c r="Q215">
        <f t="shared" si="162"/>
        <v>7.3469335512098147E-3</v>
      </c>
      <c r="R215">
        <f t="shared" si="162"/>
        <v>7.3469335512098147E-3</v>
      </c>
      <c r="S215">
        <f t="shared" si="156"/>
        <v>7.3469335512098147E-3</v>
      </c>
      <c r="T215">
        <f t="shared" si="156"/>
        <v>7.3469335512098147E-3</v>
      </c>
    </row>
    <row r="216" spans="1:20" x14ac:dyDescent="0.25">
      <c r="A216" s="2">
        <v>43651</v>
      </c>
      <c r="B216">
        <v>102.15</v>
      </c>
      <c r="C216">
        <f>VLOOKUP(A216,stox!A:B,2,FALSE)</f>
        <v>3527.98</v>
      </c>
      <c r="D216">
        <f t="shared" si="159"/>
        <v>0</v>
      </c>
      <c r="E216" s="5">
        <f t="shared" si="160"/>
        <v>3.968253968253968E-3</v>
      </c>
      <c r="G216">
        <f t="shared" si="161"/>
        <v>0</v>
      </c>
      <c r="H216">
        <f t="shared" si="162"/>
        <v>0</v>
      </c>
      <c r="I216">
        <f t="shared" si="162"/>
        <v>7.3469335512098147E-3</v>
      </c>
      <c r="J216">
        <f t="shared" si="162"/>
        <v>7.3469335512098147E-3</v>
      </c>
      <c r="K216">
        <f t="shared" si="162"/>
        <v>7.3469335512098147E-3</v>
      </c>
      <c r="L216">
        <f t="shared" si="162"/>
        <v>7.3469335512098147E-3</v>
      </c>
      <c r="M216">
        <f t="shared" si="162"/>
        <v>7.3469335512098147E-3</v>
      </c>
      <c r="N216">
        <f t="shared" si="162"/>
        <v>7.3469335512098147E-3</v>
      </c>
      <c r="O216">
        <f t="shared" si="162"/>
        <v>7.3469335512098147E-3</v>
      </c>
      <c r="P216">
        <f t="shared" si="162"/>
        <v>7.3469335512098147E-3</v>
      </c>
      <c r="Q216">
        <f t="shared" si="162"/>
        <v>7.3469335512098147E-3</v>
      </c>
      <c r="R216">
        <f t="shared" si="162"/>
        <v>7.3469335512098147E-3</v>
      </c>
      <c r="S216">
        <f t="shared" si="156"/>
        <v>7.3469335512098147E-3</v>
      </c>
      <c r="T216">
        <f t="shared" si="156"/>
        <v>7.3469335512098147E-3</v>
      </c>
    </row>
    <row r="217" spans="1:20" x14ac:dyDescent="0.25">
      <c r="A217" s="2">
        <v>43650</v>
      </c>
      <c r="B217">
        <v>102.15</v>
      </c>
      <c r="C217">
        <f>VLOOKUP(A217,stox!A:B,2,FALSE)</f>
        <v>3544.15</v>
      </c>
      <c r="D217">
        <f t="shared" si="159"/>
        <v>1.6600000000000108</v>
      </c>
      <c r="E217" s="5">
        <f t="shared" si="160"/>
        <v>3.968253968253968E-3</v>
      </c>
      <c r="F217">
        <f>D217*252/(SUM(C217))</f>
        <v>0.11803112170760344</v>
      </c>
      <c r="G217">
        <f t="shared" si="161"/>
        <v>0.11803112170760344</v>
      </c>
      <c r="H217">
        <f t="shared" si="162"/>
        <v>0.11803112170760344</v>
      </c>
      <c r="I217">
        <f t="shared" si="162"/>
        <v>0.11803112170760344</v>
      </c>
      <c r="J217">
        <f t="shared" si="162"/>
        <v>0.11803112170760344</v>
      </c>
      <c r="K217">
        <f t="shared" si="162"/>
        <v>0.11803112170760344</v>
      </c>
      <c r="L217">
        <f t="shared" si="162"/>
        <v>0.11803112170760344</v>
      </c>
      <c r="M217">
        <f t="shared" si="162"/>
        <v>0.11803112170760344</v>
      </c>
      <c r="N217">
        <f t="shared" si="162"/>
        <v>0.11803112170760344</v>
      </c>
      <c r="O217">
        <f t="shared" si="162"/>
        <v>0.11803112170760344</v>
      </c>
      <c r="P217">
        <f t="shared" si="162"/>
        <v>0.11803112170760344</v>
      </c>
      <c r="Q217">
        <f t="shared" si="162"/>
        <v>0.11803112170760344</v>
      </c>
      <c r="R217">
        <f t="shared" si="162"/>
        <v>0.11803112170760344</v>
      </c>
      <c r="S217">
        <f t="shared" si="156"/>
        <v>0.11803112170760344</v>
      </c>
      <c r="T217">
        <f t="shared" si="156"/>
        <v>0.11803112170760344</v>
      </c>
    </row>
    <row r="218" spans="1:20" x14ac:dyDescent="0.25">
      <c r="A218" s="2">
        <v>43649</v>
      </c>
      <c r="B218">
        <v>100.49</v>
      </c>
      <c r="C218">
        <f>VLOOKUP(A218,stox!A:B,2,FALSE)</f>
        <v>3540.63</v>
      </c>
      <c r="D218">
        <f t="shared" si="159"/>
        <v>1.039999999999992</v>
      </c>
      <c r="E218" s="5">
        <f t="shared" si="160"/>
        <v>3.968253968253968E-3</v>
      </c>
      <c r="F218">
        <f>D218*252/(SUM(C218:C228))</f>
        <v>6.8616580507580996E-3</v>
      </c>
      <c r="G218">
        <f t="shared" si="161"/>
        <v>6.8616580507580996E-3</v>
      </c>
      <c r="H218">
        <f t="shared" si="162"/>
        <v>6.8616580507580996E-3</v>
      </c>
      <c r="I218">
        <f t="shared" si="162"/>
        <v>6.8616580507580996E-3</v>
      </c>
      <c r="J218">
        <f t="shared" si="162"/>
        <v>6.8616580507580996E-3</v>
      </c>
      <c r="K218">
        <f t="shared" si="162"/>
        <v>6.8616580507580996E-3</v>
      </c>
      <c r="L218">
        <f t="shared" si="162"/>
        <v>6.8616580507580996E-3</v>
      </c>
      <c r="M218">
        <f t="shared" si="162"/>
        <v>6.8616580507580996E-3</v>
      </c>
      <c r="N218">
        <f t="shared" si="162"/>
        <v>6.8616580507580996E-3</v>
      </c>
      <c r="O218">
        <f t="shared" si="162"/>
        <v>6.8616580507580996E-3</v>
      </c>
      <c r="P218">
        <f t="shared" si="162"/>
        <v>6.8616580507580996E-3</v>
      </c>
      <c r="Q218">
        <f t="shared" si="162"/>
        <v>6.8616580507580996E-3</v>
      </c>
      <c r="R218">
        <f t="shared" si="162"/>
        <v>6.8616580507580996E-3</v>
      </c>
      <c r="S218">
        <f t="shared" si="156"/>
        <v>6.8616580507580996E-3</v>
      </c>
      <c r="T218">
        <f t="shared" si="156"/>
        <v>6.8616580507580996E-3</v>
      </c>
    </row>
    <row r="219" spans="1:20" x14ac:dyDescent="0.25">
      <c r="A219" s="2">
        <v>43648</v>
      </c>
      <c r="B219">
        <v>99.45</v>
      </c>
      <c r="C219">
        <f>VLOOKUP(A219,stox!A:B,2,FALSE)</f>
        <v>3507.98</v>
      </c>
      <c r="D219">
        <f t="shared" si="159"/>
        <v>0</v>
      </c>
      <c r="E219" s="5">
        <f t="shared" si="160"/>
        <v>3.968253968253968E-3</v>
      </c>
      <c r="G219">
        <f t="shared" si="161"/>
        <v>6.8616580507580996E-3</v>
      </c>
      <c r="H219">
        <f t="shared" si="162"/>
        <v>6.8616580507580996E-3</v>
      </c>
      <c r="I219">
        <f t="shared" si="162"/>
        <v>6.8616580507580996E-3</v>
      </c>
      <c r="J219">
        <f t="shared" si="162"/>
        <v>6.8616580507580996E-3</v>
      </c>
      <c r="K219">
        <f t="shared" si="162"/>
        <v>6.8616580507580996E-3</v>
      </c>
      <c r="L219">
        <f t="shared" si="162"/>
        <v>6.8616580507580996E-3</v>
      </c>
      <c r="M219">
        <f t="shared" si="162"/>
        <v>6.8616580507580996E-3</v>
      </c>
      <c r="N219">
        <f t="shared" si="162"/>
        <v>6.8616580507580996E-3</v>
      </c>
      <c r="O219">
        <f t="shared" si="162"/>
        <v>6.8616580507580996E-3</v>
      </c>
      <c r="P219">
        <f t="shared" si="162"/>
        <v>6.8616580507580996E-3</v>
      </c>
      <c r="Q219">
        <f t="shared" si="162"/>
        <v>6.8616580507580996E-3</v>
      </c>
      <c r="R219">
        <f t="shared" si="162"/>
        <v>6.8616580507580996E-3</v>
      </c>
      <c r="S219">
        <f t="shared" si="156"/>
        <v>6.8616580507580996E-3</v>
      </c>
      <c r="T219">
        <f t="shared" si="156"/>
        <v>6.8616580507580996E-3</v>
      </c>
    </row>
    <row r="220" spans="1:20" x14ac:dyDescent="0.25">
      <c r="A220" s="2">
        <v>43647</v>
      </c>
      <c r="B220">
        <v>99.45</v>
      </c>
      <c r="C220">
        <f>VLOOKUP(A220,stox!A:B,2,FALSE)</f>
        <v>3497.59</v>
      </c>
      <c r="D220">
        <f t="shared" si="159"/>
        <v>0</v>
      </c>
      <c r="E220" s="5">
        <f t="shared" si="160"/>
        <v>3.968253968253968E-3</v>
      </c>
      <c r="G220">
        <f t="shared" si="161"/>
        <v>0</v>
      </c>
      <c r="H220">
        <f t="shared" si="162"/>
        <v>6.8616580507580996E-3</v>
      </c>
      <c r="I220">
        <f t="shared" si="162"/>
        <v>6.8616580507580996E-3</v>
      </c>
      <c r="J220">
        <f t="shared" si="162"/>
        <v>6.8616580507580996E-3</v>
      </c>
      <c r="K220">
        <f t="shared" si="162"/>
        <v>6.8616580507580996E-3</v>
      </c>
      <c r="L220">
        <f t="shared" si="162"/>
        <v>6.8616580507580996E-3</v>
      </c>
      <c r="M220">
        <f t="shared" si="162"/>
        <v>6.8616580507580996E-3</v>
      </c>
      <c r="N220">
        <f t="shared" si="162"/>
        <v>6.8616580507580996E-3</v>
      </c>
      <c r="O220">
        <f t="shared" si="162"/>
        <v>6.8616580507580996E-3</v>
      </c>
      <c r="P220">
        <f t="shared" si="162"/>
        <v>6.8616580507580996E-3</v>
      </c>
      <c r="Q220">
        <f t="shared" si="162"/>
        <v>6.8616580507580996E-3</v>
      </c>
      <c r="R220">
        <f t="shared" si="162"/>
        <v>6.8616580507580996E-3</v>
      </c>
      <c r="S220">
        <f t="shared" si="156"/>
        <v>6.8616580507580996E-3</v>
      </c>
      <c r="T220">
        <f t="shared" si="156"/>
        <v>6.8616580507580996E-3</v>
      </c>
    </row>
    <row r="221" spans="1:20" x14ac:dyDescent="0.25">
      <c r="A221" s="2">
        <v>43644</v>
      </c>
      <c r="B221">
        <v>99.45</v>
      </c>
      <c r="C221">
        <f>VLOOKUP(A221,stox!A:B,2,FALSE)</f>
        <v>3473.69</v>
      </c>
      <c r="D221">
        <f t="shared" si="159"/>
        <v>0</v>
      </c>
      <c r="E221" s="5">
        <f t="shared" si="160"/>
        <v>3.968253968253968E-3</v>
      </c>
      <c r="G221">
        <f t="shared" si="161"/>
        <v>0</v>
      </c>
      <c r="H221">
        <f t="shared" si="162"/>
        <v>0</v>
      </c>
      <c r="I221">
        <f t="shared" si="162"/>
        <v>6.8616580507580996E-3</v>
      </c>
      <c r="J221">
        <f t="shared" si="162"/>
        <v>6.8616580507580996E-3</v>
      </c>
      <c r="K221">
        <f t="shared" si="162"/>
        <v>6.8616580507580996E-3</v>
      </c>
      <c r="L221">
        <f t="shared" si="162"/>
        <v>6.8616580507580996E-3</v>
      </c>
      <c r="M221">
        <f t="shared" si="162"/>
        <v>6.8616580507580996E-3</v>
      </c>
      <c r="N221">
        <f t="shared" si="162"/>
        <v>6.8616580507580996E-3</v>
      </c>
      <c r="O221">
        <f t="shared" si="162"/>
        <v>6.8616580507580996E-3</v>
      </c>
      <c r="P221">
        <f t="shared" si="162"/>
        <v>6.8616580507580996E-3</v>
      </c>
      <c r="Q221">
        <f t="shared" si="162"/>
        <v>6.8616580507580996E-3</v>
      </c>
      <c r="R221">
        <f t="shared" si="162"/>
        <v>6.8616580507580996E-3</v>
      </c>
      <c r="S221">
        <f t="shared" si="156"/>
        <v>6.8616580507580996E-3</v>
      </c>
      <c r="T221">
        <f t="shared" si="156"/>
        <v>6.8616580507580996E-3</v>
      </c>
    </row>
    <row r="222" spans="1:20" x14ac:dyDescent="0.25">
      <c r="A222" s="2">
        <v>43643</v>
      </c>
      <c r="B222">
        <v>99.45</v>
      </c>
      <c r="C222">
        <f>VLOOKUP(A222,stox!A:B,2,FALSE)</f>
        <v>3442.38</v>
      </c>
      <c r="D222">
        <f t="shared" si="159"/>
        <v>0</v>
      </c>
      <c r="E222" s="5">
        <f t="shared" si="160"/>
        <v>3.968253968253968E-3</v>
      </c>
      <c r="G222">
        <f t="shared" si="161"/>
        <v>0</v>
      </c>
      <c r="H222">
        <f t="shared" si="162"/>
        <v>0</v>
      </c>
      <c r="I222">
        <f t="shared" si="162"/>
        <v>0</v>
      </c>
      <c r="J222">
        <f t="shared" si="162"/>
        <v>6.8616580507580996E-3</v>
      </c>
      <c r="K222">
        <f t="shared" si="162"/>
        <v>6.8616580507580996E-3</v>
      </c>
      <c r="L222">
        <f t="shared" si="162"/>
        <v>6.8616580507580996E-3</v>
      </c>
      <c r="M222">
        <f t="shared" si="162"/>
        <v>6.8616580507580996E-3</v>
      </c>
      <c r="N222">
        <f t="shared" si="162"/>
        <v>6.8616580507580996E-3</v>
      </c>
      <c r="O222">
        <f t="shared" si="162"/>
        <v>6.8616580507580996E-3</v>
      </c>
      <c r="P222">
        <f t="shared" si="162"/>
        <v>6.8616580507580996E-3</v>
      </c>
      <c r="Q222">
        <f t="shared" si="162"/>
        <v>6.8616580507580996E-3</v>
      </c>
      <c r="R222">
        <f t="shared" si="162"/>
        <v>6.8616580507580996E-3</v>
      </c>
      <c r="S222">
        <f t="shared" si="156"/>
        <v>6.8616580507580996E-3</v>
      </c>
      <c r="T222">
        <f t="shared" si="156"/>
        <v>6.8616580507580996E-3</v>
      </c>
    </row>
    <row r="223" spans="1:20" x14ac:dyDescent="0.25">
      <c r="A223" s="2">
        <v>43642</v>
      </c>
      <c r="B223">
        <v>99.45</v>
      </c>
      <c r="C223">
        <f>VLOOKUP(A223,stox!A:B,2,FALSE)</f>
        <v>3442.95</v>
      </c>
      <c r="D223">
        <f t="shared" si="159"/>
        <v>0</v>
      </c>
      <c r="E223" s="5">
        <f t="shared" si="160"/>
        <v>3.968253968253968E-3</v>
      </c>
      <c r="G223">
        <f t="shared" si="161"/>
        <v>0</v>
      </c>
      <c r="H223">
        <f t="shared" si="162"/>
        <v>0</v>
      </c>
      <c r="I223">
        <f t="shared" si="162"/>
        <v>0</v>
      </c>
      <c r="J223">
        <f t="shared" si="162"/>
        <v>0</v>
      </c>
      <c r="K223">
        <f t="shared" si="162"/>
        <v>6.8616580507580996E-3</v>
      </c>
      <c r="L223">
        <f t="shared" si="162"/>
        <v>6.8616580507580996E-3</v>
      </c>
      <c r="M223">
        <f t="shared" si="162"/>
        <v>6.8616580507580996E-3</v>
      </c>
      <c r="N223">
        <f t="shared" si="162"/>
        <v>6.8616580507580996E-3</v>
      </c>
      <c r="O223">
        <f t="shared" si="162"/>
        <v>6.8616580507580996E-3</v>
      </c>
      <c r="P223">
        <f t="shared" si="162"/>
        <v>6.8616580507580996E-3</v>
      </c>
      <c r="Q223">
        <f t="shared" si="162"/>
        <v>6.8616580507580996E-3</v>
      </c>
      <c r="R223">
        <f t="shared" si="162"/>
        <v>6.8616580507580996E-3</v>
      </c>
      <c r="S223">
        <f t="shared" ref="S223:T257" si="163">IF(R223=0,R222,R223)</f>
        <v>6.8616580507580996E-3</v>
      </c>
      <c r="T223">
        <f t="shared" si="163"/>
        <v>6.8616580507580996E-3</v>
      </c>
    </row>
    <row r="224" spans="1:20" x14ac:dyDescent="0.25">
      <c r="A224" s="2">
        <v>43641</v>
      </c>
      <c r="B224">
        <v>99.45</v>
      </c>
      <c r="C224">
        <f>VLOOKUP(A224,stox!A:B,2,FALSE)</f>
        <v>3444.36</v>
      </c>
      <c r="D224">
        <f t="shared" si="159"/>
        <v>0</v>
      </c>
      <c r="E224" s="5">
        <f t="shared" si="160"/>
        <v>3.968253968253968E-3</v>
      </c>
      <c r="G224">
        <f t="shared" si="161"/>
        <v>0</v>
      </c>
      <c r="H224">
        <f t="shared" si="162"/>
        <v>0</v>
      </c>
      <c r="I224">
        <f t="shared" si="162"/>
        <v>0</v>
      </c>
      <c r="J224">
        <f t="shared" si="162"/>
        <v>0</v>
      </c>
      <c r="K224">
        <f t="shared" si="162"/>
        <v>0</v>
      </c>
      <c r="L224">
        <f t="shared" si="162"/>
        <v>6.8616580507580996E-3</v>
      </c>
      <c r="M224">
        <f t="shared" si="162"/>
        <v>6.8616580507580996E-3</v>
      </c>
      <c r="N224">
        <f t="shared" si="162"/>
        <v>6.8616580507580996E-3</v>
      </c>
      <c r="O224">
        <f t="shared" si="162"/>
        <v>6.8616580507580996E-3</v>
      </c>
      <c r="P224">
        <f t="shared" si="162"/>
        <v>6.8616580507580996E-3</v>
      </c>
      <c r="Q224">
        <f t="shared" si="162"/>
        <v>6.8616580507580996E-3</v>
      </c>
      <c r="R224">
        <f t="shared" si="162"/>
        <v>6.8616580507580996E-3</v>
      </c>
      <c r="S224">
        <f t="shared" si="163"/>
        <v>6.8616580507580996E-3</v>
      </c>
      <c r="T224">
        <f t="shared" si="163"/>
        <v>6.8616580507580996E-3</v>
      </c>
    </row>
    <row r="225" spans="1:20" x14ac:dyDescent="0.25">
      <c r="A225" s="2">
        <v>43640</v>
      </c>
      <c r="B225">
        <v>99.45</v>
      </c>
      <c r="C225">
        <f>VLOOKUP(A225,stox!A:B,2,FALSE)</f>
        <v>3455.57</v>
      </c>
      <c r="D225">
        <f t="shared" si="159"/>
        <v>0</v>
      </c>
      <c r="E225" s="5">
        <f t="shared" si="160"/>
        <v>3.968253968253968E-3</v>
      </c>
      <c r="G225">
        <f t="shared" si="161"/>
        <v>0</v>
      </c>
      <c r="H225">
        <f t="shared" si="162"/>
        <v>0</v>
      </c>
      <c r="I225">
        <f t="shared" si="162"/>
        <v>0</v>
      </c>
      <c r="J225">
        <f t="shared" si="162"/>
        <v>0</v>
      </c>
      <c r="K225">
        <f t="shared" si="162"/>
        <v>0</v>
      </c>
      <c r="L225">
        <f t="shared" si="162"/>
        <v>0</v>
      </c>
      <c r="M225">
        <f t="shared" si="162"/>
        <v>6.8616580507580996E-3</v>
      </c>
      <c r="N225">
        <f t="shared" si="162"/>
        <v>6.8616580507580996E-3</v>
      </c>
      <c r="O225">
        <f t="shared" si="162"/>
        <v>6.8616580507580996E-3</v>
      </c>
      <c r="P225">
        <f t="shared" si="162"/>
        <v>6.8616580507580996E-3</v>
      </c>
      <c r="Q225">
        <f t="shared" si="162"/>
        <v>6.8616580507580996E-3</v>
      </c>
      <c r="R225">
        <f t="shared" si="162"/>
        <v>6.8616580507580996E-3</v>
      </c>
      <c r="S225">
        <f t="shared" si="163"/>
        <v>6.8616580507580996E-3</v>
      </c>
      <c r="T225">
        <f t="shared" si="163"/>
        <v>6.8616580507580996E-3</v>
      </c>
    </row>
    <row r="226" spans="1:20" x14ac:dyDescent="0.25">
      <c r="A226" s="2">
        <v>43637</v>
      </c>
      <c r="B226">
        <v>99.45</v>
      </c>
      <c r="C226">
        <f>VLOOKUP(A226,stox!A:B,2,FALSE)</f>
        <v>3466.92</v>
      </c>
      <c r="D226">
        <f t="shared" si="159"/>
        <v>0</v>
      </c>
      <c r="E226" s="5">
        <f t="shared" si="160"/>
        <v>3.968253968253968E-3</v>
      </c>
      <c r="G226">
        <f t="shared" si="161"/>
        <v>0</v>
      </c>
      <c r="H226">
        <f t="shared" si="162"/>
        <v>0</v>
      </c>
      <c r="I226">
        <f t="shared" si="162"/>
        <v>0</v>
      </c>
      <c r="J226">
        <f t="shared" si="162"/>
        <v>0</v>
      </c>
      <c r="K226">
        <f t="shared" si="162"/>
        <v>0</v>
      </c>
      <c r="L226">
        <f t="shared" si="162"/>
        <v>0</v>
      </c>
      <c r="M226">
        <f t="shared" si="162"/>
        <v>0</v>
      </c>
      <c r="N226">
        <f t="shared" si="162"/>
        <v>6.8616580507580996E-3</v>
      </c>
      <c r="O226">
        <f t="shared" si="162"/>
        <v>6.8616580507580996E-3</v>
      </c>
      <c r="P226">
        <f t="shared" si="162"/>
        <v>6.8616580507580996E-3</v>
      </c>
      <c r="Q226">
        <f t="shared" si="162"/>
        <v>6.8616580507580996E-3</v>
      </c>
      <c r="R226">
        <f t="shared" si="162"/>
        <v>6.8616580507580996E-3</v>
      </c>
      <c r="S226">
        <f t="shared" si="163"/>
        <v>6.8616580507580996E-3</v>
      </c>
      <c r="T226">
        <f t="shared" si="163"/>
        <v>6.8616580507580996E-3</v>
      </c>
    </row>
    <row r="227" spans="1:20" x14ac:dyDescent="0.25">
      <c r="A227" s="2">
        <v>43636</v>
      </c>
      <c r="B227">
        <v>99.45</v>
      </c>
      <c r="C227">
        <f>VLOOKUP(A227,stox!A:B,2,FALSE)</f>
        <v>3468.08</v>
      </c>
      <c r="D227">
        <f t="shared" si="159"/>
        <v>0</v>
      </c>
      <c r="E227" s="5">
        <f t="shared" si="160"/>
        <v>3.968253968253968E-3</v>
      </c>
      <c r="G227">
        <f t="shared" si="161"/>
        <v>0</v>
      </c>
      <c r="H227">
        <f t="shared" si="162"/>
        <v>0</v>
      </c>
      <c r="I227">
        <f t="shared" si="162"/>
        <v>0</v>
      </c>
      <c r="J227">
        <f t="shared" si="162"/>
        <v>0</v>
      </c>
      <c r="K227">
        <f t="shared" si="162"/>
        <v>0</v>
      </c>
      <c r="L227">
        <f t="shared" si="162"/>
        <v>0</v>
      </c>
      <c r="M227">
        <f t="shared" si="162"/>
        <v>0</v>
      </c>
      <c r="N227">
        <f t="shared" si="162"/>
        <v>0</v>
      </c>
      <c r="O227">
        <f t="shared" si="162"/>
        <v>6.8616580507580996E-3</v>
      </c>
      <c r="P227">
        <f t="shared" si="162"/>
        <v>6.8616580507580996E-3</v>
      </c>
      <c r="Q227">
        <f t="shared" si="162"/>
        <v>6.8616580507580996E-3</v>
      </c>
      <c r="R227">
        <f t="shared" si="162"/>
        <v>6.8616580507580996E-3</v>
      </c>
      <c r="S227">
        <f t="shared" si="163"/>
        <v>6.8616580507580996E-3</v>
      </c>
      <c r="T227">
        <f t="shared" si="163"/>
        <v>6.8616580507580996E-3</v>
      </c>
    </row>
    <row r="228" spans="1:20" x14ac:dyDescent="0.25">
      <c r="A228" s="2">
        <v>43635</v>
      </c>
      <c r="B228">
        <v>99.45</v>
      </c>
      <c r="C228">
        <f>VLOOKUP(A228,stox!A:B,2,FALSE)</f>
        <v>3454.7</v>
      </c>
      <c r="D228">
        <f t="shared" si="159"/>
        <v>0</v>
      </c>
      <c r="E228" s="5">
        <f t="shared" si="160"/>
        <v>3.968253968253968E-3</v>
      </c>
      <c r="G228">
        <f t="shared" si="161"/>
        <v>0</v>
      </c>
      <c r="H228">
        <f t="shared" si="162"/>
        <v>0</v>
      </c>
      <c r="I228">
        <f t="shared" si="162"/>
        <v>0</v>
      </c>
      <c r="J228">
        <f t="shared" si="162"/>
        <v>0</v>
      </c>
      <c r="K228">
        <f t="shared" si="162"/>
        <v>0</v>
      </c>
      <c r="L228">
        <f t="shared" si="162"/>
        <v>0</v>
      </c>
      <c r="M228">
        <f t="shared" si="162"/>
        <v>0</v>
      </c>
      <c r="N228">
        <f t="shared" si="162"/>
        <v>0</v>
      </c>
      <c r="O228">
        <f t="shared" si="162"/>
        <v>0</v>
      </c>
      <c r="P228">
        <f t="shared" si="162"/>
        <v>6.8616580507580996E-3</v>
      </c>
      <c r="Q228">
        <f t="shared" si="162"/>
        <v>6.8616580507580996E-3</v>
      </c>
      <c r="R228">
        <f t="shared" si="162"/>
        <v>6.8616580507580996E-3</v>
      </c>
      <c r="S228">
        <f t="shared" si="163"/>
        <v>6.8616580507580996E-3</v>
      </c>
      <c r="T228">
        <f t="shared" si="163"/>
        <v>6.8616580507580996E-3</v>
      </c>
    </row>
    <row r="229" spans="1:20" x14ac:dyDescent="0.25">
      <c r="A229" s="2">
        <v>43634</v>
      </c>
      <c r="B229">
        <v>99.45</v>
      </c>
      <c r="C229">
        <f>VLOOKUP(A229,stox!A:B,2,FALSE)</f>
        <v>3452.89</v>
      </c>
      <c r="D229">
        <f t="shared" si="159"/>
        <v>1.2999999999999972</v>
      </c>
      <c r="E229" s="5">
        <f t="shared" si="160"/>
        <v>3.968253968253968E-3</v>
      </c>
      <c r="F229">
        <f>D229*252/(SUM(C229:C233))</f>
        <v>1.9279184483434336E-2</v>
      </c>
      <c r="G229">
        <f t="shared" si="161"/>
        <v>1.9279184483434336E-2</v>
      </c>
      <c r="H229">
        <f t="shared" si="162"/>
        <v>1.9279184483434336E-2</v>
      </c>
      <c r="I229">
        <f t="shared" si="162"/>
        <v>1.9279184483434336E-2</v>
      </c>
      <c r="J229">
        <f t="shared" si="162"/>
        <v>1.9279184483434336E-2</v>
      </c>
      <c r="K229">
        <f t="shared" si="162"/>
        <v>1.9279184483434336E-2</v>
      </c>
      <c r="L229">
        <f t="shared" si="162"/>
        <v>1.9279184483434336E-2</v>
      </c>
      <c r="M229">
        <f t="shared" si="162"/>
        <v>1.9279184483434336E-2</v>
      </c>
      <c r="N229">
        <f t="shared" si="162"/>
        <v>1.9279184483434336E-2</v>
      </c>
      <c r="O229">
        <f t="shared" si="162"/>
        <v>1.9279184483434336E-2</v>
      </c>
      <c r="P229">
        <f t="shared" si="162"/>
        <v>1.9279184483434336E-2</v>
      </c>
      <c r="Q229">
        <f t="shared" si="162"/>
        <v>1.9279184483434336E-2</v>
      </c>
      <c r="R229">
        <f t="shared" si="162"/>
        <v>1.9279184483434336E-2</v>
      </c>
      <c r="S229">
        <f t="shared" si="163"/>
        <v>1.9279184483434336E-2</v>
      </c>
      <c r="T229">
        <f t="shared" si="163"/>
        <v>1.9279184483434336E-2</v>
      </c>
    </row>
    <row r="230" spans="1:20" x14ac:dyDescent="0.25">
      <c r="A230" s="2">
        <v>43633</v>
      </c>
      <c r="B230">
        <v>98.15</v>
      </c>
      <c r="C230">
        <f>VLOOKUP(A230,stox!A:B,2,FALSE)</f>
        <v>3383.21</v>
      </c>
      <c r="D230">
        <f t="shared" si="159"/>
        <v>0</v>
      </c>
      <c r="E230" s="5">
        <f t="shared" si="160"/>
        <v>3.968253968253968E-3</v>
      </c>
      <c r="G230">
        <f t="shared" si="161"/>
        <v>1.9279184483434336E-2</v>
      </c>
      <c r="H230">
        <f t="shared" si="162"/>
        <v>1.9279184483434336E-2</v>
      </c>
      <c r="I230">
        <f t="shared" si="162"/>
        <v>1.9279184483434336E-2</v>
      </c>
      <c r="J230">
        <f t="shared" si="162"/>
        <v>1.9279184483434336E-2</v>
      </c>
      <c r="K230">
        <f t="shared" si="162"/>
        <v>1.9279184483434336E-2</v>
      </c>
      <c r="L230">
        <f t="shared" si="162"/>
        <v>1.9279184483434336E-2</v>
      </c>
      <c r="M230">
        <f t="shared" si="162"/>
        <v>1.9279184483434336E-2</v>
      </c>
      <c r="N230">
        <f t="shared" si="162"/>
        <v>1.9279184483434336E-2</v>
      </c>
      <c r="O230">
        <f t="shared" si="162"/>
        <v>1.9279184483434336E-2</v>
      </c>
      <c r="P230">
        <f t="shared" si="162"/>
        <v>1.9279184483434336E-2</v>
      </c>
      <c r="Q230">
        <f t="shared" si="162"/>
        <v>1.9279184483434336E-2</v>
      </c>
      <c r="R230">
        <f t="shared" si="162"/>
        <v>1.9279184483434336E-2</v>
      </c>
      <c r="S230">
        <f t="shared" si="163"/>
        <v>1.9279184483434336E-2</v>
      </c>
      <c r="T230">
        <f t="shared" si="163"/>
        <v>1.9279184483434336E-2</v>
      </c>
    </row>
    <row r="231" spans="1:20" x14ac:dyDescent="0.25">
      <c r="A231" s="2">
        <v>43630</v>
      </c>
      <c r="B231">
        <v>98.15</v>
      </c>
      <c r="C231">
        <f>VLOOKUP(A231,stox!A:B,2,FALSE)</f>
        <v>3379.19</v>
      </c>
      <c r="D231">
        <f t="shared" si="159"/>
        <v>0</v>
      </c>
      <c r="E231" s="5">
        <f t="shared" si="160"/>
        <v>3.968253968253968E-3</v>
      </c>
      <c r="G231">
        <f t="shared" si="161"/>
        <v>0</v>
      </c>
      <c r="H231">
        <f t="shared" si="162"/>
        <v>1.9279184483434336E-2</v>
      </c>
      <c r="I231">
        <f t="shared" si="162"/>
        <v>1.9279184483434336E-2</v>
      </c>
      <c r="J231">
        <f t="shared" si="162"/>
        <v>1.9279184483434336E-2</v>
      </c>
      <c r="K231">
        <f t="shared" si="162"/>
        <v>1.9279184483434336E-2</v>
      </c>
      <c r="L231">
        <f t="shared" si="162"/>
        <v>1.9279184483434336E-2</v>
      </c>
      <c r="M231">
        <f t="shared" si="162"/>
        <v>1.9279184483434336E-2</v>
      </c>
      <c r="N231">
        <f t="shared" si="162"/>
        <v>1.9279184483434336E-2</v>
      </c>
      <c r="O231">
        <f t="shared" si="162"/>
        <v>1.9279184483434336E-2</v>
      </c>
      <c r="P231">
        <f t="shared" si="162"/>
        <v>1.9279184483434336E-2</v>
      </c>
      <c r="Q231">
        <f t="shared" si="162"/>
        <v>1.9279184483434336E-2</v>
      </c>
      <c r="R231">
        <f t="shared" si="162"/>
        <v>1.9279184483434336E-2</v>
      </c>
      <c r="S231">
        <f t="shared" si="163"/>
        <v>1.9279184483434336E-2</v>
      </c>
      <c r="T231">
        <f t="shared" si="163"/>
        <v>1.9279184483434336E-2</v>
      </c>
    </row>
    <row r="232" spans="1:20" x14ac:dyDescent="0.25">
      <c r="A232" s="2">
        <v>43629</v>
      </c>
      <c r="B232">
        <v>98.15</v>
      </c>
      <c r="C232">
        <f>VLOOKUP(A232,stox!A:B,2,FALSE)</f>
        <v>3390.5</v>
      </c>
      <c r="D232">
        <f t="shared" si="159"/>
        <v>0</v>
      </c>
      <c r="E232" s="5">
        <f t="shared" si="160"/>
        <v>3.968253968253968E-3</v>
      </c>
      <c r="G232">
        <f t="shared" si="161"/>
        <v>0</v>
      </c>
      <c r="H232">
        <f t="shared" si="162"/>
        <v>0</v>
      </c>
      <c r="I232">
        <f t="shared" si="162"/>
        <v>1.9279184483434336E-2</v>
      </c>
      <c r="J232">
        <f t="shared" si="162"/>
        <v>1.9279184483434336E-2</v>
      </c>
      <c r="K232">
        <f t="shared" si="162"/>
        <v>1.9279184483434336E-2</v>
      </c>
      <c r="L232">
        <f t="shared" si="162"/>
        <v>1.9279184483434336E-2</v>
      </c>
      <c r="M232">
        <f t="shared" si="162"/>
        <v>1.9279184483434336E-2</v>
      </c>
      <c r="N232">
        <f t="shared" si="162"/>
        <v>1.9279184483434336E-2</v>
      </c>
      <c r="O232">
        <f t="shared" si="162"/>
        <v>1.9279184483434336E-2</v>
      </c>
      <c r="P232">
        <f t="shared" si="162"/>
        <v>1.9279184483434336E-2</v>
      </c>
      <c r="Q232">
        <f t="shared" si="162"/>
        <v>1.9279184483434336E-2</v>
      </c>
      <c r="R232">
        <f t="shared" si="162"/>
        <v>1.9279184483434336E-2</v>
      </c>
      <c r="S232">
        <f t="shared" si="163"/>
        <v>1.9279184483434336E-2</v>
      </c>
      <c r="T232">
        <f t="shared" si="163"/>
        <v>1.9279184483434336E-2</v>
      </c>
    </row>
    <row r="233" spans="1:20" x14ac:dyDescent="0.25">
      <c r="A233" s="2">
        <v>43628</v>
      </c>
      <c r="B233">
        <v>98.15</v>
      </c>
      <c r="C233">
        <f>VLOOKUP(A233,stox!A:B,2,FALSE)</f>
        <v>3386.63</v>
      </c>
      <c r="D233">
        <f t="shared" si="159"/>
        <v>0</v>
      </c>
      <c r="E233" s="5">
        <f t="shared" si="160"/>
        <v>3.968253968253968E-3</v>
      </c>
      <c r="G233">
        <f t="shared" si="161"/>
        <v>0</v>
      </c>
      <c r="H233">
        <f t="shared" si="162"/>
        <v>0</v>
      </c>
      <c r="I233">
        <f t="shared" si="162"/>
        <v>0</v>
      </c>
      <c r="J233">
        <f t="shared" si="162"/>
        <v>1.9279184483434336E-2</v>
      </c>
      <c r="K233">
        <f t="shared" si="162"/>
        <v>1.9279184483434336E-2</v>
      </c>
      <c r="L233">
        <f t="shared" si="162"/>
        <v>1.9279184483434336E-2</v>
      </c>
      <c r="M233">
        <f t="shared" si="162"/>
        <v>1.9279184483434336E-2</v>
      </c>
      <c r="N233">
        <f t="shared" si="162"/>
        <v>1.9279184483434336E-2</v>
      </c>
      <c r="O233">
        <f t="shared" si="162"/>
        <v>1.9279184483434336E-2</v>
      </c>
      <c r="P233">
        <f t="shared" si="162"/>
        <v>1.9279184483434336E-2</v>
      </c>
      <c r="Q233">
        <f t="shared" si="162"/>
        <v>1.9279184483434336E-2</v>
      </c>
      <c r="R233">
        <f t="shared" si="162"/>
        <v>1.9279184483434336E-2</v>
      </c>
      <c r="S233">
        <f t="shared" si="163"/>
        <v>1.9279184483434336E-2</v>
      </c>
      <c r="T233">
        <f t="shared" si="163"/>
        <v>1.9279184483434336E-2</v>
      </c>
    </row>
    <row r="234" spans="1:20" x14ac:dyDescent="0.25">
      <c r="A234" s="2">
        <v>43627</v>
      </c>
      <c r="B234">
        <v>98.15</v>
      </c>
      <c r="C234">
        <f>VLOOKUP(A234,stox!A:B,2,FALSE)</f>
        <v>3401.1</v>
      </c>
      <c r="D234">
        <f t="shared" si="159"/>
        <v>2.3599999999999994</v>
      </c>
      <c r="E234" s="5">
        <f t="shared" si="160"/>
        <v>3.968253968253968E-3</v>
      </c>
      <c r="F234">
        <f>D234*252/(SUM(C234:C238))</f>
        <v>3.5306920030467287E-2</v>
      </c>
      <c r="G234">
        <f t="shared" si="161"/>
        <v>3.5306920030467287E-2</v>
      </c>
      <c r="H234">
        <f t="shared" si="162"/>
        <v>3.5306920030467287E-2</v>
      </c>
      <c r="I234">
        <f t="shared" si="162"/>
        <v>3.5306920030467287E-2</v>
      </c>
      <c r="J234">
        <f t="shared" si="162"/>
        <v>3.5306920030467287E-2</v>
      </c>
      <c r="K234">
        <f t="shared" si="162"/>
        <v>3.5306920030467287E-2</v>
      </c>
      <c r="L234">
        <f t="shared" si="162"/>
        <v>3.5306920030467287E-2</v>
      </c>
      <c r="M234">
        <f t="shared" si="162"/>
        <v>3.5306920030467287E-2</v>
      </c>
      <c r="N234">
        <f t="shared" si="162"/>
        <v>3.5306920030467287E-2</v>
      </c>
      <c r="O234">
        <f t="shared" si="162"/>
        <v>3.5306920030467287E-2</v>
      </c>
      <c r="P234">
        <f t="shared" si="162"/>
        <v>3.5306920030467287E-2</v>
      </c>
      <c r="Q234">
        <f t="shared" si="162"/>
        <v>3.5306920030467287E-2</v>
      </c>
      <c r="R234">
        <f t="shared" si="162"/>
        <v>3.5306920030467287E-2</v>
      </c>
      <c r="S234">
        <f t="shared" si="163"/>
        <v>3.5306920030467287E-2</v>
      </c>
      <c r="T234">
        <f t="shared" si="163"/>
        <v>3.5306920030467287E-2</v>
      </c>
    </row>
    <row r="235" spans="1:20" x14ac:dyDescent="0.25">
      <c r="A235" s="2">
        <v>43626</v>
      </c>
      <c r="B235">
        <v>95.79</v>
      </c>
      <c r="C235">
        <f>VLOOKUP(A235,stox!A:B,2,FALSE)</f>
        <v>3386.45</v>
      </c>
      <c r="D235">
        <f t="shared" si="159"/>
        <v>0</v>
      </c>
      <c r="E235" s="5">
        <f t="shared" si="160"/>
        <v>3.968253968253968E-3</v>
      </c>
      <c r="G235">
        <f t="shared" si="161"/>
        <v>3.5306920030467287E-2</v>
      </c>
      <c r="H235">
        <f t="shared" si="162"/>
        <v>3.5306920030467287E-2</v>
      </c>
      <c r="I235">
        <f t="shared" ref="H235:R258" si="164">IF(H235=0,H234,H235)</f>
        <v>3.5306920030467287E-2</v>
      </c>
      <c r="J235">
        <f t="shared" si="164"/>
        <v>3.5306920030467287E-2</v>
      </c>
      <c r="K235">
        <f t="shared" si="164"/>
        <v>3.5306920030467287E-2</v>
      </c>
      <c r="L235">
        <f t="shared" si="164"/>
        <v>3.5306920030467287E-2</v>
      </c>
      <c r="M235">
        <f t="shared" si="164"/>
        <v>3.5306920030467287E-2</v>
      </c>
      <c r="N235">
        <f t="shared" si="164"/>
        <v>3.5306920030467287E-2</v>
      </c>
      <c r="O235">
        <f t="shared" si="164"/>
        <v>3.5306920030467287E-2</v>
      </c>
      <c r="P235">
        <f t="shared" si="164"/>
        <v>3.5306920030467287E-2</v>
      </c>
      <c r="Q235">
        <f t="shared" si="164"/>
        <v>3.5306920030467287E-2</v>
      </c>
      <c r="R235">
        <f t="shared" si="164"/>
        <v>3.5306920030467287E-2</v>
      </c>
      <c r="S235">
        <f t="shared" si="163"/>
        <v>3.5306920030467287E-2</v>
      </c>
      <c r="T235">
        <f t="shared" si="163"/>
        <v>3.5306920030467287E-2</v>
      </c>
    </row>
    <row r="236" spans="1:20" x14ac:dyDescent="0.25">
      <c r="A236" s="2">
        <v>43623</v>
      </c>
      <c r="B236">
        <v>95.79</v>
      </c>
      <c r="C236">
        <f>VLOOKUP(A236,stox!A:B,2,FALSE)</f>
        <v>3378.38</v>
      </c>
      <c r="D236">
        <f t="shared" si="159"/>
        <v>0</v>
      </c>
      <c r="E236" s="5">
        <f t="shared" si="160"/>
        <v>3.968253968253968E-3</v>
      </c>
      <c r="G236">
        <f t="shared" si="161"/>
        <v>0</v>
      </c>
      <c r="H236">
        <f t="shared" si="164"/>
        <v>3.5306920030467287E-2</v>
      </c>
      <c r="I236">
        <f t="shared" si="164"/>
        <v>3.5306920030467287E-2</v>
      </c>
      <c r="J236">
        <f t="shared" si="164"/>
        <v>3.5306920030467287E-2</v>
      </c>
      <c r="K236">
        <f t="shared" si="164"/>
        <v>3.5306920030467287E-2</v>
      </c>
      <c r="L236">
        <f t="shared" si="164"/>
        <v>3.5306920030467287E-2</v>
      </c>
      <c r="M236">
        <f t="shared" si="164"/>
        <v>3.5306920030467287E-2</v>
      </c>
      <c r="N236">
        <f t="shared" si="164"/>
        <v>3.5306920030467287E-2</v>
      </c>
      <c r="O236">
        <f t="shared" si="164"/>
        <v>3.5306920030467287E-2</v>
      </c>
      <c r="P236">
        <f t="shared" si="164"/>
        <v>3.5306920030467287E-2</v>
      </c>
      <c r="Q236">
        <f t="shared" si="164"/>
        <v>3.5306920030467287E-2</v>
      </c>
      <c r="R236">
        <f t="shared" si="164"/>
        <v>3.5306920030467287E-2</v>
      </c>
      <c r="S236">
        <f t="shared" si="163"/>
        <v>3.5306920030467287E-2</v>
      </c>
      <c r="T236">
        <f t="shared" si="163"/>
        <v>3.5306920030467287E-2</v>
      </c>
    </row>
    <row r="237" spans="1:20" x14ac:dyDescent="0.25">
      <c r="A237" s="2">
        <v>43622</v>
      </c>
      <c r="B237">
        <v>95.79</v>
      </c>
      <c r="C237">
        <f>VLOOKUP(A237,stox!A:B,2,FALSE)</f>
        <v>3338.41</v>
      </c>
      <c r="D237">
        <f t="shared" si="159"/>
        <v>0</v>
      </c>
      <c r="E237" s="5">
        <f t="shared" si="160"/>
        <v>3.968253968253968E-3</v>
      </c>
      <c r="G237">
        <f t="shared" si="161"/>
        <v>0</v>
      </c>
      <c r="H237">
        <f t="shared" si="164"/>
        <v>0</v>
      </c>
      <c r="I237">
        <f t="shared" si="164"/>
        <v>3.5306920030467287E-2</v>
      </c>
      <c r="J237">
        <f t="shared" si="164"/>
        <v>3.5306920030467287E-2</v>
      </c>
      <c r="K237">
        <f t="shared" si="164"/>
        <v>3.5306920030467287E-2</v>
      </c>
      <c r="L237">
        <f t="shared" si="164"/>
        <v>3.5306920030467287E-2</v>
      </c>
      <c r="M237">
        <f t="shared" si="164"/>
        <v>3.5306920030467287E-2</v>
      </c>
      <c r="N237">
        <f t="shared" si="164"/>
        <v>3.5306920030467287E-2</v>
      </c>
      <c r="O237">
        <f t="shared" si="164"/>
        <v>3.5306920030467287E-2</v>
      </c>
      <c r="P237">
        <f t="shared" si="164"/>
        <v>3.5306920030467287E-2</v>
      </c>
      <c r="Q237">
        <f t="shared" si="164"/>
        <v>3.5306920030467287E-2</v>
      </c>
      <c r="R237">
        <f t="shared" si="164"/>
        <v>3.5306920030467287E-2</v>
      </c>
      <c r="S237">
        <f t="shared" si="163"/>
        <v>3.5306920030467287E-2</v>
      </c>
      <c r="T237">
        <f t="shared" si="163"/>
        <v>3.5306920030467287E-2</v>
      </c>
    </row>
    <row r="238" spans="1:20" x14ac:dyDescent="0.25">
      <c r="A238" s="2">
        <v>43621</v>
      </c>
      <c r="B238">
        <v>95.79</v>
      </c>
      <c r="C238">
        <f>VLOOKUP(A238,stox!A:B,2,FALSE)</f>
        <v>3339.95</v>
      </c>
      <c r="D238">
        <f t="shared" si="159"/>
        <v>0</v>
      </c>
      <c r="E238" s="5">
        <f t="shared" si="160"/>
        <v>3.968253968253968E-3</v>
      </c>
      <c r="G238">
        <f t="shared" si="161"/>
        <v>0</v>
      </c>
      <c r="H238">
        <f t="shared" si="164"/>
        <v>0</v>
      </c>
      <c r="I238">
        <f t="shared" si="164"/>
        <v>0</v>
      </c>
      <c r="J238">
        <f t="shared" si="164"/>
        <v>3.5306920030467287E-2</v>
      </c>
      <c r="K238">
        <f t="shared" si="164"/>
        <v>3.5306920030467287E-2</v>
      </c>
      <c r="L238">
        <f t="shared" si="164"/>
        <v>3.5306920030467287E-2</v>
      </c>
      <c r="M238">
        <f t="shared" si="164"/>
        <v>3.5306920030467287E-2</v>
      </c>
      <c r="N238">
        <f t="shared" si="164"/>
        <v>3.5306920030467287E-2</v>
      </c>
      <c r="O238">
        <f t="shared" si="164"/>
        <v>3.5306920030467287E-2</v>
      </c>
      <c r="P238">
        <f t="shared" si="164"/>
        <v>3.5306920030467287E-2</v>
      </c>
      <c r="Q238">
        <f t="shared" si="164"/>
        <v>3.5306920030467287E-2</v>
      </c>
      <c r="R238">
        <f t="shared" si="164"/>
        <v>3.5306920030467287E-2</v>
      </c>
      <c r="S238">
        <f t="shared" si="163"/>
        <v>3.5306920030467287E-2</v>
      </c>
      <c r="T238">
        <f t="shared" si="163"/>
        <v>3.5306920030467287E-2</v>
      </c>
    </row>
    <row r="239" spans="1:20" x14ac:dyDescent="0.25">
      <c r="A239" s="2">
        <v>43620</v>
      </c>
      <c r="B239">
        <v>95.79</v>
      </c>
      <c r="C239">
        <f>VLOOKUP(A239,stox!A:B,2,FALSE)</f>
        <v>3333.49</v>
      </c>
      <c r="D239">
        <f t="shared" si="159"/>
        <v>1.1400000000000006</v>
      </c>
      <c r="E239" s="5">
        <f t="shared" si="160"/>
        <v>3.968253968253968E-3</v>
      </c>
      <c r="F239">
        <f>D239*252/(SUM(C239:C240))</f>
        <v>4.3306083624397237E-2</v>
      </c>
      <c r="G239">
        <f t="shared" si="161"/>
        <v>4.3306083624397237E-2</v>
      </c>
      <c r="H239">
        <f t="shared" si="164"/>
        <v>4.3306083624397237E-2</v>
      </c>
      <c r="I239">
        <f t="shared" si="164"/>
        <v>4.3306083624397237E-2</v>
      </c>
      <c r="J239">
        <f t="shared" si="164"/>
        <v>4.3306083624397237E-2</v>
      </c>
      <c r="K239">
        <f t="shared" si="164"/>
        <v>4.3306083624397237E-2</v>
      </c>
      <c r="L239">
        <f t="shared" si="164"/>
        <v>4.3306083624397237E-2</v>
      </c>
      <c r="M239">
        <f t="shared" si="164"/>
        <v>4.3306083624397237E-2</v>
      </c>
      <c r="N239">
        <f t="shared" si="164"/>
        <v>4.3306083624397237E-2</v>
      </c>
      <c r="O239">
        <f t="shared" si="164"/>
        <v>4.3306083624397237E-2</v>
      </c>
      <c r="P239">
        <f t="shared" si="164"/>
        <v>4.3306083624397237E-2</v>
      </c>
      <c r="Q239">
        <f t="shared" si="164"/>
        <v>4.3306083624397237E-2</v>
      </c>
      <c r="R239">
        <f t="shared" si="164"/>
        <v>4.3306083624397237E-2</v>
      </c>
      <c r="S239">
        <f t="shared" si="163"/>
        <v>4.3306083624397237E-2</v>
      </c>
      <c r="T239">
        <f t="shared" si="163"/>
        <v>4.3306083624397237E-2</v>
      </c>
    </row>
    <row r="240" spans="1:20" x14ac:dyDescent="0.25">
      <c r="A240" s="2">
        <v>43619</v>
      </c>
      <c r="B240">
        <v>94.65</v>
      </c>
      <c r="C240">
        <f>VLOOKUP(A240,stox!A:B,2,FALSE)</f>
        <v>3300.22</v>
      </c>
      <c r="D240">
        <f t="shared" si="159"/>
        <v>0</v>
      </c>
      <c r="E240" s="5">
        <f t="shared" si="160"/>
        <v>3.968253968253968E-3</v>
      </c>
      <c r="G240">
        <f t="shared" si="161"/>
        <v>4.3306083624397237E-2</v>
      </c>
      <c r="H240">
        <f t="shared" si="164"/>
        <v>4.3306083624397237E-2</v>
      </c>
      <c r="I240">
        <f t="shared" si="164"/>
        <v>4.3306083624397237E-2</v>
      </c>
      <c r="J240">
        <f t="shared" si="164"/>
        <v>4.3306083624397237E-2</v>
      </c>
      <c r="K240">
        <f t="shared" si="164"/>
        <v>4.3306083624397237E-2</v>
      </c>
      <c r="L240">
        <f t="shared" si="164"/>
        <v>4.3306083624397237E-2</v>
      </c>
      <c r="M240">
        <f t="shared" si="164"/>
        <v>4.3306083624397237E-2</v>
      </c>
      <c r="N240">
        <f t="shared" si="164"/>
        <v>4.3306083624397237E-2</v>
      </c>
      <c r="O240">
        <f t="shared" si="164"/>
        <v>4.3306083624397237E-2</v>
      </c>
      <c r="P240">
        <f t="shared" si="164"/>
        <v>4.3306083624397237E-2</v>
      </c>
      <c r="Q240">
        <f t="shared" si="164"/>
        <v>4.3306083624397237E-2</v>
      </c>
      <c r="R240">
        <f t="shared" si="164"/>
        <v>4.3306083624397237E-2</v>
      </c>
      <c r="S240">
        <f t="shared" si="163"/>
        <v>4.3306083624397237E-2</v>
      </c>
      <c r="T240">
        <f t="shared" si="163"/>
        <v>4.3306083624397237E-2</v>
      </c>
    </row>
    <row r="241" spans="1:20" x14ac:dyDescent="0.25">
      <c r="A241" s="2">
        <v>43616</v>
      </c>
      <c r="B241">
        <v>94.65</v>
      </c>
      <c r="C241">
        <f>VLOOKUP(A241,stox!A:B,2,FALSE)</f>
        <v>3280.43</v>
      </c>
      <c r="D241">
        <f t="shared" si="159"/>
        <v>0.60999999999999943</v>
      </c>
      <c r="E241" s="5">
        <f t="shared" si="160"/>
        <v>3.968253968253968E-3</v>
      </c>
      <c r="F241">
        <f>D241*252/(SUM(C241:C242))</f>
        <v>2.3295921243661494E-2</v>
      </c>
      <c r="G241">
        <f t="shared" si="161"/>
        <v>2.3295921243661494E-2</v>
      </c>
      <c r="H241">
        <f t="shared" si="164"/>
        <v>2.3295921243661494E-2</v>
      </c>
      <c r="I241">
        <f t="shared" si="164"/>
        <v>2.3295921243661494E-2</v>
      </c>
      <c r="J241">
        <f t="shared" si="164"/>
        <v>2.3295921243661494E-2</v>
      </c>
      <c r="K241">
        <f t="shared" si="164"/>
        <v>2.3295921243661494E-2</v>
      </c>
      <c r="L241">
        <f t="shared" si="164"/>
        <v>2.3295921243661494E-2</v>
      </c>
      <c r="M241">
        <f t="shared" si="164"/>
        <v>2.3295921243661494E-2</v>
      </c>
      <c r="N241">
        <f t="shared" si="164"/>
        <v>2.3295921243661494E-2</v>
      </c>
      <c r="O241">
        <f t="shared" si="164"/>
        <v>2.3295921243661494E-2</v>
      </c>
      <c r="P241">
        <f t="shared" si="164"/>
        <v>2.3295921243661494E-2</v>
      </c>
      <c r="Q241">
        <f t="shared" si="164"/>
        <v>2.3295921243661494E-2</v>
      </c>
      <c r="R241">
        <f t="shared" si="164"/>
        <v>2.3295921243661494E-2</v>
      </c>
      <c r="S241">
        <f t="shared" si="163"/>
        <v>2.3295921243661494E-2</v>
      </c>
      <c r="T241">
        <f t="shared" si="163"/>
        <v>2.3295921243661494E-2</v>
      </c>
    </row>
    <row r="242" spans="1:20" x14ac:dyDescent="0.25">
      <c r="A242" s="2">
        <v>43615</v>
      </c>
      <c r="B242">
        <v>94.04</v>
      </c>
      <c r="C242">
        <f>VLOOKUP(A242,stox!A:B,2,FALSE)</f>
        <v>3318.15</v>
      </c>
      <c r="D242">
        <f t="shared" si="159"/>
        <v>0</v>
      </c>
      <c r="E242" s="5">
        <f t="shared" si="160"/>
        <v>3.968253968253968E-3</v>
      </c>
      <c r="G242">
        <f t="shared" si="161"/>
        <v>2.3295921243661494E-2</v>
      </c>
      <c r="H242">
        <f t="shared" si="164"/>
        <v>2.3295921243661494E-2</v>
      </c>
      <c r="I242">
        <f t="shared" si="164"/>
        <v>2.3295921243661494E-2</v>
      </c>
      <c r="J242">
        <f t="shared" si="164"/>
        <v>2.3295921243661494E-2</v>
      </c>
      <c r="K242">
        <f t="shared" si="164"/>
        <v>2.3295921243661494E-2</v>
      </c>
      <c r="L242">
        <f t="shared" si="164"/>
        <v>2.3295921243661494E-2</v>
      </c>
      <c r="M242">
        <f t="shared" si="164"/>
        <v>2.3295921243661494E-2</v>
      </c>
      <c r="N242">
        <f t="shared" si="164"/>
        <v>2.3295921243661494E-2</v>
      </c>
      <c r="O242">
        <f t="shared" si="164"/>
        <v>2.3295921243661494E-2</v>
      </c>
      <c r="P242">
        <f t="shared" si="164"/>
        <v>2.3295921243661494E-2</v>
      </c>
      <c r="Q242">
        <f t="shared" si="164"/>
        <v>2.3295921243661494E-2</v>
      </c>
      <c r="R242">
        <f t="shared" si="164"/>
        <v>2.3295921243661494E-2</v>
      </c>
      <c r="S242">
        <f t="shared" si="163"/>
        <v>2.3295921243661494E-2</v>
      </c>
      <c r="T242">
        <f t="shared" si="163"/>
        <v>2.3295921243661494E-2</v>
      </c>
    </row>
    <row r="243" spans="1:20" x14ac:dyDescent="0.25">
      <c r="A243" s="2">
        <v>43614</v>
      </c>
      <c r="B243">
        <v>94.04</v>
      </c>
      <c r="C243">
        <f>VLOOKUP(A243,stox!A:B,2,FALSE)</f>
        <v>3297.81</v>
      </c>
      <c r="D243">
        <f t="shared" si="159"/>
        <v>4.8599999999999994</v>
      </c>
      <c r="E243" s="5">
        <f t="shared" si="160"/>
        <v>3.968253968253968E-3</v>
      </c>
      <c r="F243">
        <f>D243*252/(SUM(C243:C244))</f>
        <v>0.18426068993947342</v>
      </c>
      <c r="G243">
        <f t="shared" si="161"/>
        <v>0.18426068993947342</v>
      </c>
      <c r="H243">
        <f t="shared" si="164"/>
        <v>0.18426068993947342</v>
      </c>
      <c r="I243">
        <f t="shared" si="164"/>
        <v>0.18426068993947342</v>
      </c>
      <c r="J243">
        <f t="shared" si="164"/>
        <v>0.18426068993947342</v>
      </c>
      <c r="K243">
        <f t="shared" si="164"/>
        <v>0.18426068993947342</v>
      </c>
      <c r="L243">
        <f t="shared" si="164"/>
        <v>0.18426068993947342</v>
      </c>
      <c r="M243">
        <f t="shared" si="164"/>
        <v>0.18426068993947342</v>
      </c>
      <c r="N243">
        <f t="shared" si="164"/>
        <v>0.18426068993947342</v>
      </c>
      <c r="O243">
        <f t="shared" si="164"/>
        <v>0.18426068993947342</v>
      </c>
      <c r="P243">
        <f t="shared" si="164"/>
        <v>0.18426068993947342</v>
      </c>
      <c r="Q243">
        <f t="shared" si="164"/>
        <v>0.18426068993947342</v>
      </c>
      <c r="R243">
        <f t="shared" si="164"/>
        <v>0.18426068993947342</v>
      </c>
      <c r="S243">
        <f t="shared" si="163"/>
        <v>0.18426068993947342</v>
      </c>
      <c r="T243">
        <f t="shared" si="163"/>
        <v>0.18426068993947342</v>
      </c>
    </row>
    <row r="244" spans="1:20" x14ac:dyDescent="0.25">
      <c r="A244" s="2">
        <v>43613</v>
      </c>
      <c r="B244">
        <v>89.18</v>
      </c>
      <c r="C244">
        <f>VLOOKUP(A244,stox!A:B,2,FALSE)</f>
        <v>3348.86</v>
      </c>
      <c r="D244">
        <f t="shared" si="159"/>
        <v>0</v>
      </c>
      <c r="E244" s="5">
        <f t="shared" si="160"/>
        <v>3.968253968253968E-3</v>
      </c>
      <c r="G244">
        <f t="shared" si="161"/>
        <v>0.18426068993947342</v>
      </c>
      <c r="H244">
        <f t="shared" si="164"/>
        <v>0.18426068993947342</v>
      </c>
      <c r="I244">
        <f t="shared" si="164"/>
        <v>0.18426068993947342</v>
      </c>
      <c r="J244">
        <f t="shared" si="164"/>
        <v>0.18426068993947342</v>
      </c>
      <c r="K244">
        <f t="shared" si="164"/>
        <v>0.18426068993947342</v>
      </c>
      <c r="L244">
        <f t="shared" si="164"/>
        <v>0.18426068993947342</v>
      </c>
      <c r="M244">
        <f t="shared" si="164"/>
        <v>0.18426068993947342</v>
      </c>
      <c r="N244">
        <f t="shared" si="164"/>
        <v>0.18426068993947342</v>
      </c>
      <c r="O244">
        <f t="shared" si="164"/>
        <v>0.18426068993947342</v>
      </c>
      <c r="P244">
        <f t="shared" si="164"/>
        <v>0.18426068993947342</v>
      </c>
      <c r="Q244">
        <f t="shared" si="164"/>
        <v>0.18426068993947342</v>
      </c>
      <c r="R244">
        <f t="shared" si="164"/>
        <v>0.18426068993947342</v>
      </c>
      <c r="S244">
        <f t="shared" si="163"/>
        <v>0.18426068993947342</v>
      </c>
      <c r="T244">
        <f t="shared" si="163"/>
        <v>0.18426068993947342</v>
      </c>
    </row>
    <row r="245" spans="1:20" x14ac:dyDescent="0.25">
      <c r="A245" s="2">
        <v>43612</v>
      </c>
      <c r="B245">
        <v>89.18</v>
      </c>
      <c r="C245">
        <f>VLOOKUP(A245,stox!A:B,2,FALSE)</f>
        <v>3364.04</v>
      </c>
      <c r="D245">
        <f t="shared" si="159"/>
        <v>3.3900000000000006</v>
      </c>
      <c r="E245" s="5">
        <f t="shared" si="160"/>
        <v>3.968253968253968E-3</v>
      </c>
      <c r="F245">
        <f>D245*252/(SUM(C245:C246))</f>
        <v>0.12722458352817834</v>
      </c>
      <c r="G245">
        <f t="shared" si="161"/>
        <v>0.12722458352817834</v>
      </c>
      <c r="H245">
        <f t="shared" si="164"/>
        <v>0.12722458352817834</v>
      </c>
      <c r="I245">
        <f t="shared" si="164"/>
        <v>0.12722458352817834</v>
      </c>
      <c r="J245">
        <f t="shared" si="164"/>
        <v>0.12722458352817834</v>
      </c>
      <c r="K245">
        <f t="shared" si="164"/>
        <v>0.12722458352817834</v>
      </c>
      <c r="L245">
        <f t="shared" si="164"/>
        <v>0.12722458352817834</v>
      </c>
      <c r="M245">
        <f t="shared" si="164"/>
        <v>0.12722458352817834</v>
      </c>
      <c r="N245">
        <f t="shared" si="164"/>
        <v>0.12722458352817834</v>
      </c>
      <c r="O245">
        <f t="shared" si="164"/>
        <v>0.12722458352817834</v>
      </c>
      <c r="P245">
        <f t="shared" si="164"/>
        <v>0.12722458352817834</v>
      </c>
      <c r="Q245">
        <f t="shared" si="164"/>
        <v>0.12722458352817834</v>
      </c>
      <c r="R245">
        <f t="shared" si="164"/>
        <v>0.12722458352817834</v>
      </c>
      <c r="S245">
        <f t="shared" si="163"/>
        <v>0.12722458352817834</v>
      </c>
      <c r="T245">
        <f t="shared" si="163"/>
        <v>0.12722458352817834</v>
      </c>
    </row>
    <row r="246" spans="1:20" x14ac:dyDescent="0.25">
      <c r="A246" s="2">
        <v>43609</v>
      </c>
      <c r="B246">
        <v>85.79</v>
      </c>
      <c r="C246">
        <f>VLOOKUP(A246,stox!A:B,2,FALSE)</f>
        <v>3350.7</v>
      </c>
      <c r="D246">
        <f t="shared" si="159"/>
        <v>0</v>
      </c>
      <c r="E246" s="5">
        <f t="shared" si="160"/>
        <v>3.968253968253968E-3</v>
      </c>
      <c r="G246">
        <f t="shared" si="161"/>
        <v>0.12722458352817834</v>
      </c>
      <c r="H246">
        <f t="shared" si="164"/>
        <v>0.12722458352817834</v>
      </c>
      <c r="I246">
        <f t="shared" si="164"/>
        <v>0.12722458352817834</v>
      </c>
      <c r="J246">
        <f t="shared" si="164"/>
        <v>0.12722458352817834</v>
      </c>
      <c r="K246">
        <f t="shared" si="164"/>
        <v>0.12722458352817834</v>
      </c>
      <c r="L246">
        <f t="shared" si="164"/>
        <v>0.12722458352817834</v>
      </c>
      <c r="M246">
        <f t="shared" si="164"/>
        <v>0.12722458352817834</v>
      </c>
      <c r="N246">
        <f t="shared" si="164"/>
        <v>0.12722458352817834</v>
      </c>
      <c r="O246">
        <f t="shared" si="164"/>
        <v>0.12722458352817834</v>
      </c>
      <c r="P246">
        <f t="shared" si="164"/>
        <v>0.12722458352817834</v>
      </c>
      <c r="Q246">
        <f t="shared" si="164"/>
        <v>0.12722458352817834</v>
      </c>
      <c r="R246">
        <f t="shared" si="164"/>
        <v>0.12722458352817834</v>
      </c>
      <c r="S246">
        <f t="shared" si="163"/>
        <v>0.12722458352817834</v>
      </c>
      <c r="T246">
        <f t="shared" si="163"/>
        <v>0.12722458352817834</v>
      </c>
    </row>
    <row r="247" spans="1:20" x14ac:dyDescent="0.25">
      <c r="A247" s="2">
        <v>43608</v>
      </c>
      <c r="B247">
        <v>85.79</v>
      </c>
      <c r="C247">
        <f>VLOOKUP(A247,stox!A:B,2,FALSE)</f>
        <v>3327.2</v>
      </c>
      <c r="D247">
        <f t="shared" si="159"/>
        <v>4.0500000000000114</v>
      </c>
      <c r="E247" s="5">
        <f t="shared" si="160"/>
        <v>3.968253968253968E-3</v>
      </c>
      <c r="F247">
        <f>D247*252/(SUM(C247))</f>
        <v>0.3067444097138744</v>
      </c>
      <c r="G247">
        <f t="shared" si="161"/>
        <v>0.3067444097138744</v>
      </c>
      <c r="H247">
        <f t="shared" si="164"/>
        <v>0.3067444097138744</v>
      </c>
      <c r="I247">
        <f t="shared" si="164"/>
        <v>0.3067444097138744</v>
      </c>
      <c r="J247">
        <f t="shared" si="164"/>
        <v>0.3067444097138744</v>
      </c>
      <c r="K247">
        <f t="shared" si="164"/>
        <v>0.3067444097138744</v>
      </c>
      <c r="L247">
        <f t="shared" si="164"/>
        <v>0.3067444097138744</v>
      </c>
      <c r="M247">
        <f t="shared" si="164"/>
        <v>0.3067444097138744</v>
      </c>
      <c r="N247">
        <f t="shared" si="164"/>
        <v>0.3067444097138744</v>
      </c>
      <c r="O247">
        <f t="shared" si="164"/>
        <v>0.3067444097138744</v>
      </c>
      <c r="P247">
        <f t="shared" si="164"/>
        <v>0.3067444097138744</v>
      </c>
      <c r="Q247">
        <f t="shared" si="164"/>
        <v>0.3067444097138744</v>
      </c>
      <c r="R247">
        <f t="shared" si="164"/>
        <v>0.3067444097138744</v>
      </c>
      <c r="S247">
        <f t="shared" si="163"/>
        <v>0.3067444097138744</v>
      </c>
      <c r="T247">
        <f t="shared" si="163"/>
        <v>0.3067444097138744</v>
      </c>
    </row>
    <row r="248" spans="1:20" x14ac:dyDescent="0.25">
      <c r="A248" s="2">
        <v>43607</v>
      </c>
      <c r="B248">
        <v>81.739999999999995</v>
      </c>
      <c r="C248">
        <f>VLOOKUP(A248,stox!A:B,2,FALSE)</f>
        <v>3386.72</v>
      </c>
      <c r="D248">
        <f t="shared" si="159"/>
        <v>0.39000000000000057</v>
      </c>
      <c r="E248" s="5">
        <f t="shared" si="160"/>
        <v>3.968253968253968E-3</v>
      </c>
      <c r="F248">
        <f>D248*252/(SUM(C248))</f>
        <v>2.9019228043652898E-2</v>
      </c>
      <c r="G248">
        <f t="shared" si="161"/>
        <v>2.9019228043652898E-2</v>
      </c>
      <c r="H248">
        <f t="shared" si="164"/>
        <v>2.9019228043652898E-2</v>
      </c>
      <c r="I248">
        <f t="shared" si="164"/>
        <v>2.9019228043652898E-2</v>
      </c>
      <c r="J248">
        <f t="shared" si="164"/>
        <v>2.9019228043652898E-2</v>
      </c>
      <c r="K248">
        <f t="shared" si="164"/>
        <v>2.9019228043652898E-2</v>
      </c>
      <c r="L248">
        <f t="shared" si="164"/>
        <v>2.9019228043652898E-2</v>
      </c>
      <c r="M248">
        <f t="shared" si="164"/>
        <v>2.9019228043652898E-2</v>
      </c>
      <c r="N248">
        <f t="shared" si="164"/>
        <v>2.9019228043652898E-2</v>
      </c>
      <c r="O248">
        <f t="shared" si="164"/>
        <v>2.9019228043652898E-2</v>
      </c>
      <c r="P248">
        <f t="shared" si="164"/>
        <v>2.9019228043652898E-2</v>
      </c>
      <c r="Q248">
        <f t="shared" si="164"/>
        <v>2.9019228043652898E-2</v>
      </c>
      <c r="R248">
        <f t="shared" si="164"/>
        <v>2.9019228043652898E-2</v>
      </c>
      <c r="S248">
        <f t="shared" si="163"/>
        <v>2.9019228043652898E-2</v>
      </c>
      <c r="T248">
        <f t="shared" si="163"/>
        <v>2.9019228043652898E-2</v>
      </c>
    </row>
    <row r="249" spans="1:20" x14ac:dyDescent="0.25">
      <c r="A249" s="2">
        <v>43606</v>
      </c>
      <c r="B249">
        <v>81.349999999999994</v>
      </c>
      <c r="C249">
        <f>VLOOKUP(A249,stox!A:B,2,FALSE)</f>
        <v>3386.51</v>
      </c>
      <c r="D249">
        <f t="shared" si="159"/>
        <v>2.0999999999999943</v>
      </c>
      <c r="E249" s="5">
        <f t="shared" si="160"/>
        <v>3.968253968253968E-3</v>
      </c>
      <c r="F249">
        <f>D249*252/(SUM(C249))</f>
        <v>0.15626707140979904</v>
      </c>
      <c r="G249">
        <f t="shared" si="161"/>
        <v>0.15626707140979904</v>
      </c>
      <c r="H249">
        <f t="shared" si="164"/>
        <v>0.15626707140979904</v>
      </c>
      <c r="I249">
        <f t="shared" si="164"/>
        <v>0.15626707140979904</v>
      </c>
      <c r="J249">
        <f t="shared" si="164"/>
        <v>0.15626707140979904</v>
      </c>
      <c r="K249">
        <f t="shared" si="164"/>
        <v>0.15626707140979904</v>
      </c>
      <c r="L249">
        <f t="shared" si="164"/>
        <v>0.15626707140979904</v>
      </c>
      <c r="M249">
        <f t="shared" si="164"/>
        <v>0.15626707140979904</v>
      </c>
      <c r="N249">
        <f t="shared" si="164"/>
        <v>0.15626707140979904</v>
      </c>
      <c r="O249">
        <f t="shared" si="164"/>
        <v>0.15626707140979904</v>
      </c>
      <c r="P249">
        <f t="shared" si="164"/>
        <v>0.15626707140979904</v>
      </c>
      <c r="Q249">
        <f t="shared" si="164"/>
        <v>0.15626707140979904</v>
      </c>
      <c r="R249">
        <f t="shared" si="164"/>
        <v>0.15626707140979904</v>
      </c>
      <c r="S249">
        <f t="shared" si="163"/>
        <v>0.15626707140979904</v>
      </c>
      <c r="T249">
        <f t="shared" si="163"/>
        <v>0.15626707140979904</v>
      </c>
    </row>
    <row r="250" spans="1:20" x14ac:dyDescent="0.25">
      <c r="A250" s="2">
        <v>43605</v>
      </c>
      <c r="B250">
        <v>79.25</v>
      </c>
      <c r="C250">
        <f>VLOOKUP(A250,stox!A:B,2,FALSE)</f>
        <v>3369.78</v>
      </c>
      <c r="D250">
        <f t="shared" si="159"/>
        <v>7.980000000000004</v>
      </c>
      <c r="E250" s="5">
        <f t="shared" si="160"/>
        <v>3.968253968253968E-3</v>
      </c>
      <c r="F250">
        <f>D250*252/(SUM(C250))</f>
        <v>0.59676299342983841</v>
      </c>
      <c r="G250">
        <f t="shared" si="161"/>
        <v>0.59676299342983841</v>
      </c>
      <c r="H250">
        <f t="shared" si="164"/>
        <v>0.59676299342983841</v>
      </c>
      <c r="I250">
        <f t="shared" si="164"/>
        <v>0.59676299342983841</v>
      </c>
      <c r="J250">
        <f t="shared" si="164"/>
        <v>0.59676299342983841</v>
      </c>
      <c r="K250">
        <f t="shared" si="164"/>
        <v>0.59676299342983841</v>
      </c>
      <c r="L250">
        <f t="shared" si="164"/>
        <v>0.59676299342983841</v>
      </c>
      <c r="M250">
        <f t="shared" si="164"/>
        <v>0.59676299342983841</v>
      </c>
      <c r="N250">
        <f t="shared" si="164"/>
        <v>0.59676299342983841</v>
      </c>
      <c r="O250">
        <f t="shared" si="164"/>
        <v>0.59676299342983841</v>
      </c>
      <c r="P250">
        <f t="shared" si="164"/>
        <v>0.59676299342983841</v>
      </c>
      <c r="Q250">
        <f t="shared" si="164"/>
        <v>0.59676299342983841</v>
      </c>
      <c r="R250">
        <f t="shared" si="164"/>
        <v>0.59676299342983841</v>
      </c>
      <c r="S250">
        <f t="shared" si="163"/>
        <v>0.59676299342983841</v>
      </c>
      <c r="T250">
        <f t="shared" si="163"/>
        <v>0.59676299342983841</v>
      </c>
    </row>
    <row r="251" spans="1:20" x14ac:dyDescent="0.25">
      <c r="A251" s="2">
        <v>43602</v>
      </c>
      <c r="B251">
        <v>71.27</v>
      </c>
      <c r="C251">
        <f>VLOOKUP(A251,stox!A:B,2,FALSE)</f>
        <v>3425.64</v>
      </c>
      <c r="D251">
        <f t="shared" si="159"/>
        <v>1.5699999999999932</v>
      </c>
      <c r="E251" s="5">
        <f t="shared" si="160"/>
        <v>3.968253968253968E-3</v>
      </c>
      <c r="F251">
        <f>D251*252/(SUM(C251))</f>
        <v>0.11549374715381601</v>
      </c>
      <c r="G251">
        <f t="shared" si="161"/>
        <v>0.11549374715381601</v>
      </c>
      <c r="H251">
        <f t="shared" si="164"/>
        <v>0.11549374715381601</v>
      </c>
      <c r="I251">
        <f t="shared" si="164"/>
        <v>0.11549374715381601</v>
      </c>
      <c r="J251">
        <f t="shared" si="164"/>
        <v>0.11549374715381601</v>
      </c>
      <c r="K251">
        <f t="shared" si="164"/>
        <v>0.11549374715381601</v>
      </c>
      <c r="L251">
        <f t="shared" si="164"/>
        <v>0.11549374715381601</v>
      </c>
      <c r="M251">
        <f t="shared" si="164"/>
        <v>0.11549374715381601</v>
      </c>
      <c r="N251">
        <f t="shared" si="164"/>
        <v>0.11549374715381601</v>
      </c>
      <c r="O251">
        <f t="shared" si="164"/>
        <v>0.11549374715381601</v>
      </c>
      <c r="P251">
        <f t="shared" si="164"/>
        <v>0.11549374715381601</v>
      </c>
      <c r="Q251">
        <f t="shared" si="164"/>
        <v>0.11549374715381601</v>
      </c>
      <c r="R251">
        <f t="shared" si="164"/>
        <v>0.11549374715381601</v>
      </c>
      <c r="S251">
        <f t="shared" si="163"/>
        <v>0.11549374715381601</v>
      </c>
      <c r="T251">
        <f t="shared" si="163"/>
        <v>0.11549374715381601</v>
      </c>
    </row>
    <row r="252" spans="1:20" x14ac:dyDescent="0.25">
      <c r="A252" s="2">
        <v>43601</v>
      </c>
      <c r="B252">
        <v>69.7</v>
      </c>
      <c r="C252">
        <f>VLOOKUP(A252,stox!A:B,2,FALSE)</f>
        <v>3438.56</v>
      </c>
      <c r="D252">
        <f t="shared" si="159"/>
        <v>3.8299999999999983</v>
      </c>
      <c r="E252" s="5">
        <f t="shared" si="160"/>
        <v>3.968253968253968E-3</v>
      </c>
      <c r="F252">
        <f>D252*252/(SUM(C252))</f>
        <v>0.28068726443627556</v>
      </c>
      <c r="G252">
        <f t="shared" si="161"/>
        <v>0.28068726443627556</v>
      </c>
      <c r="H252">
        <f t="shared" si="164"/>
        <v>0.28068726443627556</v>
      </c>
      <c r="I252">
        <f t="shared" si="164"/>
        <v>0.28068726443627556</v>
      </c>
      <c r="J252">
        <f t="shared" si="164"/>
        <v>0.28068726443627556</v>
      </c>
      <c r="K252">
        <f t="shared" si="164"/>
        <v>0.28068726443627556</v>
      </c>
      <c r="L252">
        <f t="shared" si="164"/>
        <v>0.28068726443627556</v>
      </c>
      <c r="M252">
        <f t="shared" si="164"/>
        <v>0.28068726443627556</v>
      </c>
      <c r="N252">
        <f t="shared" si="164"/>
        <v>0.28068726443627556</v>
      </c>
      <c r="O252">
        <f t="shared" si="164"/>
        <v>0.28068726443627556</v>
      </c>
      <c r="P252">
        <f t="shared" si="164"/>
        <v>0.28068726443627556</v>
      </c>
      <c r="Q252">
        <f t="shared" si="164"/>
        <v>0.28068726443627556</v>
      </c>
      <c r="R252">
        <f t="shared" si="164"/>
        <v>0.28068726443627556</v>
      </c>
      <c r="S252">
        <f t="shared" si="163"/>
        <v>0.28068726443627556</v>
      </c>
      <c r="T252">
        <f t="shared" si="163"/>
        <v>0.28068726443627556</v>
      </c>
    </row>
    <row r="253" spans="1:20" x14ac:dyDescent="0.25">
      <c r="A253" s="2">
        <v>43600</v>
      </c>
      <c r="B253">
        <v>65.87</v>
      </c>
      <c r="C253">
        <f>VLOOKUP(A253,stox!A:B,2,FALSE)</f>
        <v>3385.78</v>
      </c>
      <c r="D253">
        <f t="shared" si="159"/>
        <v>1.2400000000000091</v>
      </c>
      <c r="E253" s="5">
        <f t="shared" si="160"/>
        <v>3.968253968253968E-3</v>
      </c>
      <c r="F253">
        <f>D253*252/(SUM(C253:C254))</f>
        <v>4.6292236035886898E-2</v>
      </c>
      <c r="G253">
        <f t="shared" si="161"/>
        <v>4.6292236035886898E-2</v>
      </c>
      <c r="H253">
        <f t="shared" si="164"/>
        <v>4.6292236035886898E-2</v>
      </c>
      <c r="I253">
        <f t="shared" si="164"/>
        <v>4.6292236035886898E-2</v>
      </c>
      <c r="J253">
        <f t="shared" si="164"/>
        <v>4.6292236035886898E-2</v>
      </c>
      <c r="K253">
        <f t="shared" si="164"/>
        <v>4.6292236035886898E-2</v>
      </c>
      <c r="L253">
        <f t="shared" si="164"/>
        <v>4.6292236035886898E-2</v>
      </c>
      <c r="M253">
        <f t="shared" si="164"/>
        <v>4.6292236035886898E-2</v>
      </c>
      <c r="N253">
        <f t="shared" si="164"/>
        <v>4.6292236035886898E-2</v>
      </c>
      <c r="O253">
        <f t="shared" si="164"/>
        <v>4.6292236035886898E-2</v>
      </c>
      <c r="P253">
        <f t="shared" si="164"/>
        <v>4.6292236035886898E-2</v>
      </c>
      <c r="Q253">
        <f t="shared" si="164"/>
        <v>4.6292236035886898E-2</v>
      </c>
      <c r="R253">
        <f t="shared" si="164"/>
        <v>4.6292236035886898E-2</v>
      </c>
      <c r="S253">
        <f t="shared" si="163"/>
        <v>4.6292236035886898E-2</v>
      </c>
      <c r="T253">
        <f t="shared" si="163"/>
        <v>4.6292236035886898E-2</v>
      </c>
    </row>
    <row r="254" spans="1:20" x14ac:dyDescent="0.25">
      <c r="A254" s="2">
        <v>43599</v>
      </c>
      <c r="B254">
        <v>64.63</v>
      </c>
      <c r="C254">
        <f>VLOOKUP(A254,stox!A:B,2,FALSE)</f>
        <v>3364.38</v>
      </c>
      <c r="D254">
        <f t="shared" si="159"/>
        <v>0</v>
      </c>
      <c r="E254" s="5">
        <f t="shared" si="160"/>
        <v>3.968253968253968E-3</v>
      </c>
      <c r="G254">
        <f t="shared" si="161"/>
        <v>4.6292236035886898E-2</v>
      </c>
      <c r="H254">
        <f t="shared" si="164"/>
        <v>4.6292236035886898E-2</v>
      </c>
      <c r="I254">
        <f t="shared" si="164"/>
        <v>4.6292236035886898E-2</v>
      </c>
      <c r="J254">
        <f t="shared" si="164"/>
        <v>4.6292236035886898E-2</v>
      </c>
      <c r="K254">
        <f t="shared" si="164"/>
        <v>4.6292236035886898E-2</v>
      </c>
      <c r="L254">
        <f t="shared" si="164"/>
        <v>4.6292236035886898E-2</v>
      </c>
      <c r="M254">
        <f t="shared" si="164"/>
        <v>4.6292236035886898E-2</v>
      </c>
      <c r="N254">
        <f t="shared" si="164"/>
        <v>4.6292236035886898E-2</v>
      </c>
      <c r="O254">
        <f t="shared" si="164"/>
        <v>4.6292236035886898E-2</v>
      </c>
      <c r="P254">
        <f t="shared" si="164"/>
        <v>4.6292236035886898E-2</v>
      </c>
      <c r="Q254">
        <f t="shared" si="164"/>
        <v>4.6292236035886898E-2</v>
      </c>
      <c r="R254">
        <f t="shared" si="164"/>
        <v>4.6292236035886898E-2</v>
      </c>
      <c r="S254">
        <f t="shared" si="163"/>
        <v>4.6292236035886898E-2</v>
      </c>
      <c r="T254">
        <f t="shared" si="163"/>
        <v>4.6292236035886898E-2</v>
      </c>
    </row>
    <row r="255" spans="1:20" x14ac:dyDescent="0.25">
      <c r="A255" s="2">
        <v>43598</v>
      </c>
      <c r="B255">
        <v>64.63</v>
      </c>
      <c r="C255">
        <f>VLOOKUP(A255,stox!A:B,2,FALSE)</f>
        <v>3320.78</v>
      </c>
      <c r="D255">
        <f t="shared" si="159"/>
        <v>1.0999999999999943</v>
      </c>
      <c r="E255" s="5">
        <f t="shared" si="160"/>
        <v>3.968253968253968E-3</v>
      </c>
      <c r="F255">
        <f>D255*252/(SUM(C255))</f>
        <v>8.347436445654291E-2</v>
      </c>
      <c r="G255">
        <f t="shared" si="161"/>
        <v>8.347436445654291E-2</v>
      </c>
      <c r="H255">
        <f t="shared" si="164"/>
        <v>8.347436445654291E-2</v>
      </c>
      <c r="I255">
        <f t="shared" si="164"/>
        <v>8.347436445654291E-2</v>
      </c>
      <c r="J255">
        <f t="shared" si="164"/>
        <v>8.347436445654291E-2</v>
      </c>
      <c r="K255">
        <f t="shared" si="164"/>
        <v>8.347436445654291E-2</v>
      </c>
      <c r="L255">
        <f t="shared" si="164"/>
        <v>8.347436445654291E-2</v>
      </c>
      <c r="M255">
        <f t="shared" si="164"/>
        <v>8.347436445654291E-2</v>
      </c>
      <c r="N255">
        <f t="shared" si="164"/>
        <v>8.347436445654291E-2</v>
      </c>
      <c r="O255">
        <f t="shared" si="164"/>
        <v>8.347436445654291E-2</v>
      </c>
      <c r="P255">
        <f t="shared" si="164"/>
        <v>8.347436445654291E-2</v>
      </c>
      <c r="Q255">
        <f t="shared" si="164"/>
        <v>8.347436445654291E-2</v>
      </c>
      <c r="R255">
        <f t="shared" si="164"/>
        <v>8.347436445654291E-2</v>
      </c>
      <c r="S255">
        <f t="shared" si="163"/>
        <v>8.347436445654291E-2</v>
      </c>
      <c r="T255">
        <f t="shared" si="163"/>
        <v>8.347436445654291E-2</v>
      </c>
    </row>
    <row r="256" spans="1:20" x14ac:dyDescent="0.25">
      <c r="A256" s="2">
        <v>43595</v>
      </c>
      <c r="B256">
        <v>63.53</v>
      </c>
      <c r="C256">
        <f>VLOOKUP(A256,stox!A:B,2,FALSE)</f>
        <v>3361.05</v>
      </c>
      <c r="D256">
        <f t="shared" si="159"/>
        <v>0.85999999999999943</v>
      </c>
      <c r="E256" s="5">
        <f t="shared" si="160"/>
        <v>3.968253968253968E-3</v>
      </c>
      <c r="F256">
        <f>D256*252/(SUM(C256))</f>
        <v>6.4479850046860313E-2</v>
      </c>
      <c r="G256">
        <f t="shared" si="161"/>
        <v>6.4479850046860313E-2</v>
      </c>
      <c r="H256">
        <f t="shared" si="164"/>
        <v>6.4479850046860313E-2</v>
      </c>
      <c r="I256">
        <f t="shared" si="164"/>
        <v>6.4479850046860313E-2</v>
      </c>
      <c r="J256">
        <f t="shared" si="164"/>
        <v>6.4479850046860313E-2</v>
      </c>
      <c r="K256">
        <f t="shared" si="164"/>
        <v>6.4479850046860313E-2</v>
      </c>
      <c r="L256">
        <f t="shared" si="164"/>
        <v>6.4479850046860313E-2</v>
      </c>
      <c r="M256">
        <f t="shared" si="164"/>
        <v>6.4479850046860313E-2</v>
      </c>
      <c r="N256">
        <f t="shared" si="164"/>
        <v>6.4479850046860313E-2</v>
      </c>
      <c r="O256">
        <f t="shared" si="164"/>
        <v>6.4479850046860313E-2</v>
      </c>
      <c r="P256">
        <f t="shared" si="164"/>
        <v>6.4479850046860313E-2</v>
      </c>
      <c r="Q256">
        <f t="shared" si="164"/>
        <v>6.4479850046860313E-2</v>
      </c>
      <c r="R256">
        <f t="shared" si="164"/>
        <v>6.4479850046860313E-2</v>
      </c>
      <c r="S256">
        <f t="shared" si="163"/>
        <v>6.4479850046860313E-2</v>
      </c>
      <c r="T256">
        <f t="shared" si="163"/>
        <v>6.4479850046860313E-2</v>
      </c>
    </row>
    <row r="257" spans="1:20" x14ac:dyDescent="0.25">
      <c r="A257" s="2">
        <v>43594</v>
      </c>
      <c r="B257">
        <v>62.67</v>
      </c>
      <c r="C257">
        <f>VLOOKUP(A257,stox!A:B,2,FALSE)</f>
        <v>3350.71</v>
      </c>
      <c r="D257">
        <f>B257-B258</f>
        <v>10.160000000000004</v>
      </c>
      <c r="E257" s="5">
        <f t="shared" si="160"/>
        <v>3.968253968253968E-3</v>
      </c>
      <c r="F257">
        <f>D257*252/(SUM(C257))</f>
        <v>0.76411268059605308</v>
      </c>
      <c r="G257">
        <f t="shared" si="161"/>
        <v>0.76411268059605308</v>
      </c>
      <c r="H257">
        <f t="shared" si="164"/>
        <v>0.76411268059605308</v>
      </c>
      <c r="I257">
        <f t="shared" si="164"/>
        <v>0.76411268059605308</v>
      </c>
      <c r="J257">
        <f t="shared" si="164"/>
        <v>0.76411268059605308</v>
      </c>
      <c r="K257">
        <f t="shared" si="164"/>
        <v>0.76411268059605308</v>
      </c>
      <c r="L257">
        <f t="shared" si="164"/>
        <v>0.76411268059605308</v>
      </c>
      <c r="M257">
        <f t="shared" si="164"/>
        <v>0.76411268059605308</v>
      </c>
      <c r="N257">
        <f t="shared" si="164"/>
        <v>0.76411268059605308</v>
      </c>
      <c r="O257">
        <f t="shared" si="164"/>
        <v>0.76411268059605308</v>
      </c>
      <c r="P257">
        <f t="shared" si="164"/>
        <v>0.76411268059605308</v>
      </c>
      <c r="Q257">
        <f t="shared" si="164"/>
        <v>0.76411268059605308</v>
      </c>
      <c r="R257">
        <f t="shared" si="164"/>
        <v>0.76411268059605308</v>
      </c>
      <c r="S257">
        <f t="shared" si="163"/>
        <v>0.76411268059605308</v>
      </c>
      <c r="T257">
        <f t="shared" si="163"/>
        <v>0.76411268059605308</v>
      </c>
    </row>
    <row r="258" spans="1:20" x14ac:dyDescent="0.25">
      <c r="A258" s="2">
        <v>43593</v>
      </c>
      <c r="B258">
        <v>52.51</v>
      </c>
      <c r="C258">
        <f>VLOOKUP(A258,stox!A:B,2,FALSE)</f>
        <v>3417.26</v>
      </c>
      <c r="D258">
        <f t="shared" si="159"/>
        <v>52.51</v>
      </c>
      <c r="E258" s="5">
        <f t="shared" si="160"/>
        <v>3.968253968253968E-3</v>
      </c>
      <c r="F258">
        <f>D258*252/(SUM(C258))</f>
        <v>3.8722602318816821</v>
      </c>
      <c r="G258">
        <f t="shared" si="161"/>
        <v>3.8722602318816821</v>
      </c>
      <c r="H258">
        <f t="shared" si="164"/>
        <v>3.8722602318816821</v>
      </c>
      <c r="I258">
        <f t="shared" si="164"/>
        <v>3.8722602318816821</v>
      </c>
      <c r="J258">
        <f t="shared" si="164"/>
        <v>3.8722602318816821</v>
      </c>
      <c r="K258">
        <f t="shared" ref="K258:R258" si="165">IF(J258=0,J257,J258)</f>
        <v>3.8722602318816821</v>
      </c>
      <c r="L258">
        <f t="shared" si="165"/>
        <v>3.8722602318816821</v>
      </c>
      <c r="M258">
        <f t="shared" si="165"/>
        <v>3.8722602318816821</v>
      </c>
      <c r="N258">
        <f t="shared" si="165"/>
        <v>3.8722602318816821</v>
      </c>
      <c r="O258">
        <f t="shared" si="165"/>
        <v>3.8722602318816821</v>
      </c>
      <c r="P258">
        <f t="shared" si="165"/>
        <v>3.8722602318816821</v>
      </c>
      <c r="Q258">
        <f t="shared" si="165"/>
        <v>3.8722602318816821</v>
      </c>
      <c r="R258">
        <f t="shared" si="165"/>
        <v>3.8722602318816821</v>
      </c>
      <c r="S258">
        <f t="shared" ref="S258:T258" si="166">IF(R258=0,R257,R258)</f>
        <v>3.8722602318816821</v>
      </c>
      <c r="T258">
        <f t="shared" si="166"/>
        <v>3.8722602318816821</v>
      </c>
    </row>
  </sheetData>
  <sortState xmlns:xlrd2="http://schemas.microsoft.com/office/spreadsheetml/2017/richdata2" ref="A2:B256">
    <sortCondition descending="1" ref="A2:A25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35C04-E953-4E00-91E1-16950286FAC7}">
  <dimension ref="A1:B278"/>
  <sheetViews>
    <sheetView workbookViewId="0">
      <selection activeCell="B31" sqref="B31"/>
    </sheetView>
  </sheetViews>
  <sheetFormatPr baseColWidth="10" defaultRowHeight="15" x14ac:dyDescent="0.25"/>
  <cols>
    <col min="1" max="1" width="10.7109375" bestFit="1" customWidth="1"/>
    <col min="2" max="2" width="8.1406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1">
        <v>43958</v>
      </c>
      <c r="B2">
        <v>2879.25</v>
      </c>
    </row>
    <row r="3" spans="1:2" x14ac:dyDescent="0.25">
      <c r="A3" s="1">
        <v>43957</v>
      </c>
      <c r="B3">
        <v>2845.25</v>
      </c>
    </row>
    <row r="4" spans="1:2" x14ac:dyDescent="0.25">
      <c r="A4" s="1">
        <v>43956</v>
      </c>
      <c r="B4">
        <v>2875.91</v>
      </c>
    </row>
    <row r="5" spans="1:2" x14ac:dyDescent="0.25">
      <c r="A5" s="1">
        <v>43955</v>
      </c>
      <c r="B5">
        <v>2816.48</v>
      </c>
    </row>
    <row r="6" spans="1:2" x14ac:dyDescent="0.25">
      <c r="A6" s="1">
        <v>43952</v>
      </c>
      <c r="B6">
        <v>2927.93</v>
      </c>
    </row>
    <row r="7" spans="1:2" x14ac:dyDescent="0.25">
      <c r="A7" s="1">
        <v>43951</v>
      </c>
      <c r="B7">
        <v>2927.93</v>
      </c>
    </row>
    <row r="8" spans="1:2" x14ac:dyDescent="0.25">
      <c r="A8" s="1">
        <v>43950</v>
      </c>
      <c r="B8">
        <v>2996.08</v>
      </c>
    </row>
    <row r="9" spans="1:2" x14ac:dyDescent="0.25">
      <c r="A9" s="1">
        <v>43949</v>
      </c>
      <c r="B9">
        <v>2932.06</v>
      </c>
    </row>
    <row r="10" spans="1:2" x14ac:dyDescent="0.25">
      <c r="A10" s="1">
        <v>43948</v>
      </c>
      <c r="B10">
        <v>2882.09</v>
      </c>
    </row>
    <row r="11" spans="1:2" x14ac:dyDescent="0.25">
      <c r="A11" s="1">
        <v>43945</v>
      </c>
      <c r="B11">
        <v>2809.07</v>
      </c>
    </row>
    <row r="12" spans="1:2" x14ac:dyDescent="0.25">
      <c r="A12" s="1">
        <v>43944</v>
      </c>
      <c r="B12">
        <v>2852.46</v>
      </c>
    </row>
    <row r="13" spans="1:2" x14ac:dyDescent="0.25">
      <c r="A13" s="1">
        <v>43943</v>
      </c>
      <c r="B13">
        <v>2834.9</v>
      </c>
    </row>
    <row r="14" spans="1:2" x14ac:dyDescent="0.25">
      <c r="A14" s="1">
        <v>43942</v>
      </c>
      <c r="B14">
        <v>2791.34</v>
      </c>
    </row>
    <row r="15" spans="1:2" x14ac:dyDescent="0.25">
      <c r="A15" s="1">
        <v>43941</v>
      </c>
      <c r="B15">
        <v>2909.5</v>
      </c>
    </row>
    <row r="16" spans="1:2" x14ac:dyDescent="0.25">
      <c r="A16" s="1">
        <v>43938</v>
      </c>
      <c r="B16">
        <v>2888.3</v>
      </c>
    </row>
    <row r="17" spans="1:2" x14ac:dyDescent="0.25">
      <c r="A17" s="1">
        <v>43937</v>
      </c>
      <c r="B17">
        <v>2812.35</v>
      </c>
    </row>
    <row r="18" spans="1:2" x14ac:dyDescent="0.25">
      <c r="A18" s="1">
        <v>43936</v>
      </c>
      <c r="B18">
        <v>2808.2</v>
      </c>
    </row>
    <row r="19" spans="1:2" x14ac:dyDescent="0.25">
      <c r="A19" s="1">
        <v>43935</v>
      </c>
      <c r="B19">
        <v>2917.74</v>
      </c>
    </row>
    <row r="20" spans="1:2" x14ac:dyDescent="0.25">
      <c r="A20" s="1">
        <v>43930</v>
      </c>
      <c r="B20">
        <v>2892.79</v>
      </c>
    </row>
    <row r="21" spans="1:2" x14ac:dyDescent="0.25">
      <c r="A21" s="1">
        <v>43929</v>
      </c>
      <c r="B21">
        <v>2851.27</v>
      </c>
    </row>
    <row r="22" spans="1:2" x14ac:dyDescent="0.25">
      <c r="A22" s="1">
        <v>43928</v>
      </c>
      <c r="B22">
        <v>2857.67</v>
      </c>
    </row>
    <row r="23" spans="1:2" x14ac:dyDescent="0.25">
      <c r="A23" s="1">
        <v>43927</v>
      </c>
      <c r="B23">
        <v>2795.97</v>
      </c>
    </row>
    <row r="24" spans="1:2" x14ac:dyDescent="0.25">
      <c r="A24" s="1">
        <v>43924</v>
      </c>
      <c r="B24">
        <v>2662.99</v>
      </c>
    </row>
    <row r="25" spans="1:2" x14ac:dyDescent="0.25">
      <c r="A25" s="1">
        <v>43923</v>
      </c>
      <c r="B25">
        <v>2688.49</v>
      </c>
    </row>
    <row r="26" spans="1:2" x14ac:dyDescent="0.25">
      <c r="A26" s="1">
        <v>43922</v>
      </c>
      <c r="B26">
        <v>2680.3</v>
      </c>
    </row>
    <row r="27" spans="1:2" x14ac:dyDescent="0.25">
      <c r="A27" s="1">
        <v>43921</v>
      </c>
      <c r="B27">
        <v>2786.9</v>
      </c>
    </row>
    <row r="28" spans="1:2" x14ac:dyDescent="0.25">
      <c r="A28" s="1">
        <v>43920</v>
      </c>
      <c r="B28">
        <v>2765.62</v>
      </c>
    </row>
    <row r="29" spans="1:2" x14ac:dyDescent="0.25">
      <c r="A29" s="1">
        <v>43917</v>
      </c>
      <c r="B29">
        <v>2728.65</v>
      </c>
    </row>
    <row r="30" spans="1:2" x14ac:dyDescent="0.25">
      <c r="A30" s="1">
        <v>43916</v>
      </c>
      <c r="B30">
        <v>2847.78</v>
      </c>
    </row>
    <row r="31" spans="1:2" x14ac:dyDescent="0.25">
      <c r="A31" s="1">
        <v>43915</v>
      </c>
      <c r="B31">
        <v>2800.14</v>
      </c>
    </row>
    <row r="32" spans="1:2" x14ac:dyDescent="0.25">
      <c r="A32" s="1">
        <v>43914</v>
      </c>
      <c r="B32">
        <v>2715.11</v>
      </c>
    </row>
    <row r="33" spans="1:2" x14ac:dyDescent="0.25">
      <c r="A33" s="1">
        <v>43913</v>
      </c>
      <c r="B33">
        <v>2485.54</v>
      </c>
    </row>
    <row r="34" spans="1:2" x14ac:dyDescent="0.25">
      <c r="A34" s="1">
        <v>43910</v>
      </c>
      <c r="B34">
        <v>2548.5</v>
      </c>
    </row>
    <row r="35" spans="1:2" x14ac:dyDescent="0.25">
      <c r="A35" s="1">
        <v>43909</v>
      </c>
      <c r="B35">
        <v>2454.08</v>
      </c>
    </row>
    <row r="36" spans="1:2" x14ac:dyDescent="0.25">
      <c r="A36" s="1">
        <v>43908</v>
      </c>
      <c r="B36">
        <v>2385.8200000000002</v>
      </c>
    </row>
    <row r="37" spans="1:2" x14ac:dyDescent="0.25">
      <c r="A37" s="1">
        <v>43907</v>
      </c>
      <c r="B37">
        <v>2530.5</v>
      </c>
    </row>
    <row r="38" spans="1:2" x14ac:dyDescent="0.25">
      <c r="A38" s="1">
        <v>43906</v>
      </c>
      <c r="B38">
        <v>2450.37</v>
      </c>
    </row>
    <row r="39" spans="1:2" x14ac:dyDescent="0.25">
      <c r="A39" s="1">
        <v>43903</v>
      </c>
      <c r="B39">
        <v>2586.02</v>
      </c>
    </row>
    <row r="40" spans="1:2" x14ac:dyDescent="0.25">
      <c r="A40" s="1">
        <v>43902</v>
      </c>
      <c r="B40">
        <v>2545.23</v>
      </c>
    </row>
    <row r="41" spans="1:2" x14ac:dyDescent="0.25">
      <c r="A41" s="1">
        <v>43901</v>
      </c>
      <c r="B41">
        <v>2905.56</v>
      </c>
    </row>
    <row r="42" spans="1:2" x14ac:dyDescent="0.25">
      <c r="A42" s="1">
        <v>43900</v>
      </c>
      <c r="B42">
        <v>2910.02</v>
      </c>
    </row>
    <row r="43" spans="1:2" x14ac:dyDescent="0.25">
      <c r="A43" s="1">
        <v>43899</v>
      </c>
      <c r="B43">
        <v>2959.07</v>
      </c>
    </row>
    <row r="44" spans="1:2" x14ac:dyDescent="0.25">
      <c r="A44" s="1">
        <v>43896</v>
      </c>
      <c r="B44">
        <v>3232.07</v>
      </c>
    </row>
    <row r="45" spans="1:2" x14ac:dyDescent="0.25">
      <c r="A45" s="1">
        <v>43895</v>
      </c>
      <c r="B45">
        <v>3363.58</v>
      </c>
    </row>
    <row r="46" spans="1:2" x14ac:dyDescent="0.25">
      <c r="A46" s="1">
        <v>43894</v>
      </c>
      <c r="B46">
        <v>3420.56</v>
      </c>
    </row>
    <row r="47" spans="1:2" x14ac:dyDescent="0.25">
      <c r="A47" s="1">
        <v>43893</v>
      </c>
      <c r="B47">
        <v>3371.97</v>
      </c>
    </row>
    <row r="48" spans="1:2" x14ac:dyDescent="0.25">
      <c r="A48" s="1">
        <v>43892</v>
      </c>
      <c r="B48">
        <v>3338.83</v>
      </c>
    </row>
    <row r="49" spans="1:2" x14ac:dyDescent="0.25">
      <c r="A49" s="1">
        <v>43889</v>
      </c>
      <c r="B49">
        <v>3329.49</v>
      </c>
    </row>
    <row r="50" spans="1:2" x14ac:dyDescent="0.25">
      <c r="A50" s="1">
        <v>43888</v>
      </c>
      <c r="B50">
        <v>3455.92</v>
      </c>
    </row>
    <row r="51" spans="1:2" x14ac:dyDescent="0.25">
      <c r="A51" s="1">
        <v>43887</v>
      </c>
      <c r="B51">
        <v>3577.68</v>
      </c>
    </row>
    <row r="52" spans="1:2" x14ac:dyDescent="0.25">
      <c r="A52" s="1">
        <v>43886</v>
      </c>
      <c r="B52">
        <v>3572.51</v>
      </c>
    </row>
    <row r="53" spans="1:2" x14ac:dyDescent="0.25">
      <c r="A53" s="1">
        <v>43885</v>
      </c>
      <c r="B53">
        <v>3647.98</v>
      </c>
    </row>
    <row r="54" spans="1:2" x14ac:dyDescent="0.25">
      <c r="A54" s="1">
        <v>43882</v>
      </c>
      <c r="B54">
        <v>3800.38</v>
      </c>
    </row>
    <row r="55" spans="1:2" x14ac:dyDescent="0.25">
      <c r="A55" s="1">
        <v>43881</v>
      </c>
      <c r="B55">
        <v>3822.98</v>
      </c>
    </row>
    <row r="56" spans="1:2" x14ac:dyDescent="0.25">
      <c r="A56" s="1">
        <v>43880</v>
      </c>
      <c r="B56">
        <v>3865.18</v>
      </c>
    </row>
    <row r="57" spans="1:2" x14ac:dyDescent="0.25">
      <c r="A57" s="1">
        <v>43879</v>
      </c>
      <c r="B57">
        <v>3836.54</v>
      </c>
    </row>
    <row r="58" spans="1:2" x14ac:dyDescent="0.25">
      <c r="A58" s="1">
        <v>43878</v>
      </c>
      <c r="B58">
        <v>3853.27</v>
      </c>
    </row>
    <row r="59" spans="1:2" x14ac:dyDescent="0.25">
      <c r="A59" s="1">
        <v>43875</v>
      </c>
      <c r="B59">
        <v>3840.97</v>
      </c>
    </row>
    <row r="60" spans="1:2" x14ac:dyDescent="0.25">
      <c r="A60" s="1">
        <v>43874</v>
      </c>
      <c r="B60">
        <v>3846.74</v>
      </c>
    </row>
    <row r="61" spans="1:2" x14ac:dyDescent="0.25">
      <c r="A61" s="1">
        <v>43873</v>
      </c>
      <c r="B61">
        <v>3854.43</v>
      </c>
    </row>
    <row r="62" spans="1:2" x14ac:dyDescent="0.25">
      <c r="A62" s="1">
        <v>43872</v>
      </c>
      <c r="B62">
        <v>3825.84</v>
      </c>
    </row>
    <row r="63" spans="1:2" x14ac:dyDescent="0.25">
      <c r="A63" s="1">
        <v>43871</v>
      </c>
      <c r="B63">
        <v>3793.18</v>
      </c>
    </row>
    <row r="64" spans="1:2" x14ac:dyDescent="0.25">
      <c r="A64" s="1">
        <v>43868</v>
      </c>
      <c r="B64">
        <v>3798.49</v>
      </c>
    </row>
    <row r="65" spans="1:2" x14ac:dyDescent="0.25">
      <c r="A65" s="1">
        <v>43867</v>
      </c>
      <c r="B65">
        <v>3805.52</v>
      </c>
    </row>
    <row r="66" spans="1:2" x14ac:dyDescent="0.25">
      <c r="A66" s="1">
        <v>43866</v>
      </c>
      <c r="B66">
        <v>3777.84</v>
      </c>
    </row>
    <row r="67" spans="1:2" x14ac:dyDescent="0.25">
      <c r="A67" s="1">
        <v>43865</v>
      </c>
      <c r="B67">
        <v>3732.28</v>
      </c>
    </row>
    <row r="68" spans="1:2" x14ac:dyDescent="0.25">
      <c r="A68" s="1">
        <v>43864</v>
      </c>
      <c r="B68">
        <v>3661.27</v>
      </c>
    </row>
    <row r="69" spans="1:2" x14ac:dyDescent="0.25">
      <c r="A69" s="1">
        <v>43861</v>
      </c>
      <c r="B69">
        <v>3640.91</v>
      </c>
    </row>
    <row r="70" spans="1:2" x14ac:dyDescent="0.25">
      <c r="A70" s="1">
        <v>43860</v>
      </c>
      <c r="B70">
        <v>3690.78</v>
      </c>
    </row>
    <row r="71" spans="1:2" x14ac:dyDescent="0.25">
      <c r="A71" s="1">
        <v>43859</v>
      </c>
      <c r="B71">
        <v>3736.36</v>
      </c>
    </row>
    <row r="72" spans="1:2" x14ac:dyDescent="0.25">
      <c r="A72" s="1">
        <v>43858</v>
      </c>
      <c r="B72">
        <v>3719.22</v>
      </c>
    </row>
    <row r="73" spans="1:2" x14ac:dyDescent="0.25">
      <c r="A73" s="1">
        <v>43857</v>
      </c>
      <c r="B73">
        <v>3677.84</v>
      </c>
    </row>
    <row r="74" spans="1:2" x14ac:dyDescent="0.25">
      <c r="A74" s="1">
        <v>43854</v>
      </c>
      <c r="B74">
        <v>3779.16</v>
      </c>
    </row>
    <row r="75" spans="1:2" x14ac:dyDescent="0.25">
      <c r="A75" s="1">
        <v>43853</v>
      </c>
      <c r="B75">
        <v>3736.85</v>
      </c>
    </row>
    <row r="76" spans="1:2" x14ac:dyDescent="0.25">
      <c r="A76" s="1">
        <v>43852</v>
      </c>
      <c r="B76">
        <v>3769.79</v>
      </c>
    </row>
    <row r="77" spans="1:2" x14ac:dyDescent="0.25">
      <c r="A77" s="1">
        <v>43851</v>
      </c>
      <c r="B77">
        <v>3789.12</v>
      </c>
    </row>
    <row r="78" spans="1:2" x14ac:dyDescent="0.25">
      <c r="A78" s="1">
        <v>43850</v>
      </c>
      <c r="B78">
        <v>3799.03</v>
      </c>
    </row>
    <row r="79" spans="1:2" x14ac:dyDescent="0.25">
      <c r="A79" s="1">
        <v>43847</v>
      </c>
      <c r="B79">
        <v>3808.26</v>
      </c>
    </row>
    <row r="80" spans="1:2" x14ac:dyDescent="0.25">
      <c r="A80" s="1">
        <v>43846</v>
      </c>
      <c r="B80">
        <v>3774.14</v>
      </c>
    </row>
    <row r="81" spans="1:2" x14ac:dyDescent="0.25">
      <c r="A81" s="1">
        <v>43845</v>
      </c>
      <c r="B81">
        <v>3768.96</v>
      </c>
    </row>
    <row r="82" spans="1:2" x14ac:dyDescent="0.25">
      <c r="A82" s="1">
        <v>43844</v>
      </c>
      <c r="B82">
        <v>3774.88</v>
      </c>
    </row>
    <row r="83" spans="1:2" x14ac:dyDescent="0.25">
      <c r="A83" s="1">
        <v>43843</v>
      </c>
      <c r="B83">
        <v>3779.68</v>
      </c>
    </row>
    <row r="84" spans="1:2" x14ac:dyDescent="0.25">
      <c r="A84" s="1">
        <v>43840</v>
      </c>
      <c r="B84">
        <v>3789.52</v>
      </c>
    </row>
    <row r="85" spans="1:2" x14ac:dyDescent="0.25">
      <c r="A85" s="1">
        <v>43839</v>
      </c>
      <c r="B85">
        <v>3795.88</v>
      </c>
    </row>
    <row r="86" spans="1:2" x14ac:dyDescent="0.25">
      <c r="A86" s="1">
        <v>43838</v>
      </c>
      <c r="B86">
        <v>3772.56</v>
      </c>
    </row>
    <row r="87" spans="1:2" x14ac:dyDescent="0.25">
      <c r="A87" s="1">
        <v>43837</v>
      </c>
      <c r="B87">
        <v>3759.25</v>
      </c>
    </row>
    <row r="88" spans="1:2" x14ac:dyDescent="0.25">
      <c r="A88" s="1">
        <v>43836</v>
      </c>
      <c r="B88">
        <v>3752.52</v>
      </c>
    </row>
    <row r="89" spans="1:2" x14ac:dyDescent="0.25">
      <c r="A89" s="1">
        <v>43833</v>
      </c>
      <c r="B89">
        <v>3773.37</v>
      </c>
    </row>
    <row r="90" spans="1:2" x14ac:dyDescent="0.25">
      <c r="A90" s="1">
        <v>43832</v>
      </c>
      <c r="B90">
        <v>3793.24</v>
      </c>
    </row>
    <row r="91" spans="1:2" x14ac:dyDescent="0.25">
      <c r="A91" s="1">
        <v>43830</v>
      </c>
      <c r="B91">
        <v>3745.15</v>
      </c>
    </row>
    <row r="92" spans="1:2" x14ac:dyDescent="0.25">
      <c r="A92" s="1">
        <v>43829</v>
      </c>
      <c r="B92">
        <v>3748.47</v>
      </c>
    </row>
    <row r="93" spans="1:2" x14ac:dyDescent="0.25">
      <c r="A93" s="1">
        <v>43826</v>
      </c>
      <c r="B93">
        <v>3782.27</v>
      </c>
    </row>
    <row r="94" spans="1:2" x14ac:dyDescent="0.25">
      <c r="A94" s="1">
        <v>43823</v>
      </c>
      <c r="B94">
        <v>3774.39</v>
      </c>
    </row>
    <row r="95" spans="1:2" x14ac:dyDescent="0.25">
      <c r="A95" s="1">
        <v>43822</v>
      </c>
      <c r="B95">
        <v>3776.66</v>
      </c>
    </row>
    <row r="96" spans="1:2" x14ac:dyDescent="0.25">
      <c r="A96" s="1">
        <v>43819</v>
      </c>
      <c r="B96">
        <v>3776.56</v>
      </c>
    </row>
    <row r="97" spans="1:2" x14ac:dyDescent="0.25">
      <c r="A97" s="1">
        <v>43818</v>
      </c>
      <c r="B97">
        <v>3739.17</v>
      </c>
    </row>
    <row r="98" spans="1:2" x14ac:dyDescent="0.25">
      <c r="A98" s="1">
        <v>43817</v>
      </c>
      <c r="B98">
        <v>3739</v>
      </c>
    </row>
    <row r="99" spans="1:2" x14ac:dyDescent="0.25">
      <c r="A99" s="1">
        <v>43816</v>
      </c>
      <c r="B99">
        <v>3745.28</v>
      </c>
    </row>
    <row r="100" spans="1:2" x14ac:dyDescent="0.25">
      <c r="A100" s="1">
        <v>43815</v>
      </c>
      <c r="B100">
        <v>3772.74</v>
      </c>
    </row>
    <row r="101" spans="1:2" x14ac:dyDescent="0.25">
      <c r="A101" s="1">
        <v>43812</v>
      </c>
      <c r="B101">
        <v>3731.07</v>
      </c>
    </row>
    <row r="102" spans="1:2" x14ac:dyDescent="0.25">
      <c r="A102" s="1">
        <v>43811</v>
      </c>
      <c r="B102">
        <v>3706.35</v>
      </c>
    </row>
    <row r="103" spans="1:2" x14ac:dyDescent="0.25">
      <c r="A103" s="1">
        <v>43810</v>
      </c>
      <c r="B103">
        <v>3687.45</v>
      </c>
    </row>
    <row r="104" spans="1:2" x14ac:dyDescent="0.25">
      <c r="A104" s="1">
        <v>43809</v>
      </c>
      <c r="B104">
        <v>3671.78</v>
      </c>
    </row>
    <row r="105" spans="1:2" x14ac:dyDescent="0.25">
      <c r="A105" s="1">
        <v>43808</v>
      </c>
      <c r="B105">
        <v>3672.18</v>
      </c>
    </row>
    <row r="106" spans="1:2" x14ac:dyDescent="0.25">
      <c r="A106" s="1">
        <v>43805</v>
      </c>
      <c r="B106">
        <v>3692.34</v>
      </c>
    </row>
    <row r="107" spans="1:2" x14ac:dyDescent="0.25">
      <c r="A107" s="1">
        <v>43804</v>
      </c>
      <c r="B107">
        <v>3648.13</v>
      </c>
    </row>
    <row r="108" spans="1:2" x14ac:dyDescent="0.25">
      <c r="A108" s="1">
        <v>43803</v>
      </c>
      <c r="B108">
        <v>3660.02</v>
      </c>
    </row>
    <row r="109" spans="1:2" x14ac:dyDescent="0.25">
      <c r="A109" s="1">
        <v>43802</v>
      </c>
      <c r="B109">
        <v>3610.99</v>
      </c>
    </row>
    <row r="110" spans="1:2" x14ac:dyDescent="0.25">
      <c r="A110" s="1">
        <v>43801</v>
      </c>
      <c r="B110">
        <v>3626.66</v>
      </c>
    </row>
    <row r="111" spans="1:2" x14ac:dyDescent="0.25">
      <c r="A111" s="1">
        <v>43798</v>
      </c>
      <c r="B111">
        <v>3703.58</v>
      </c>
    </row>
    <row r="112" spans="1:2" x14ac:dyDescent="0.25">
      <c r="A112" s="1">
        <v>43797</v>
      </c>
      <c r="B112">
        <v>3704.48</v>
      </c>
    </row>
    <row r="113" spans="1:2" x14ac:dyDescent="0.25">
      <c r="A113" s="1">
        <v>43796</v>
      </c>
      <c r="B113">
        <v>3712.85</v>
      </c>
    </row>
    <row r="114" spans="1:2" x14ac:dyDescent="0.25">
      <c r="A114" s="1">
        <v>43795</v>
      </c>
      <c r="B114">
        <v>3705.55</v>
      </c>
    </row>
    <row r="115" spans="1:2" x14ac:dyDescent="0.25">
      <c r="A115" s="1">
        <v>43794</v>
      </c>
      <c r="B115">
        <v>3707.68</v>
      </c>
    </row>
    <row r="116" spans="1:2" x14ac:dyDescent="0.25">
      <c r="A116" s="1">
        <v>43791</v>
      </c>
      <c r="B116">
        <v>3687.32</v>
      </c>
    </row>
    <row r="117" spans="1:2" x14ac:dyDescent="0.25">
      <c r="A117" s="1">
        <v>43790</v>
      </c>
      <c r="B117">
        <v>3679.66</v>
      </c>
    </row>
    <row r="118" spans="1:2" x14ac:dyDescent="0.25">
      <c r="A118" s="1">
        <v>43789</v>
      </c>
      <c r="B118">
        <v>3683.88</v>
      </c>
    </row>
    <row r="119" spans="1:2" x14ac:dyDescent="0.25">
      <c r="A119" s="1">
        <v>43788</v>
      </c>
      <c r="B119">
        <v>3696.56</v>
      </c>
    </row>
    <row r="120" spans="1:2" x14ac:dyDescent="0.25">
      <c r="A120" s="1">
        <v>43787</v>
      </c>
      <c r="B120">
        <v>3704.92</v>
      </c>
    </row>
    <row r="121" spans="1:2" x14ac:dyDescent="0.25">
      <c r="A121" s="1">
        <v>43784</v>
      </c>
      <c r="B121">
        <v>3711.61</v>
      </c>
    </row>
    <row r="122" spans="1:2" x14ac:dyDescent="0.25">
      <c r="A122" s="1">
        <v>43783</v>
      </c>
      <c r="B122">
        <v>3688.81</v>
      </c>
    </row>
    <row r="123" spans="1:2" x14ac:dyDescent="0.25">
      <c r="A123" s="1">
        <v>43782</v>
      </c>
      <c r="B123">
        <v>3699.5</v>
      </c>
    </row>
    <row r="124" spans="1:2" x14ac:dyDescent="0.25">
      <c r="A124" s="1">
        <v>43781</v>
      </c>
      <c r="B124">
        <v>3712.2</v>
      </c>
    </row>
    <row r="125" spans="1:2" x14ac:dyDescent="0.25">
      <c r="A125" s="1">
        <v>43780</v>
      </c>
      <c r="B125">
        <v>3696.82</v>
      </c>
    </row>
    <row r="126" spans="1:2" x14ac:dyDescent="0.25">
      <c r="A126" s="1">
        <v>43777</v>
      </c>
      <c r="B126">
        <v>3699.65</v>
      </c>
    </row>
    <row r="127" spans="1:2" x14ac:dyDescent="0.25">
      <c r="A127" s="1">
        <v>43776</v>
      </c>
      <c r="B127">
        <v>3706.68</v>
      </c>
    </row>
    <row r="128" spans="1:2" x14ac:dyDescent="0.25">
      <c r="A128" s="1">
        <v>43775</v>
      </c>
      <c r="B128">
        <v>3688.74</v>
      </c>
    </row>
    <row r="129" spans="1:2" x14ac:dyDescent="0.25">
      <c r="A129" s="1">
        <v>43774</v>
      </c>
      <c r="B129">
        <v>3676.52</v>
      </c>
    </row>
    <row r="130" spans="1:2" x14ac:dyDescent="0.25">
      <c r="A130" s="1">
        <v>43773</v>
      </c>
      <c r="B130">
        <v>3665.21</v>
      </c>
    </row>
    <row r="131" spans="1:2" x14ac:dyDescent="0.25">
      <c r="A131" s="1">
        <v>43770</v>
      </c>
      <c r="B131">
        <v>3623.74</v>
      </c>
    </row>
    <row r="132" spans="1:2" x14ac:dyDescent="0.25">
      <c r="A132" s="1">
        <v>43769</v>
      </c>
      <c r="B132">
        <v>3604.41</v>
      </c>
    </row>
    <row r="133" spans="1:2" x14ac:dyDescent="0.25">
      <c r="A133" s="1">
        <v>43768</v>
      </c>
      <c r="B133">
        <v>3620.29</v>
      </c>
    </row>
    <row r="134" spans="1:2" x14ac:dyDescent="0.25">
      <c r="A134" s="1">
        <v>43767</v>
      </c>
      <c r="B134">
        <v>3622.09</v>
      </c>
    </row>
    <row r="135" spans="1:2" x14ac:dyDescent="0.25">
      <c r="A135" s="1">
        <v>43766</v>
      </c>
      <c r="B135">
        <v>3625.69</v>
      </c>
    </row>
    <row r="136" spans="1:2" x14ac:dyDescent="0.25">
      <c r="A136" s="1">
        <v>43763</v>
      </c>
      <c r="B136">
        <v>3624.68</v>
      </c>
    </row>
    <row r="137" spans="1:2" x14ac:dyDescent="0.25">
      <c r="A137" s="1">
        <v>43762</v>
      </c>
      <c r="B137">
        <v>3621.37</v>
      </c>
    </row>
    <row r="138" spans="1:2" x14ac:dyDescent="0.25">
      <c r="A138" s="1">
        <v>43761</v>
      </c>
      <c r="B138">
        <v>3606.89</v>
      </c>
    </row>
    <row r="139" spans="1:2" x14ac:dyDescent="0.25">
      <c r="A139" s="1">
        <v>43760</v>
      </c>
      <c r="B139">
        <v>3604.82</v>
      </c>
    </row>
    <row r="140" spans="1:2" x14ac:dyDescent="0.25">
      <c r="A140" s="1">
        <v>43759</v>
      </c>
      <c r="B140">
        <v>3600.08</v>
      </c>
    </row>
    <row r="141" spans="1:2" x14ac:dyDescent="0.25">
      <c r="A141" s="1">
        <v>43756</v>
      </c>
      <c r="B141">
        <v>3579.41</v>
      </c>
    </row>
    <row r="142" spans="1:2" x14ac:dyDescent="0.25">
      <c r="A142" s="1">
        <v>43755</v>
      </c>
      <c r="B142">
        <v>3588.62</v>
      </c>
    </row>
    <row r="143" spans="1:2" x14ac:dyDescent="0.25">
      <c r="A143" s="1">
        <v>43754</v>
      </c>
      <c r="B143">
        <v>3599.25</v>
      </c>
    </row>
    <row r="144" spans="1:2" x14ac:dyDescent="0.25">
      <c r="A144" s="1">
        <v>43753</v>
      </c>
      <c r="B144">
        <v>3598.65</v>
      </c>
    </row>
    <row r="145" spans="1:2" x14ac:dyDescent="0.25">
      <c r="A145" s="1">
        <v>43752</v>
      </c>
      <c r="B145">
        <v>3556.26</v>
      </c>
    </row>
    <row r="146" spans="1:2" x14ac:dyDescent="0.25">
      <c r="A146" s="1">
        <v>43749</v>
      </c>
      <c r="B146">
        <v>3569.92</v>
      </c>
    </row>
    <row r="147" spans="1:2" x14ac:dyDescent="0.25">
      <c r="A147" s="1">
        <v>43748</v>
      </c>
      <c r="B147">
        <v>3493.96</v>
      </c>
    </row>
    <row r="148" spans="1:2" x14ac:dyDescent="0.25">
      <c r="A148" s="1">
        <v>43747</v>
      </c>
      <c r="B148">
        <v>3462.11</v>
      </c>
    </row>
    <row r="149" spans="1:2" x14ac:dyDescent="0.25">
      <c r="A149" s="1">
        <v>43746</v>
      </c>
      <c r="B149">
        <v>3432.76</v>
      </c>
    </row>
    <row r="150" spans="1:2" x14ac:dyDescent="0.25">
      <c r="A150" s="1">
        <v>43745</v>
      </c>
      <c r="B150">
        <v>3471.24</v>
      </c>
    </row>
    <row r="151" spans="1:2" x14ac:dyDescent="0.25">
      <c r="A151" s="1">
        <v>43742</v>
      </c>
      <c r="B151">
        <v>3446.71</v>
      </c>
    </row>
    <row r="152" spans="1:2" x14ac:dyDescent="0.25">
      <c r="A152" s="1">
        <v>43741</v>
      </c>
      <c r="B152">
        <v>3417.37</v>
      </c>
    </row>
    <row r="153" spans="1:2" x14ac:dyDescent="0.25">
      <c r="A153" s="1">
        <v>43740</v>
      </c>
      <c r="B153">
        <v>3413.31</v>
      </c>
    </row>
    <row r="154" spans="1:2" x14ac:dyDescent="0.25">
      <c r="A154" s="1">
        <v>43739</v>
      </c>
      <c r="B154">
        <v>3518.25</v>
      </c>
    </row>
    <row r="155" spans="1:2" x14ac:dyDescent="0.25">
      <c r="A155" s="1">
        <v>43738</v>
      </c>
      <c r="B155">
        <v>3569.45</v>
      </c>
    </row>
    <row r="156" spans="1:2" x14ac:dyDescent="0.25">
      <c r="A156" s="1">
        <v>43735</v>
      </c>
      <c r="B156">
        <v>3545.88</v>
      </c>
    </row>
    <row r="157" spans="1:2" x14ac:dyDescent="0.25">
      <c r="A157" s="1">
        <v>43734</v>
      </c>
      <c r="B157">
        <v>3532.18</v>
      </c>
    </row>
    <row r="158" spans="1:2" x14ac:dyDescent="0.25">
      <c r="A158" s="1">
        <v>43733</v>
      </c>
      <c r="B158">
        <v>3513.03</v>
      </c>
    </row>
    <row r="159" spans="1:2" x14ac:dyDescent="0.25">
      <c r="A159" s="1">
        <v>43732</v>
      </c>
      <c r="B159">
        <v>3532.05</v>
      </c>
    </row>
    <row r="160" spans="1:2" x14ac:dyDescent="0.25">
      <c r="A160" s="1">
        <v>43731</v>
      </c>
      <c r="B160">
        <v>3536.97</v>
      </c>
    </row>
    <row r="161" spans="1:2" x14ac:dyDescent="0.25">
      <c r="A161" s="1">
        <v>43728</v>
      </c>
      <c r="B161">
        <v>3571.39</v>
      </c>
    </row>
    <row r="162" spans="1:2" x14ac:dyDescent="0.25">
      <c r="A162" s="1">
        <v>43727</v>
      </c>
      <c r="B162">
        <v>3552.65</v>
      </c>
    </row>
    <row r="163" spans="1:2" x14ac:dyDescent="0.25">
      <c r="A163" s="1">
        <v>43726</v>
      </c>
      <c r="B163">
        <v>3528.04</v>
      </c>
    </row>
    <row r="164" spans="1:2" x14ac:dyDescent="0.25">
      <c r="A164" s="1">
        <v>43725</v>
      </c>
      <c r="B164">
        <v>3521.26</v>
      </c>
    </row>
    <row r="165" spans="1:2" x14ac:dyDescent="0.25">
      <c r="A165" s="1">
        <v>43724</v>
      </c>
      <c r="B165">
        <v>3518.45</v>
      </c>
    </row>
    <row r="166" spans="1:2" x14ac:dyDescent="0.25">
      <c r="A166" s="1">
        <v>43721</v>
      </c>
      <c r="B166">
        <v>3550.11</v>
      </c>
    </row>
    <row r="167" spans="1:2" x14ac:dyDescent="0.25">
      <c r="A167" s="1">
        <v>43720</v>
      </c>
      <c r="B167">
        <v>3538.86</v>
      </c>
    </row>
    <row r="168" spans="1:2" x14ac:dyDescent="0.25">
      <c r="A168" s="1">
        <v>43719</v>
      </c>
      <c r="B168">
        <v>3516.82</v>
      </c>
    </row>
    <row r="169" spans="1:2" x14ac:dyDescent="0.25">
      <c r="A169" s="1">
        <v>43718</v>
      </c>
      <c r="B169">
        <v>3498.99</v>
      </c>
    </row>
    <row r="170" spans="1:2" x14ac:dyDescent="0.25">
      <c r="A170" s="1">
        <v>43717</v>
      </c>
      <c r="B170">
        <v>3495.02</v>
      </c>
    </row>
    <row r="171" spans="1:2" x14ac:dyDescent="0.25">
      <c r="A171" s="1">
        <v>43714</v>
      </c>
      <c r="B171">
        <v>3495.19</v>
      </c>
    </row>
    <row r="172" spans="1:2" x14ac:dyDescent="0.25">
      <c r="A172" s="1">
        <v>43713</v>
      </c>
      <c r="B172">
        <v>3484.7</v>
      </c>
    </row>
    <row r="173" spans="1:2" x14ac:dyDescent="0.25">
      <c r="A173" s="1">
        <v>43712</v>
      </c>
      <c r="B173">
        <v>3450.83</v>
      </c>
    </row>
    <row r="174" spans="1:2" x14ac:dyDescent="0.25">
      <c r="A174" s="1">
        <v>43711</v>
      </c>
      <c r="B174">
        <v>3420.74</v>
      </c>
    </row>
    <row r="175" spans="1:2" x14ac:dyDescent="0.25">
      <c r="A175" s="1">
        <v>43710</v>
      </c>
      <c r="B175">
        <v>3432.54</v>
      </c>
    </row>
    <row r="176" spans="1:2" x14ac:dyDescent="0.25">
      <c r="A176" s="1">
        <v>43707</v>
      </c>
      <c r="B176">
        <v>3426.76</v>
      </c>
    </row>
    <row r="177" spans="1:2" x14ac:dyDescent="0.25">
      <c r="A177" s="1">
        <v>43706</v>
      </c>
      <c r="B177">
        <v>3411.33</v>
      </c>
    </row>
    <row r="178" spans="1:2" x14ac:dyDescent="0.25">
      <c r="A178" s="1">
        <v>43705</v>
      </c>
      <c r="B178">
        <v>3365.38</v>
      </c>
    </row>
    <row r="179" spans="1:2" x14ac:dyDescent="0.25">
      <c r="A179" s="1">
        <v>43704</v>
      </c>
      <c r="B179">
        <v>3370.47</v>
      </c>
    </row>
    <row r="180" spans="1:2" x14ac:dyDescent="0.25">
      <c r="A180" s="1">
        <v>43703</v>
      </c>
      <c r="B180">
        <v>3348.84</v>
      </c>
    </row>
    <row r="181" spans="1:2" x14ac:dyDescent="0.25">
      <c r="A181" s="1">
        <v>43700</v>
      </c>
      <c r="B181">
        <v>3334.25</v>
      </c>
    </row>
    <row r="182" spans="1:2" x14ac:dyDescent="0.25">
      <c r="A182" s="1">
        <v>43699</v>
      </c>
      <c r="B182">
        <v>3373.67</v>
      </c>
    </row>
    <row r="183" spans="1:2" x14ac:dyDescent="0.25">
      <c r="A183" s="1">
        <v>43698</v>
      </c>
      <c r="B183">
        <v>3394.89</v>
      </c>
    </row>
    <row r="184" spans="1:2" x14ac:dyDescent="0.25">
      <c r="A184" s="1">
        <v>43697</v>
      </c>
      <c r="B184">
        <v>3350.23</v>
      </c>
    </row>
    <row r="185" spans="1:2" x14ac:dyDescent="0.25">
      <c r="A185" s="1">
        <v>43696</v>
      </c>
      <c r="B185">
        <v>3369.19</v>
      </c>
    </row>
    <row r="186" spans="1:2" x14ac:dyDescent="0.25">
      <c r="A186" s="1">
        <v>43693</v>
      </c>
      <c r="B186">
        <v>3329.08</v>
      </c>
    </row>
    <row r="187" spans="1:2" x14ac:dyDescent="0.25">
      <c r="A187" s="1">
        <v>43692</v>
      </c>
      <c r="B187">
        <v>3282.78</v>
      </c>
    </row>
    <row r="188" spans="1:2" x14ac:dyDescent="0.25">
      <c r="A188" s="1">
        <v>43691</v>
      </c>
      <c r="B188">
        <v>3288.7</v>
      </c>
    </row>
    <row r="189" spans="1:2" x14ac:dyDescent="0.25">
      <c r="A189" s="1">
        <v>43690</v>
      </c>
      <c r="B189">
        <v>3357.16</v>
      </c>
    </row>
    <row r="190" spans="1:2" x14ac:dyDescent="0.25">
      <c r="A190" s="1">
        <v>43689</v>
      </c>
      <c r="B190">
        <v>3326.55</v>
      </c>
    </row>
    <row r="191" spans="1:2" x14ac:dyDescent="0.25">
      <c r="A191" s="1">
        <v>43686</v>
      </c>
      <c r="B191">
        <v>3333.74</v>
      </c>
    </row>
    <row r="192" spans="1:2" x14ac:dyDescent="0.25">
      <c r="A192" s="1">
        <v>43685</v>
      </c>
      <c r="B192">
        <v>3375.38</v>
      </c>
    </row>
    <row r="193" spans="1:2" x14ac:dyDescent="0.25">
      <c r="A193" s="1">
        <v>43684</v>
      </c>
      <c r="B193">
        <v>3309.99</v>
      </c>
    </row>
    <row r="194" spans="1:2" x14ac:dyDescent="0.25">
      <c r="A194" s="1">
        <v>43683</v>
      </c>
      <c r="B194">
        <v>3291.66</v>
      </c>
    </row>
    <row r="195" spans="1:2" x14ac:dyDescent="0.25">
      <c r="A195" s="1">
        <v>43682</v>
      </c>
      <c r="B195">
        <v>3310.93</v>
      </c>
    </row>
    <row r="196" spans="1:2" x14ac:dyDescent="0.25">
      <c r="A196" s="1">
        <v>43679</v>
      </c>
      <c r="B196">
        <v>3376.12</v>
      </c>
    </row>
    <row r="197" spans="1:2" x14ac:dyDescent="0.25">
      <c r="A197" s="1">
        <v>43678</v>
      </c>
      <c r="B197">
        <v>3490.03</v>
      </c>
    </row>
    <row r="198" spans="1:2" x14ac:dyDescent="0.25">
      <c r="A198" s="1">
        <v>43677</v>
      </c>
      <c r="B198">
        <v>3466.85</v>
      </c>
    </row>
    <row r="199" spans="1:2" x14ac:dyDescent="0.25">
      <c r="A199" s="1">
        <v>43676</v>
      </c>
      <c r="B199">
        <v>3462.85</v>
      </c>
    </row>
    <row r="200" spans="1:2" x14ac:dyDescent="0.25">
      <c r="A200" s="1">
        <v>43675</v>
      </c>
      <c r="B200">
        <v>3523.58</v>
      </c>
    </row>
    <row r="201" spans="1:2" x14ac:dyDescent="0.25">
      <c r="A201" s="1">
        <v>43672</v>
      </c>
      <c r="B201">
        <v>3524.47</v>
      </c>
    </row>
    <row r="202" spans="1:2" x14ac:dyDescent="0.25">
      <c r="A202" s="1">
        <v>43671</v>
      </c>
      <c r="B202">
        <v>3510.15</v>
      </c>
    </row>
    <row r="203" spans="1:2" x14ac:dyDescent="0.25">
      <c r="A203" s="1">
        <v>43670</v>
      </c>
      <c r="B203">
        <v>3532.9</v>
      </c>
    </row>
    <row r="204" spans="1:2" x14ac:dyDescent="0.25">
      <c r="A204" s="1">
        <v>43669</v>
      </c>
      <c r="B204">
        <v>3532.87</v>
      </c>
    </row>
    <row r="205" spans="1:2" x14ac:dyDescent="0.25">
      <c r="A205" s="1">
        <v>43668</v>
      </c>
      <c r="B205">
        <v>3489.92</v>
      </c>
    </row>
    <row r="206" spans="1:2" x14ac:dyDescent="0.25">
      <c r="A206" s="1">
        <v>43665</v>
      </c>
      <c r="B206">
        <v>3480.18</v>
      </c>
    </row>
    <row r="207" spans="1:2" x14ac:dyDescent="0.25">
      <c r="A207" s="1">
        <v>43664</v>
      </c>
      <c r="B207">
        <v>3482.83</v>
      </c>
    </row>
    <row r="208" spans="1:2" x14ac:dyDescent="0.25">
      <c r="A208" s="1">
        <v>43663</v>
      </c>
      <c r="B208">
        <v>3501.58</v>
      </c>
    </row>
    <row r="209" spans="1:2" x14ac:dyDescent="0.25">
      <c r="A209" s="1">
        <v>43662</v>
      </c>
      <c r="B209">
        <v>3521.36</v>
      </c>
    </row>
    <row r="210" spans="1:2" x14ac:dyDescent="0.25">
      <c r="A210" s="1">
        <v>43661</v>
      </c>
      <c r="B210">
        <v>3502.22</v>
      </c>
    </row>
    <row r="211" spans="1:2" x14ac:dyDescent="0.25">
      <c r="A211" s="1">
        <v>43658</v>
      </c>
      <c r="B211">
        <v>3497.63</v>
      </c>
    </row>
    <row r="212" spans="1:2" x14ac:dyDescent="0.25">
      <c r="A212" s="1">
        <v>43657</v>
      </c>
      <c r="B212">
        <v>3496.73</v>
      </c>
    </row>
    <row r="213" spans="1:2" x14ac:dyDescent="0.25">
      <c r="A213" s="1">
        <v>43656</v>
      </c>
      <c r="B213">
        <v>3501.52</v>
      </c>
    </row>
    <row r="214" spans="1:2" x14ac:dyDescent="0.25">
      <c r="A214" s="1">
        <v>43655</v>
      </c>
      <c r="B214">
        <v>3509.75</v>
      </c>
    </row>
    <row r="215" spans="1:2" x14ac:dyDescent="0.25">
      <c r="A215" s="1">
        <v>43654</v>
      </c>
      <c r="B215">
        <v>3523.76</v>
      </c>
    </row>
    <row r="216" spans="1:2" x14ac:dyDescent="0.25">
      <c r="A216" s="1">
        <v>43651</v>
      </c>
      <c r="B216">
        <v>3527.98</v>
      </c>
    </row>
    <row r="217" spans="1:2" x14ac:dyDescent="0.25">
      <c r="A217" s="1">
        <v>43650</v>
      </c>
      <c r="B217">
        <v>3544.15</v>
      </c>
    </row>
    <row r="218" spans="1:2" x14ac:dyDescent="0.25">
      <c r="A218" s="1">
        <v>43649</v>
      </c>
      <c r="B218">
        <v>3540.63</v>
      </c>
    </row>
    <row r="219" spans="1:2" x14ac:dyDescent="0.25">
      <c r="A219" s="1">
        <v>43648</v>
      </c>
      <c r="B219">
        <v>3507.98</v>
      </c>
    </row>
    <row r="220" spans="1:2" x14ac:dyDescent="0.25">
      <c r="A220" s="1">
        <v>43647</v>
      </c>
      <c r="B220">
        <v>3497.59</v>
      </c>
    </row>
    <row r="221" spans="1:2" x14ac:dyDescent="0.25">
      <c r="A221" s="1">
        <v>43644</v>
      </c>
      <c r="B221">
        <v>3473.69</v>
      </c>
    </row>
    <row r="222" spans="1:2" x14ac:dyDescent="0.25">
      <c r="A222" s="1">
        <v>43643</v>
      </c>
      <c r="B222">
        <v>3442.38</v>
      </c>
    </row>
    <row r="223" spans="1:2" x14ac:dyDescent="0.25">
      <c r="A223" s="1">
        <v>43642</v>
      </c>
      <c r="B223">
        <v>3442.95</v>
      </c>
    </row>
    <row r="224" spans="1:2" x14ac:dyDescent="0.25">
      <c r="A224" s="1">
        <v>43641</v>
      </c>
      <c r="B224">
        <v>3444.36</v>
      </c>
    </row>
    <row r="225" spans="1:2" x14ac:dyDescent="0.25">
      <c r="A225" s="1">
        <v>43640</v>
      </c>
      <c r="B225">
        <v>3455.57</v>
      </c>
    </row>
    <row r="226" spans="1:2" x14ac:dyDescent="0.25">
      <c r="A226" s="1">
        <v>43637</v>
      </c>
      <c r="B226">
        <v>3466.92</v>
      </c>
    </row>
    <row r="227" spans="1:2" x14ac:dyDescent="0.25">
      <c r="A227" s="1">
        <v>43636</v>
      </c>
      <c r="B227">
        <v>3468.08</v>
      </c>
    </row>
    <row r="228" spans="1:2" x14ac:dyDescent="0.25">
      <c r="A228" s="1">
        <v>43635</v>
      </c>
      <c r="B228">
        <v>3454.7</v>
      </c>
    </row>
    <row r="229" spans="1:2" x14ac:dyDescent="0.25">
      <c r="A229" s="1">
        <v>43634</v>
      </c>
      <c r="B229">
        <v>3452.89</v>
      </c>
    </row>
    <row r="230" spans="1:2" x14ac:dyDescent="0.25">
      <c r="A230" s="1">
        <v>43633</v>
      </c>
      <c r="B230">
        <v>3383.21</v>
      </c>
    </row>
    <row r="231" spans="1:2" x14ac:dyDescent="0.25">
      <c r="A231" s="1">
        <v>43630</v>
      </c>
      <c r="B231">
        <v>3379.19</v>
      </c>
    </row>
    <row r="232" spans="1:2" x14ac:dyDescent="0.25">
      <c r="A232" s="1">
        <v>43629</v>
      </c>
      <c r="B232">
        <v>3390.5</v>
      </c>
    </row>
    <row r="233" spans="1:2" x14ac:dyDescent="0.25">
      <c r="A233" s="1">
        <v>43628</v>
      </c>
      <c r="B233">
        <v>3386.63</v>
      </c>
    </row>
    <row r="234" spans="1:2" x14ac:dyDescent="0.25">
      <c r="A234" s="1">
        <v>43627</v>
      </c>
      <c r="B234">
        <v>3401.1</v>
      </c>
    </row>
    <row r="235" spans="1:2" x14ac:dyDescent="0.25">
      <c r="A235" s="1">
        <v>43626</v>
      </c>
      <c r="B235">
        <v>3386.45</v>
      </c>
    </row>
    <row r="236" spans="1:2" x14ac:dyDescent="0.25">
      <c r="A236" s="1">
        <v>43623</v>
      </c>
      <c r="B236">
        <v>3378.38</v>
      </c>
    </row>
    <row r="237" spans="1:2" x14ac:dyDescent="0.25">
      <c r="A237" s="1">
        <v>43622</v>
      </c>
      <c r="B237">
        <v>3338.41</v>
      </c>
    </row>
    <row r="238" spans="1:2" x14ac:dyDescent="0.25">
      <c r="A238" s="1">
        <v>43621</v>
      </c>
      <c r="B238">
        <v>3339.95</v>
      </c>
    </row>
    <row r="239" spans="1:2" x14ac:dyDescent="0.25">
      <c r="A239" s="1">
        <v>43620</v>
      </c>
      <c r="B239">
        <v>3333.49</v>
      </c>
    </row>
    <row r="240" spans="1:2" x14ac:dyDescent="0.25">
      <c r="A240" s="1">
        <v>43619</v>
      </c>
      <c r="B240">
        <v>3300.22</v>
      </c>
    </row>
    <row r="241" spans="1:2" x14ac:dyDescent="0.25">
      <c r="A241" s="1">
        <v>43616</v>
      </c>
      <c r="B241">
        <v>3280.43</v>
      </c>
    </row>
    <row r="242" spans="1:2" x14ac:dyDescent="0.25">
      <c r="A242" s="1">
        <v>43615</v>
      </c>
      <c r="B242">
        <v>3318.15</v>
      </c>
    </row>
    <row r="243" spans="1:2" x14ac:dyDescent="0.25">
      <c r="A243" s="1">
        <v>43614</v>
      </c>
      <c r="B243">
        <v>3297.81</v>
      </c>
    </row>
    <row r="244" spans="1:2" x14ac:dyDescent="0.25">
      <c r="A244" s="1">
        <v>43613</v>
      </c>
      <c r="B244">
        <v>3348.86</v>
      </c>
    </row>
    <row r="245" spans="1:2" x14ac:dyDescent="0.25">
      <c r="A245" s="1">
        <v>43612</v>
      </c>
      <c r="B245">
        <v>3364.04</v>
      </c>
    </row>
    <row r="246" spans="1:2" x14ac:dyDescent="0.25">
      <c r="A246" s="1">
        <v>43609</v>
      </c>
      <c r="B246">
        <v>3350.7</v>
      </c>
    </row>
    <row r="247" spans="1:2" x14ac:dyDescent="0.25">
      <c r="A247" s="1">
        <v>43608</v>
      </c>
      <c r="B247">
        <v>3327.2</v>
      </c>
    </row>
    <row r="248" spans="1:2" x14ac:dyDescent="0.25">
      <c r="A248" s="1">
        <v>43607</v>
      </c>
      <c r="B248">
        <v>3386.72</v>
      </c>
    </row>
    <row r="249" spans="1:2" x14ac:dyDescent="0.25">
      <c r="A249" s="1">
        <v>43606</v>
      </c>
      <c r="B249">
        <v>3386.51</v>
      </c>
    </row>
    <row r="250" spans="1:2" x14ac:dyDescent="0.25">
      <c r="A250" s="1">
        <v>43605</v>
      </c>
      <c r="B250">
        <v>3369.78</v>
      </c>
    </row>
    <row r="251" spans="1:2" x14ac:dyDescent="0.25">
      <c r="A251" s="1">
        <v>43602</v>
      </c>
      <c r="B251">
        <v>3425.64</v>
      </c>
    </row>
    <row r="252" spans="1:2" x14ac:dyDescent="0.25">
      <c r="A252" s="1">
        <v>43601</v>
      </c>
      <c r="B252">
        <v>3438.56</v>
      </c>
    </row>
    <row r="253" spans="1:2" x14ac:dyDescent="0.25">
      <c r="A253" s="1">
        <v>43600</v>
      </c>
      <c r="B253">
        <v>3385.78</v>
      </c>
    </row>
    <row r="254" spans="1:2" x14ac:dyDescent="0.25">
      <c r="A254" s="1">
        <v>43599</v>
      </c>
      <c r="B254">
        <v>3364.38</v>
      </c>
    </row>
    <row r="255" spans="1:2" x14ac:dyDescent="0.25">
      <c r="A255" s="1">
        <v>43598</v>
      </c>
      <c r="B255">
        <v>3320.78</v>
      </c>
    </row>
    <row r="256" spans="1:2" x14ac:dyDescent="0.25">
      <c r="A256" s="1">
        <v>43595</v>
      </c>
      <c r="B256">
        <v>3361.05</v>
      </c>
    </row>
    <row r="257" spans="1:2" x14ac:dyDescent="0.25">
      <c r="A257" s="1">
        <v>43594</v>
      </c>
      <c r="B257">
        <v>3350.71</v>
      </c>
    </row>
    <row r="258" spans="1:2" x14ac:dyDescent="0.25">
      <c r="A258" s="1">
        <v>43593</v>
      </c>
      <c r="B258">
        <v>3417.26</v>
      </c>
    </row>
    <row r="259" spans="1:2" x14ac:dyDescent="0.25">
      <c r="A259" s="1">
        <v>43592</v>
      </c>
      <c r="B259">
        <v>3401.16</v>
      </c>
    </row>
    <row r="260" spans="1:2" x14ac:dyDescent="0.25">
      <c r="A260" s="1">
        <v>43591</v>
      </c>
      <c r="B260">
        <v>3462.95</v>
      </c>
    </row>
    <row r="261" spans="1:2" x14ac:dyDescent="0.25">
      <c r="A261" s="1">
        <v>43588</v>
      </c>
      <c r="B261">
        <v>3502.48</v>
      </c>
    </row>
    <row r="262" spans="1:2" x14ac:dyDescent="0.25">
      <c r="A262" s="1">
        <v>43587</v>
      </c>
      <c r="B262">
        <v>3488.93</v>
      </c>
    </row>
    <row r="263" spans="1:2" x14ac:dyDescent="0.25">
      <c r="A263" s="1">
        <v>43586</v>
      </c>
      <c r="B263">
        <v>3514.62</v>
      </c>
    </row>
    <row r="264" spans="1:2" x14ac:dyDescent="0.25">
      <c r="A264" s="1">
        <v>43585</v>
      </c>
      <c r="B264">
        <v>3514.62</v>
      </c>
    </row>
    <row r="265" spans="1:2" x14ac:dyDescent="0.25">
      <c r="A265" s="1">
        <v>43584</v>
      </c>
      <c r="B265">
        <v>3501.94</v>
      </c>
    </row>
    <row r="266" spans="1:2" x14ac:dyDescent="0.25">
      <c r="A266" s="1">
        <v>43581</v>
      </c>
      <c r="B266">
        <v>3500.41</v>
      </c>
    </row>
    <row r="267" spans="1:2" x14ac:dyDescent="0.25">
      <c r="A267" s="1">
        <v>43580</v>
      </c>
      <c r="B267">
        <v>3491.92</v>
      </c>
    </row>
    <row r="268" spans="1:2" x14ac:dyDescent="0.25">
      <c r="A268" s="1">
        <v>43579</v>
      </c>
      <c r="B268">
        <v>3502.63</v>
      </c>
    </row>
    <row r="269" spans="1:2" x14ac:dyDescent="0.25">
      <c r="A269" s="1">
        <v>43578</v>
      </c>
      <c r="B269">
        <v>3503.85</v>
      </c>
    </row>
    <row r="270" spans="1:2" x14ac:dyDescent="0.25">
      <c r="A270" s="1">
        <v>43573</v>
      </c>
      <c r="B270">
        <v>3499.23</v>
      </c>
    </row>
    <row r="271" spans="1:2" x14ac:dyDescent="0.25">
      <c r="A271" s="1">
        <v>43572</v>
      </c>
      <c r="B271">
        <v>3477.73</v>
      </c>
    </row>
    <row r="272" spans="1:2" x14ac:dyDescent="0.25">
      <c r="A272" s="1">
        <v>43571</v>
      </c>
      <c r="B272">
        <v>3463.36</v>
      </c>
    </row>
    <row r="273" spans="1:2" x14ac:dyDescent="0.25">
      <c r="A273" s="1">
        <v>43570</v>
      </c>
      <c r="B273">
        <v>3450.46</v>
      </c>
    </row>
    <row r="274" spans="1:2" x14ac:dyDescent="0.25">
      <c r="A274" s="1">
        <v>43567</v>
      </c>
      <c r="B274">
        <v>3447.83</v>
      </c>
    </row>
    <row r="275" spans="1:2" x14ac:dyDescent="0.25">
      <c r="A275" s="1">
        <v>43566</v>
      </c>
      <c r="B275">
        <v>3435.34</v>
      </c>
    </row>
    <row r="276" spans="1:2" x14ac:dyDescent="0.25">
      <c r="A276" s="1">
        <v>43565</v>
      </c>
      <c r="B276">
        <v>3424.65</v>
      </c>
    </row>
    <row r="277" spans="1:2" x14ac:dyDescent="0.25">
      <c r="A277" s="1">
        <v>43564</v>
      </c>
      <c r="B277">
        <v>3417.22</v>
      </c>
    </row>
    <row r="278" spans="1:2" x14ac:dyDescent="0.25">
      <c r="A278" s="1">
        <v>43563</v>
      </c>
      <c r="B278">
        <v>3438.06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dvp</vt:lpstr>
      <vt:lpstr>stox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Macías Pineda</dc:creator>
  <cp:lastModifiedBy>Pablo Macías Pineda</cp:lastModifiedBy>
  <dcterms:created xsi:type="dcterms:W3CDTF">2015-06-05T18:19:34Z</dcterms:created>
  <dcterms:modified xsi:type="dcterms:W3CDTF">2020-05-08T11:01:38Z</dcterms:modified>
</cp:coreProperties>
</file>