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DEBC6134-6AC2-B44F-9EB2-2960DF0B8335}" xr6:coauthVersionLast="47" xr6:coauthVersionMax="47" xr10:uidLastSave="{00000000-0000-0000-0000-000000000000}"/>
  <bookViews>
    <workbookView xWindow="0" yWindow="760" windowWidth="34560" windowHeight="21580" activeTab="6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</sheets>
  <definedNames>
    <definedName name="_xlnm._FilterDatabase" localSheetId="9" hidden="1">callbacks!#REF!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03" i="9" l="1"/>
  <c r="M31" i="16" l="1"/>
  <c r="I30" i="16"/>
  <c r="O30" i="16"/>
  <c r="O29" i="16"/>
  <c r="O28" i="16"/>
  <c r="O27" i="16"/>
  <c r="N30" i="16"/>
  <c r="N29" i="16"/>
  <c r="N28" i="16"/>
  <c r="N27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Z13" i="18" s="1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B3" i="18"/>
  <c r="AX3" i="18" s="1"/>
  <c r="L31" i="16" l="1"/>
  <c r="U3" i="18"/>
  <c r="AE3" i="18"/>
  <c r="K3" i="18"/>
  <c r="F3" i="18"/>
  <c r="P3" i="18"/>
  <c r="AY3" i="18"/>
  <c r="B4" i="18"/>
  <c r="U4" i="18" s="1"/>
  <c r="B5" i="18"/>
  <c r="U5" i="18" s="1"/>
  <c r="B6" i="18"/>
  <c r="U6" i="18" s="1"/>
  <c r="B7" i="18"/>
  <c r="U7" i="18" s="1"/>
  <c r="B8" i="18"/>
  <c r="U8" i="18" s="1"/>
  <c r="B9" i="18"/>
  <c r="U9" i="18" s="1"/>
  <c r="B10" i="18"/>
  <c r="U10" i="18" s="1"/>
  <c r="B11" i="18"/>
  <c r="U11" i="18" s="1"/>
  <c r="B12" i="18"/>
  <c r="U12" i="18" s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AI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I13" i="18"/>
  <c r="N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<sst xmlns="http://schemas.openxmlformats.org/spreadsheetml/2006/main" count="13221" uniqueCount="177">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</sst>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2" borderId="0" xfId="0" applyNumberFormat="1" applyFill="1" applyBorder="1" applyAlignment="1">
      <alignment horizontal="left"/>
    </xf>
    <xf numFmtId="2" fontId="4" fillId="2" borderId="7" xfId="0" applyNumberFormat="1" applyFont="1" applyFill="1" applyBorder="1" applyAlignment="1">
      <alignment horizontal="left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zoomScaleNormal="100" workbookViewId="0">
      <selection activeCell="B8" sqref="B8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17" t="s">
        <v>170</v>
      </c>
      <c r="B1" s="117" t="s">
        <v>24</v>
      </c>
      <c r="C1" s="119" t="s">
        <v>149</v>
      </c>
      <c r="D1" s="120"/>
      <c r="E1" s="120"/>
      <c r="F1" s="120"/>
      <c r="G1" s="121"/>
      <c r="H1" s="119" t="s">
        <v>0</v>
      </c>
      <c r="I1" s="120"/>
      <c r="J1" s="120"/>
      <c r="K1" s="120"/>
      <c r="L1" s="121"/>
      <c r="M1" s="119" t="s">
        <v>11</v>
      </c>
      <c r="N1" s="120"/>
      <c r="O1" s="120"/>
      <c r="P1" s="120"/>
      <c r="Q1" s="121"/>
      <c r="R1" s="119" t="s">
        <v>175</v>
      </c>
      <c r="S1" s="120"/>
      <c r="T1" s="120"/>
      <c r="U1" s="120"/>
      <c r="V1" s="121"/>
      <c r="W1" s="119" t="s">
        <v>174</v>
      </c>
      <c r="X1" s="120"/>
      <c r="Y1" s="120"/>
      <c r="Z1" s="120"/>
      <c r="AA1" s="121"/>
      <c r="AB1" s="120" t="s">
        <v>173</v>
      </c>
      <c r="AC1" s="120"/>
      <c r="AD1" s="120"/>
      <c r="AE1" s="120"/>
      <c r="AF1" s="121"/>
      <c r="AG1" s="119" t="s">
        <v>83</v>
      </c>
      <c r="AH1" s="120"/>
      <c r="AI1" s="120"/>
      <c r="AJ1" s="120"/>
      <c r="AK1" s="121"/>
      <c r="AL1" s="119" t="s">
        <v>43</v>
      </c>
      <c r="AM1" s="120"/>
      <c r="AN1" s="120"/>
      <c r="AO1" s="119" t="s">
        <v>44</v>
      </c>
      <c r="AP1" s="120"/>
      <c r="AQ1" s="120"/>
      <c r="AR1" s="119" t="s">
        <v>45</v>
      </c>
      <c r="AS1" s="120"/>
      <c r="AT1" s="120"/>
      <c r="AU1" s="119" t="s">
        <v>46</v>
      </c>
      <c r="AV1" s="120"/>
      <c r="AW1" s="121"/>
      <c r="AX1" t="s">
        <v>160</v>
      </c>
    </row>
    <row r="2" spans="1:51" ht="17" thickBot="1" x14ac:dyDescent="0.25">
      <c r="A2" s="118"/>
      <c r="B2" s="118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>MIN(C3,H3,M3,R3,AG3,AL3,AO3,AR3,AU3)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39">
        <v>2760</v>
      </c>
      <c r="Y3" s="139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>(AG3-R3)/R3*100</f>
        <v>0</v>
      </c>
      <c r="AJ3" s="32">
        <f>(AH3-R3)/R3*100</f>
        <v>6.9420289855072426</v>
      </c>
      <c r="AK3" s="34">
        <v>4.92</v>
      </c>
      <c r="AL3" s="31">
        <v>2760</v>
      </c>
      <c r="AM3" s="32">
        <f>(AL3-R3)/R3*100</f>
        <v>0</v>
      </c>
      <c r="AN3" s="34">
        <v>0.03</v>
      </c>
      <c r="AO3" s="31">
        <v>3000</v>
      </c>
      <c r="AP3" s="32">
        <f>(AO3-R3)/R3*100</f>
        <v>8.695652173913043</v>
      </c>
      <c r="AQ3" s="34">
        <v>0.03</v>
      </c>
      <c r="AR3" s="31">
        <v>2760</v>
      </c>
      <c r="AS3" s="32">
        <f>(AR3-R3)/R3*100</f>
        <v>0</v>
      </c>
      <c r="AT3" s="34">
        <v>0.05</v>
      </c>
      <c r="AU3" s="31">
        <v>2760</v>
      </c>
      <c r="AV3" s="32">
        <f>(AU3-R3)/R3*100</f>
        <v>0</v>
      </c>
      <c r="AW3" s="34">
        <v>0.04</v>
      </c>
      <c r="AX3">
        <f>(H3-B3)/B3*100</f>
        <v>0</v>
      </c>
      <c r="AY3">
        <f>(AB3-B3)/B3*100</f>
        <v>0</v>
      </c>
    </row>
    <row r="4" spans="1:51" x14ac:dyDescent="0.2">
      <c r="A4" s="12" t="s">
        <v>2</v>
      </c>
      <c r="B4" s="102">
        <f>MIN(C4,H4,M4,R4,AG4,AL4,AO4,AR4,AU4)</f>
        <v>7788</v>
      </c>
      <c r="C4" s="38">
        <v>7788</v>
      </c>
      <c r="D4" s="38">
        <v>7788</v>
      </c>
      <c r="E4" s="13">
        <v>0</v>
      </c>
      <c r="F4" s="13">
        <f t="shared" ref="F4:F12" si="0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1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2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3">(R4-$B4)/$B4*100</f>
        <v>0</v>
      </c>
      <c r="V4" s="14">
        <v>0.17499999999999999</v>
      </c>
      <c r="W4" s="15">
        <v>7788</v>
      </c>
      <c r="X4" s="139">
        <v>7788</v>
      </c>
      <c r="Y4" s="139">
        <v>0</v>
      </c>
      <c r="Z4" s="16">
        <f t="shared" ref="Z4:Z12" si="4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>(AG4-R4)/R4*100</f>
        <v>0</v>
      </c>
      <c r="AJ4" s="16">
        <f>(AH4-R4)/R4*100</f>
        <v>8.1631997945557266</v>
      </c>
      <c r="AK4" s="14">
        <v>5.45</v>
      </c>
      <c r="AL4" s="15">
        <v>7956</v>
      </c>
      <c r="AM4" s="16">
        <f>(AL4-R4)/R4*100</f>
        <v>2.157164869029276</v>
      </c>
      <c r="AN4" s="14">
        <v>0.05</v>
      </c>
      <c r="AO4" s="15">
        <v>8541</v>
      </c>
      <c r="AP4" s="16">
        <f>(AO4-R4)/R4*100</f>
        <v>9.6687211093990761</v>
      </c>
      <c r="AQ4" s="14">
        <v>0.06</v>
      </c>
      <c r="AR4" s="15">
        <v>7962</v>
      </c>
      <c r="AS4" s="16">
        <f>(AR4-R4)/R4*100</f>
        <v>2.2342064714946068</v>
      </c>
      <c r="AT4" s="14">
        <v>0.06</v>
      </c>
      <c r="AU4" s="15">
        <v>7962</v>
      </c>
      <c r="AV4" s="16">
        <f>(AU4-R4)/R4*100</f>
        <v>2.2342064714946068</v>
      </c>
      <c r="AW4" s="14">
        <v>0.05</v>
      </c>
      <c r="AX4">
        <f>(H4-B4)/B4*100</f>
        <v>0</v>
      </c>
      <c r="AY4">
        <f>(AB4-B4)/B4*100</f>
        <v>0</v>
      </c>
    </row>
    <row r="5" spans="1:51" x14ac:dyDescent="0.2">
      <c r="A5" s="12" t="s">
        <v>3</v>
      </c>
      <c r="B5" s="102">
        <f>MIN(C5,H5,M5,R5,AG5,AL5,AO5,AR5,AU5)</f>
        <v>1806</v>
      </c>
      <c r="C5" s="38">
        <v>1806</v>
      </c>
      <c r="D5" s="38">
        <v>1806</v>
      </c>
      <c r="E5" s="13">
        <v>0</v>
      </c>
      <c r="F5" s="13">
        <f t="shared" si="0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1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2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3"/>
        <v>0</v>
      </c>
      <c r="V5" s="14">
        <v>0.48759999999999998</v>
      </c>
      <c r="W5" s="15">
        <v>1806</v>
      </c>
      <c r="X5" s="139">
        <v>1806</v>
      </c>
      <c r="Y5" s="139">
        <v>0</v>
      </c>
      <c r="Z5" s="16">
        <f t="shared" si="4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5">(AB5-$B5)/$B5*100</f>
        <v>0</v>
      </c>
      <c r="AF5" s="16">
        <v>0.64410000000000001</v>
      </c>
      <c r="AG5" s="15">
        <v>1850</v>
      </c>
      <c r="AH5" s="13">
        <v>1900.03</v>
      </c>
      <c r="AI5" s="16">
        <f>(AG5-R5)/R5*100</f>
        <v>2.436323366555925</v>
      </c>
      <c r="AJ5" s="16">
        <f>(AH5-R5)/R5*100</f>
        <v>5.2065337763012165</v>
      </c>
      <c r="AK5" s="14">
        <v>5.92</v>
      </c>
      <c r="AL5" s="15">
        <v>1818</v>
      </c>
      <c r="AM5" s="16">
        <f>(AL5-R5)/R5*100</f>
        <v>0.66445182724252494</v>
      </c>
      <c r="AN5" s="14">
        <v>0.09</v>
      </c>
      <c r="AO5" s="15">
        <v>1941</v>
      </c>
      <c r="AP5" s="16">
        <f>(AO5-R5)/R5*100</f>
        <v>7.4750830564784057</v>
      </c>
      <c r="AQ5" s="14">
        <v>0.05</v>
      </c>
      <c r="AR5" s="15">
        <v>1818</v>
      </c>
      <c r="AS5" s="16">
        <f>(AR5-R5)/R5*100</f>
        <v>0.66445182724252494</v>
      </c>
      <c r="AT5" s="14">
        <v>0.12</v>
      </c>
      <c r="AU5" s="15">
        <v>1853</v>
      </c>
      <c r="AV5" s="16">
        <f>(AU5-R5)/R5*100</f>
        <v>2.6024363233665562</v>
      </c>
      <c r="AW5" s="14">
        <v>0.08</v>
      </c>
      <c r="AX5">
        <f>(H5-B5)/B5*100</f>
        <v>0</v>
      </c>
      <c r="AY5">
        <f>(AB5-B5)/B5*100</f>
        <v>0</v>
      </c>
    </row>
    <row r="6" spans="1:51" x14ac:dyDescent="0.2">
      <c r="A6" s="12" t="s">
        <v>4</v>
      </c>
      <c r="B6" s="102">
        <f>MIN(C6,H6,M6,R6,AG6,AL6,AO6,AR6,AU6)</f>
        <v>1283</v>
      </c>
      <c r="C6" s="38">
        <v>1283</v>
      </c>
      <c r="D6" s="38">
        <v>1283</v>
      </c>
      <c r="E6" s="13">
        <v>0</v>
      </c>
      <c r="F6" s="13">
        <f t="shared" si="0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1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2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3"/>
        <v>0</v>
      </c>
      <c r="V6" s="14">
        <v>1.4399</v>
      </c>
      <c r="W6" s="15">
        <v>1283</v>
      </c>
      <c r="X6" s="139">
        <v>1283</v>
      </c>
      <c r="Y6" s="139">
        <v>0</v>
      </c>
      <c r="Z6" s="16">
        <f t="shared" si="4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5"/>
        <v>0</v>
      </c>
      <c r="AF6" s="16">
        <v>0.58960000000000001</v>
      </c>
      <c r="AG6" s="15">
        <v>1302</v>
      </c>
      <c r="AH6" s="13">
        <v>1322.67</v>
      </c>
      <c r="AI6" s="16">
        <f>(AG6-R6)/R6*100</f>
        <v>1.4809041309431021</v>
      </c>
      <c r="AJ6" s="16">
        <f>(AH6-R6)/R6*100</f>
        <v>3.0919719407638402</v>
      </c>
      <c r="AK6" s="14">
        <v>6.32</v>
      </c>
      <c r="AL6" s="15">
        <v>1326</v>
      </c>
      <c r="AM6" s="16">
        <f>(AL6-R6)/R6*100</f>
        <v>3.3515198752922837</v>
      </c>
      <c r="AN6" s="14">
        <v>0.05</v>
      </c>
      <c r="AO6" s="15">
        <v>1326</v>
      </c>
      <c r="AP6" s="16">
        <f>(AO6-R6)/R6*100</f>
        <v>3.3515198752922837</v>
      </c>
      <c r="AQ6" s="14">
        <v>7.0000000000000007E-2</v>
      </c>
      <c r="AR6" s="15">
        <v>1326</v>
      </c>
      <c r="AS6" s="16">
        <f>(AR6-R6)/R6*100</f>
        <v>3.3515198752922837</v>
      </c>
      <c r="AT6" s="14">
        <v>0.09</v>
      </c>
      <c r="AU6" s="15">
        <v>1326</v>
      </c>
      <c r="AV6" s="16">
        <f>(AU6-R6)/R6*100</f>
        <v>3.3515198752922837</v>
      </c>
      <c r="AW6" s="14">
        <v>0.11</v>
      </c>
      <c r="AX6">
        <f>(H6-B6)/B6*100</f>
        <v>0</v>
      </c>
      <c r="AY6">
        <f>(AB6-B6)/B6*100</f>
        <v>0</v>
      </c>
    </row>
    <row r="7" spans="1:51" x14ac:dyDescent="0.2">
      <c r="A7" s="12" t="s">
        <v>5</v>
      </c>
      <c r="B7" s="102">
        <f>MIN(C7,H7,M7,R7,AG7,AL7,AO7,AR7,AU7)</f>
        <v>2916</v>
      </c>
      <c r="C7" s="38">
        <v>2916</v>
      </c>
      <c r="D7" s="38">
        <v>2916</v>
      </c>
      <c r="E7" s="13">
        <v>0</v>
      </c>
      <c r="F7" s="13">
        <f t="shared" si="0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1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2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3"/>
        <v>0</v>
      </c>
      <c r="V7" s="14">
        <v>4.2976000000000001</v>
      </c>
      <c r="W7" s="15">
        <v>2916</v>
      </c>
      <c r="X7" s="139">
        <v>2916</v>
      </c>
      <c r="Y7" s="139">
        <v>0</v>
      </c>
      <c r="Z7" s="16">
        <f t="shared" si="4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5"/>
        <v>0</v>
      </c>
      <c r="AF7" s="16">
        <v>2.4817</v>
      </c>
      <c r="AG7" s="15">
        <v>2991</v>
      </c>
      <c r="AH7" s="13">
        <v>3055.76</v>
      </c>
      <c r="AI7" s="16">
        <f>(AG7-R7)/R7*100</f>
        <v>2.57201646090535</v>
      </c>
      <c r="AJ7" s="16">
        <f>(AH7-R7)/R7*100</f>
        <v>4.792866941015097</v>
      </c>
      <c r="AK7" s="14">
        <v>6.51</v>
      </c>
      <c r="AL7" s="15">
        <v>2978</v>
      </c>
      <c r="AM7" s="16">
        <f>(AL7-R7)/R7*100</f>
        <v>2.1262002743484225</v>
      </c>
      <c r="AN7" s="14">
        <v>7.0000000000000007E-2</v>
      </c>
      <c r="AO7" s="15">
        <v>2978</v>
      </c>
      <c r="AP7" s="16">
        <f>(AO7-R7)/R7*100</f>
        <v>2.1262002743484225</v>
      </c>
      <c r="AQ7" s="14">
        <v>0.09</v>
      </c>
      <c r="AR7" s="15">
        <v>2940</v>
      </c>
      <c r="AS7" s="16">
        <f>(AR7-R7)/R7*100</f>
        <v>0.82304526748971196</v>
      </c>
      <c r="AT7" s="14">
        <v>0.14000000000000001</v>
      </c>
      <c r="AU7" s="15">
        <v>2962</v>
      </c>
      <c r="AV7" s="16">
        <f>(AU7-R7)/R7*100</f>
        <v>1.577503429355281</v>
      </c>
      <c r="AW7" s="14">
        <v>0.15</v>
      </c>
      <c r="AX7">
        <f>(H7-B7)/B7*100</f>
        <v>0</v>
      </c>
      <c r="AY7">
        <f>(AB7-B7)/B7*100</f>
        <v>0</v>
      </c>
    </row>
    <row r="8" spans="1:51" x14ac:dyDescent="0.2">
      <c r="A8" s="12" t="s">
        <v>6</v>
      </c>
      <c r="B8" s="102">
        <f>MIN(C8,H8,M8,R8,AG8,AL8,AO8,AR8,AU8)</f>
        <v>7282</v>
      </c>
      <c r="C8" s="38">
        <v>7282</v>
      </c>
      <c r="D8" s="38">
        <v>7282</v>
      </c>
      <c r="E8" s="13">
        <v>0</v>
      </c>
      <c r="F8" s="13">
        <f t="shared" si="0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1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2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3"/>
        <v>0</v>
      </c>
      <c r="V8" s="14">
        <v>56.822899999999997</v>
      </c>
      <c r="W8" s="15">
        <v>7371</v>
      </c>
      <c r="X8" s="139">
        <v>7119.9735000000001</v>
      </c>
      <c r="Y8" s="139">
        <v>3.5256662121003672</v>
      </c>
      <c r="Z8" s="16">
        <f t="shared" si="4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5"/>
        <v>0</v>
      </c>
      <c r="AF8" s="16">
        <v>20.001200000000001</v>
      </c>
      <c r="AG8" s="15">
        <v>7583</v>
      </c>
      <c r="AH8" s="13">
        <v>7720.9</v>
      </c>
      <c r="AI8" s="16">
        <f>(AG8-R8)/R8*100</f>
        <v>4.1334798132381216</v>
      </c>
      <c r="AJ8" s="16">
        <f>(AH8-R8)/R8*100</f>
        <v>6.0271903323262794</v>
      </c>
      <c r="AK8" s="14">
        <v>9.39</v>
      </c>
      <c r="AL8" s="15">
        <v>7692</v>
      </c>
      <c r="AM8" s="16">
        <f>(AL8-R8)/R8*100</f>
        <v>5.630321340291129</v>
      </c>
      <c r="AN8" s="14">
        <v>0.22</v>
      </c>
      <c r="AO8" s="15">
        <v>7817</v>
      </c>
      <c r="AP8" s="16">
        <f>(AO8-R8)/R8*100</f>
        <v>7.34688272452623</v>
      </c>
      <c r="AQ8" s="14">
        <v>0.67</v>
      </c>
      <c r="AR8" s="15">
        <v>7692</v>
      </c>
      <c r="AS8" s="16">
        <f>(AR8-R8)/R8*100</f>
        <v>5.630321340291129</v>
      </c>
      <c r="AT8" s="14">
        <v>0.37</v>
      </c>
      <c r="AU8" s="15">
        <v>7630</v>
      </c>
      <c r="AV8" s="16">
        <f>(AU8-R8)/R8*100</f>
        <v>4.778906893710519</v>
      </c>
      <c r="AW8" s="14">
        <v>0.31</v>
      </c>
      <c r="AX8">
        <f>(H8-B8)/B8*100</f>
        <v>0</v>
      </c>
      <c r="AY8">
        <f>(AB8-B8)/B8*100</f>
        <v>0</v>
      </c>
    </row>
    <row r="9" spans="1:51" x14ac:dyDescent="0.2">
      <c r="A9" s="12" t="s">
        <v>7</v>
      </c>
      <c r="B9" s="102">
        <f>MIN(C9,H9,M9,R9,AG9,AL9,AO9,AR9,AU9)</f>
        <v>628.51</v>
      </c>
      <c r="C9" s="38">
        <v>628.51</v>
      </c>
      <c r="D9" s="38">
        <v>628.51</v>
      </c>
      <c r="E9" s="13">
        <v>0</v>
      </c>
      <c r="F9" s="13">
        <f t="shared" si="0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1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2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3"/>
        <v>0</v>
      </c>
      <c r="V9" s="14">
        <v>13.2193</v>
      </c>
      <c r="W9" s="15">
        <v>628.51</v>
      </c>
      <c r="X9" s="139">
        <v>628.51</v>
      </c>
      <c r="Y9" s="139">
        <v>0</v>
      </c>
      <c r="Z9" s="16">
        <f t="shared" si="4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5"/>
        <v>0</v>
      </c>
      <c r="AF9" s="16">
        <v>4.7178000000000004</v>
      </c>
      <c r="AG9" s="15">
        <v>639.78</v>
      </c>
      <c r="AH9" s="13">
        <v>652.39</v>
      </c>
      <c r="AI9" s="16">
        <f>(AG9-R9)/R9*100</f>
        <v>1.7931297831378947</v>
      </c>
      <c r="AJ9" s="16">
        <f>(AH9-R9)/R9*100</f>
        <v>3.7994622201715162</v>
      </c>
      <c r="AK9" s="14">
        <v>9.94</v>
      </c>
      <c r="AL9" s="15">
        <v>648.71</v>
      </c>
      <c r="AM9" s="16">
        <f>(AL9-R9)/R9*100</f>
        <v>3.2139504542489457</v>
      </c>
      <c r="AN9" s="14">
        <v>0.28000000000000003</v>
      </c>
      <c r="AO9" s="15">
        <v>651.89</v>
      </c>
      <c r="AP9" s="16">
        <f>(AO9-R9)/R9*100</f>
        <v>3.7199089911059482</v>
      </c>
      <c r="AQ9" s="14">
        <v>0.24</v>
      </c>
      <c r="AR9" s="15">
        <v>648.71</v>
      </c>
      <c r="AS9" s="16">
        <f>(AR9-R9)/R9*100</f>
        <v>3.2139504542489457</v>
      </c>
      <c r="AT9" s="14">
        <v>0.43</v>
      </c>
      <c r="AU9" s="15">
        <v>640.20000000000005</v>
      </c>
      <c r="AV9" s="16">
        <f>(AU9-R9)/R9*100</f>
        <v>1.8599544955529832</v>
      </c>
      <c r="AW9" s="14">
        <v>0.4</v>
      </c>
      <c r="AX9">
        <f>(H9-B9)/B9*100</f>
        <v>0</v>
      </c>
      <c r="AY9">
        <f>(AB9-B9)/B9*100</f>
        <v>0</v>
      </c>
    </row>
    <row r="10" spans="1:51" x14ac:dyDescent="0.2">
      <c r="A10" s="12" t="s">
        <v>8</v>
      </c>
      <c r="B10" s="102">
        <f>MIN(C10,H10,M10,R10,AG10,AL10,AO10,AR10,AU10)</f>
        <v>11087.21</v>
      </c>
      <c r="C10" s="38">
        <v>11087.21</v>
      </c>
      <c r="D10" s="38">
        <v>11087.21</v>
      </c>
      <c r="E10" s="13">
        <v>0</v>
      </c>
      <c r="F10" s="13">
        <f t="shared" si="0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1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2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3"/>
        <v>0</v>
      </c>
      <c r="V10" s="14">
        <v>10.606400000000001</v>
      </c>
      <c r="W10" s="15">
        <v>11087.21</v>
      </c>
      <c r="X10" s="139">
        <v>11087.21</v>
      </c>
      <c r="Y10" s="139">
        <v>0</v>
      </c>
      <c r="Z10" s="16">
        <f t="shared" si="4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5"/>
        <v>0</v>
      </c>
      <c r="AF10" s="16">
        <v>9.6920999999999999</v>
      </c>
      <c r="AG10" s="15">
        <v>11218.12</v>
      </c>
      <c r="AH10" s="13">
        <v>11525.45</v>
      </c>
      <c r="AI10" s="16">
        <f>(AG10-R10)/R10*100</f>
        <v>1.1807298680191112</v>
      </c>
      <c r="AJ10" s="16">
        <f>(AH10-R10)/R10*100</f>
        <v>3.9526625724596323</v>
      </c>
      <c r="AK10" s="14">
        <v>9.8000000000000007</v>
      </c>
      <c r="AL10" s="15">
        <v>11230.49</v>
      </c>
      <c r="AM10" s="16">
        <f>(AL10-R10)/R10*100</f>
        <v>1.2922998662422798</v>
      </c>
      <c r="AN10" s="14">
        <v>0.26</v>
      </c>
      <c r="AO10" s="15">
        <v>11455.74</v>
      </c>
      <c r="AP10" s="16">
        <f>(AO10-R10)/R10*100</f>
        <v>3.3239200844937611</v>
      </c>
      <c r="AQ10" s="14">
        <v>0.28000000000000003</v>
      </c>
      <c r="AR10" s="15">
        <v>11225.77</v>
      </c>
      <c r="AS10" s="16">
        <f>(AR10-R10)/R10*100</f>
        <v>1.2497282905257618</v>
      </c>
      <c r="AT10" s="14">
        <v>0.39</v>
      </c>
      <c r="AU10" s="15">
        <v>11427.66</v>
      </c>
      <c r="AV10" s="16">
        <f>(AU10-R10)/R10*100</f>
        <v>3.0706552865869838</v>
      </c>
      <c r="AW10" s="14">
        <v>0.62</v>
      </c>
      <c r="AX10">
        <f>(H10-B10)/B10*100</f>
        <v>0</v>
      </c>
      <c r="AY10">
        <f>(AB10-B10)/B10*100</f>
        <v>0</v>
      </c>
    </row>
    <row r="11" spans="1:51" x14ac:dyDescent="0.2">
      <c r="A11" s="12" t="s">
        <v>9</v>
      </c>
      <c r="B11" s="102">
        <f>MIN(C11,H11,M11,R11,AG11,AL11,AO11,AR11,AU11)</f>
        <v>801.91</v>
      </c>
      <c r="C11" s="38">
        <v>801.91</v>
      </c>
      <c r="D11" s="38">
        <v>801.91</v>
      </c>
      <c r="E11" s="13">
        <v>0</v>
      </c>
      <c r="F11" s="13">
        <f t="shared" si="0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1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2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3"/>
        <v>0</v>
      </c>
      <c r="V11" s="14">
        <v>66.911199999999994</v>
      </c>
      <c r="W11" s="15">
        <v>911.06</v>
      </c>
      <c r="X11" s="139">
        <v>798.83799999999997</v>
      </c>
      <c r="Y11" s="139">
        <v>14.048154945057695</v>
      </c>
      <c r="Z11" s="16">
        <f t="shared" si="4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5"/>
        <v>2.3194622837974364</v>
      </c>
      <c r="AF11" s="16">
        <v>20.001899999999999</v>
      </c>
      <c r="AG11" s="15">
        <v>818.94</v>
      </c>
      <c r="AH11" s="13">
        <v>832.65</v>
      </c>
      <c r="AI11" s="16">
        <f>(AG11-R11)/R11*100</f>
        <v>2.1236797146812094</v>
      </c>
      <c r="AJ11" s="16">
        <f>(AH11-R11)/R11*100</f>
        <v>3.8333478819318887</v>
      </c>
      <c r="AK11" s="14">
        <v>12.92</v>
      </c>
      <c r="AL11" s="15">
        <v>847.99</v>
      </c>
      <c r="AM11" s="16">
        <f>(AL11-R11)/R11*100</f>
        <v>5.746280754698164</v>
      </c>
      <c r="AN11" s="14">
        <v>0.46</v>
      </c>
      <c r="AO11" s="15">
        <v>852.73</v>
      </c>
      <c r="AP11" s="16">
        <f>(AO11-R11)/R11*100</f>
        <v>6.3373695302465434</v>
      </c>
      <c r="AQ11" s="14">
        <v>0.71</v>
      </c>
      <c r="AR11" s="15">
        <v>847.65</v>
      </c>
      <c r="AS11" s="16">
        <f>(AR11-R11)/R11*100</f>
        <v>5.7038819817685296</v>
      </c>
      <c r="AT11" s="14">
        <v>0.57999999999999996</v>
      </c>
      <c r="AU11" s="15">
        <v>822.46</v>
      </c>
      <c r="AV11" s="16">
        <f>(AU11-R11)/R11*100</f>
        <v>2.5626317167762052</v>
      </c>
      <c r="AW11" s="14">
        <v>0.89</v>
      </c>
      <c r="AX11">
        <f>(H11-B11)/B11*100</f>
        <v>0</v>
      </c>
      <c r="AY11">
        <f>(AB11-B11)/B11*100</f>
        <v>2.3194622837974364</v>
      </c>
    </row>
    <row r="12" spans="1:51" ht="17" thickBot="1" x14ac:dyDescent="0.25">
      <c r="A12" s="12" t="s">
        <v>10</v>
      </c>
      <c r="B12" s="102">
        <f>MIN(C12,H12,M12,R12,AG12,AL12,AO12,AR12,AU12)</f>
        <v>945.3184</v>
      </c>
      <c r="C12" s="38">
        <v>945.3184</v>
      </c>
      <c r="D12" s="38">
        <v>945.3184</v>
      </c>
      <c r="E12" s="13">
        <v>0</v>
      </c>
      <c r="F12" s="13">
        <f t="shared" si="0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1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2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3"/>
        <v>0</v>
      </c>
      <c r="V12" s="14">
        <v>337.95639999999997</v>
      </c>
      <c r="W12" s="15">
        <v>1126.02</v>
      </c>
      <c r="X12" s="139">
        <v>939.56100000000004</v>
      </c>
      <c r="Y12" s="139">
        <v>19.845332022082644</v>
      </c>
      <c r="Z12" s="16">
        <f t="shared" si="4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5"/>
        <v>39.285620590903555</v>
      </c>
      <c r="AF12" s="16">
        <v>20.011700000000001</v>
      </c>
      <c r="AG12" s="15">
        <v>950.74</v>
      </c>
      <c r="AH12" s="13">
        <v>963.44</v>
      </c>
      <c r="AI12" s="16">
        <f>(AG12-R12)/R12*100</f>
        <v>0.57352104856945685</v>
      </c>
      <c r="AJ12" s="16">
        <f>(AH12-R12)/R12*100</f>
        <v>1.9169837379659656</v>
      </c>
      <c r="AK12" s="14">
        <v>17.579999999999998</v>
      </c>
      <c r="AL12" s="15">
        <v>976.01</v>
      </c>
      <c r="AM12" s="16">
        <f>(AL12-R12)/R12*100</f>
        <v>3.2466944470773016</v>
      </c>
      <c r="AN12" s="14">
        <v>1</v>
      </c>
      <c r="AO12" s="15">
        <v>990.14</v>
      </c>
      <c r="AP12" s="16">
        <f>(AO12-R12)/R12*100</f>
        <v>4.741428919610577</v>
      </c>
      <c r="AQ12" s="14">
        <v>1.03</v>
      </c>
      <c r="AR12" s="15">
        <v>976.01</v>
      </c>
      <c r="AS12" s="16">
        <f>(AR12-R12)/R12*100</f>
        <v>3.2466944470773016</v>
      </c>
      <c r="AT12" s="14">
        <v>1.59</v>
      </c>
      <c r="AU12" s="15">
        <v>998.98</v>
      </c>
      <c r="AV12" s="16">
        <f>(AU12-R12)/R12*100</f>
        <v>5.6765635790015327</v>
      </c>
      <c r="AW12" s="14">
        <v>1.96</v>
      </c>
      <c r="AX12">
        <f>(H12-B12)/B12*100</f>
        <v>0</v>
      </c>
      <c r="AY12">
        <f>(AB12-B12)/B12*100</f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6">AVERAGE(D3:D12)</f>
        <v>3729.79484</v>
      </c>
      <c r="E13" s="24">
        <f t="shared" si="6"/>
        <v>0</v>
      </c>
      <c r="F13" s="24">
        <f t="shared" si="6"/>
        <v>0</v>
      </c>
      <c r="G13" s="25">
        <f t="shared" si="6"/>
        <v>68.210380000000001</v>
      </c>
      <c r="H13" s="41">
        <f t="shared" si="6"/>
        <v>3729.79484</v>
      </c>
      <c r="I13" s="24">
        <f t="shared" si="6"/>
        <v>3729.79484</v>
      </c>
      <c r="J13" s="24">
        <f t="shared" si="6"/>
        <v>0</v>
      </c>
      <c r="K13" s="24">
        <f t="shared" si="6"/>
        <v>0</v>
      </c>
      <c r="L13" s="25">
        <f t="shared" si="6"/>
        <v>14.51576</v>
      </c>
      <c r="M13" s="23">
        <f>AVERAGE(M3:M12)</f>
        <v>3729.79484</v>
      </c>
      <c r="N13" s="24">
        <f t="shared" si="6"/>
        <v>3729.79484</v>
      </c>
      <c r="O13" s="24">
        <f t="shared" si="6"/>
        <v>0</v>
      </c>
      <c r="P13" s="24">
        <f t="shared" si="6"/>
        <v>0</v>
      </c>
      <c r="Q13" s="25">
        <f t="shared" si="6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7">AVERAGE(W3:W12)</f>
        <v>3767.6799999999994</v>
      </c>
      <c r="X13" s="24">
        <f t="shared" si="7"/>
        <v>3712.7092499999999</v>
      </c>
      <c r="Y13" s="24">
        <f t="shared" si="7"/>
        <v>3.7419153179240707</v>
      </c>
      <c r="Z13" s="24">
        <f t="shared" si="7"/>
        <v>3.3948866690235855</v>
      </c>
      <c r="AA13" s="25">
        <f t="shared" si="7"/>
        <v>9.5033100000000008</v>
      </c>
      <c r="AB13" s="24">
        <f t="shared" ref="AB13:AF13" si="8">AVERAGE(AB3:AB12)</f>
        <v>3768.7922600000006</v>
      </c>
      <c r="AC13" s="24">
        <f t="shared" si="8"/>
        <v>3722.9005099999995</v>
      </c>
      <c r="AD13" s="24">
        <f t="shared" si="8"/>
        <v>4.3644400000000001</v>
      </c>
      <c r="AE13" s="24">
        <f t="shared" si="8"/>
        <v>4.1605082874700994</v>
      </c>
      <c r="AF13" s="24">
        <f t="shared" si="8"/>
        <v>7.8603300000000003</v>
      </c>
      <c r="AG13" s="41">
        <f>AVERAGE(AG3:AG12)</f>
        <v>3790.1580000000004</v>
      </c>
      <c r="AH13" s="24">
        <f t="shared" ref="AH13:AJ13" si="9">AVERAGE(AH3:AH12)</f>
        <v>3934.8640000000005</v>
      </c>
      <c r="AI13" s="42">
        <f t="shared" si="9"/>
        <v>1.6293784186050171</v>
      </c>
      <c r="AJ13" s="24">
        <f t="shared" si="9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0">AVERAGE(AM3:AM12)</f>
        <v>2.7428883708470329</v>
      </c>
      <c r="AN13" s="43">
        <f t="shared" si="10"/>
        <v>0.251</v>
      </c>
      <c r="AO13" s="41">
        <f t="shared" si="10"/>
        <v>3955.35</v>
      </c>
      <c r="AP13" s="42">
        <f t="shared" si="10"/>
        <v>5.6786686739414289</v>
      </c>
      <c r="AQ13" s="43">
        <f t="shared" si="10"/>
        <v>0.32300000000000006</v>
      </c>
      <c r="AR13" s="41">
        <f t="shared" si="10"/>
        <v>3819.614</v>
      </c>
      <c r="AS13" s="42">
        <f t="shared" si="10"/>
        <v>2.6117799955430794</v>
      </c>
      <c r="AT13" s="43">
        <f t="shared" si="10"/>
        <v>0.38200000000000001</v>
      </c>
      <c r="AU13" s="41">
        <f t="shared" si="10"/>
        <v>3838.2300000000005</v>
      </c>
      <c r="AV13" s="42">
        <f t="shared" si="10"/>
        <v>2.7714378071136947</v>
      </c>
      <c r="AW13" s="43">
        <f t="shared" si="10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AL1:AN1"/>
    <mergeCell ref="AO1:AQ1"/>
    <mergeCell ref="AR1:AT1"/>
    <mergeCell ref="AU1:AW1"/>
    <mergeCell ref="AG1:AK1"/>
    <mergeCell ref="B1:B2"/>
    <mergeCell ref="A1:A2"/>
    <mergeCell ref="AB1:AF1"/>
    <mergeCell ref="R1:V1"/>
    <mergeCell ref="M1:Q1"/>
    <mergeCell ref="H1:L1"/>
    <mergeCell ref="C1:G1"/>
    <mergeCell ref="W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H1" zoomScale="120" zoomScaleNormal="120" workbookViewId="0">
      <pane ySplit="2" topLeftCell="A68" activePane="bottomLeft" state="frozen"/>
      <selection activeCell="Q1" sqref="Q1"/>
      <selection pane="bottomLeft" activeCell="H1" sqref="A1:XFD1048576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17" t="s">
        <v>170</v>
      </c>
      <c r="B1" s="117" t="s">
        <v>24</v>
      </c>
      <c r="C1" s="119" t="s">
        <v>148</v>
      </c>
      <c r="D1" s="120"/>
      <c r="E1" s="120"/>
      <c r="F1" s="120"/>
      <c r="G1" s="121"/>
      <c r="H1" s="119" t="s">
        <v>11</v>
      </c>
      <c r="I1" s="120"/>
      <c r="J1" s="120"/>
      <c r="K1" s="120"/>
      <c r="L1" s="121"/>
      <c r="M1" s="119" t="s">
        <v>175</v>
      </c>
      <c r="N1" s="120"/>
      <c r="O1" s="120"/>
      <c r="P1" s="120"/>
      <c r="Q1" s="121"/>
      <c r="R1" s="119" t="s">
        <v>174</v>
      </c>
      <c r="S1" s="120"/>
      <c r="T1" s="120"/>
      <c r="U1" s="120"/>
      <c r="V1" s="121"/>
      <c r="W1" s="119" t="s">
        <v>176</v>
      </c>
      <c r="X1" s="120"/>
      <c r="Y1" s="120"/>
      <c r="Z1" s="120"/>
      <c r="AA1" s="121"/>
      <c r="AB1" s="119" t="s">
        <v>173</v>
      </c>
      <c r="AC1" s="120"/>
      <c r="AD1" s="120"/>
      <c r="AE1" s="120"/>
      <c r="AF1" s="121"/>
      <c r="AG1" s="122" t="s">
        <v>83</v>
      </c>
      <c r="AH1" s="123"/>
      <c r="AI1" s="123"/>
      <c r="AJ1" s="123"/>
      <c r="AK1" s="123"/>
      <c r="AL1" s="123"/>
      <c r="AM1" s="123"/>
      <c r="AN1" s="123"/>
      <c r="AO1" s="123"/>
      <c r="AP1" s="119" t="s">
        <v>43</v>
      </c>
      <c r="AQ1" s="120"/>
      <c r="AR1" s="121"/>
      <c r="AS1" s="119" t="s">
        <v>44</v>
      </c>
      <c r="AT1" s="120"/>
      <c r="AU1" s="121"/>
      <c r="AV1" s="119" t="s">
        <v>45</v>
      </c>
      <c r="AW1" s="120"/>
      <c r="AX1" s="120"/>
      <c r="AY1" s="119" t="s">
        <v>46</v>
      </c>
      <c r="AZ1" s="120"/>
      <c r="BA1" s="121"/>
    </row>
    <row r="2" spans="1:55" ht="17" thickBot="1" x14ac:dyDescent="0.25">
      <c r="A2" s="118"/>
      <c r="B2" s="118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39">
        <v>298</v>
      </c>
      <c r="S3" s="139">
        <v>298</v>
      </c>
      <c r="T3" s="139">
        <v>0</v>
      </c>
      <c r="U3" s="16">
        <f>(R3-$B3)/$B3*100</f>
        <v>0</v>
      </c>
      <c r="V3" s="139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39">
        <v>267</v>
      </c>
      <c r="S4" s="139">
        <v>267</v>
      </c>
      <c r="T4" s="139">
        <v>0</v>
      </c>
      <c r="U4" s="16">
        <f t="shared" ref="U4:U67" si="12">(R4-$B4)/$B4*100</f>
        <v>0</v>
      </c>
      <c r="V4" s="139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39">
        <v>280</v>
      </c>
      <c r="S5" s="139">
        <v>280</v>
      </c>
      <c r="T5" s="139">
        <v>0</v>
      </c>
      <c r="U5" s="16">
        <f t="shared" si="12"/>
        <v>0</v>
      </c>
      <c r="V5" s="139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39">
        <v>287</v>
      </c>
      <c r="S6" s="139">
        <v>278.59100000000001</v>
      </c>
      <c r="T6" s="139">
        <v>3.0184000000000002</v>
      </c>
      <c r="U6" s="16">
        <f t="shared" si="12"/>
        <v>1.4134275618374559</v>
      </c>
      <c r="V6" s="139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39">
        <v>276</v>
      </c>
      <c r="S7" s="139">
        <v>274.01179999999999</v>
      </c>
      <c r="T7" s="139">
        <v>0.72560000000000002</v>
      </c>
      <c r="U7" s="16">
        <f t="shared" si="12"/>
        <v>0.36363636363636365</v>
      </c>
      <c r="V7" s="139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39">
        <v>298</v>
      </c>
      <c r="S8" s="139">
        <v>298</v>
      </c>
      <c r="T8" s="139">
        <v>0</v>
      </c>
      <c r="U8" s="16">
        <f t="shared" si="12"/>
        <v>0</v>
      </c>
      <c r="V8" s="139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39">
        <v>286</v>
      </c>
      <c r="S9" s="139">
        <v>275.24360000000001</v>
      </c>
      <c r="T9" s="139">
        <v>3.9079999999999999</v>
      </c>
      <c r="U9" s="16">
        <f t="shared" si="12"/>
        <v>1.7793594306049825</v>
      </c>
      <c r="V9" s="139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39">
        <v>250</v>
      </c>
      <c r="S10" s="139">
        <v>250</v>
      </c>
      <c r="T10" s="139">
        <v>0</v>
      </c>
      <c r="U10" s="16">
        <f t="shared" si="12"/>
        <v>0</v>
      </c>
      <c r="V10" s="139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39">
        <v>277</v>
      </c>
      <c r="S11" s="139">
        <v>277</v>
      </c>
      <c r="T11" s="139">
        <v>0</v>
      </c>
      <c r="U11" s="16">
        <f t="shared" si="12"/>
        <v>0</v>
      </c>
      <c r="V11" s="139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39">
        <v>312</v>
      </c>
      <c r="S12" s="139">
        <v>298.40530000000001</v>
      </c>
      <c r="T12" s="139">
        <v>4.5557999999999996</v>
      </c>
      <c r="U12" s="16">
        <f t="shared" si="12"/>
        <v>1.2987012987012987</v>
      </c>
      <c r="V12" s="139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39">
        <v>297</v>
      </c>
      <c r="S13" s="139">
        <v>297</v>
      </c>
      <c r="T13" s="139">
        <v>0</v>
      </c>
      <c r="U13" s="16">
        <f t="shared" si="12"/>
        <v>0</v>
      </c>
      <c r="V13" s="139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39">
        <v>280</v>
      </c>
      <c r="S14" s="139">
        <v>280</v>
      </c>
      <c r="T14" s="139">
        <v>0</v>
      </c>
      <c r="U14" s="16">
        <f t="shared" si="12"/>
        <v>0</v>
      </c>
      <c r="V14" s="139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39">
        <v>263</v>
      </c>
      <c r="S15" s="139">
        <v>263</v>
      </c>
      <c r="T15" s="139">
        <v>0</v>
      </c>
      <c r="U15" s="16">
        <f t="shared" si="12"/>
        <v>0</v>
      </c>
      <c r="V15" s="139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39">
        <v>266</v>
      </c>
      <c r="S16" s="139">
        <v>266</v>
      </c>
      <c r="T16" s="139">
        <v>0</v>
      </c>
      <c r="U16" s="16">
        <f t="shared" si="12"/>
        <v>0</v>
      </c>
      <c r="V16" s="139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39">
        <v>269</v>
      </c>
      <c r="S17" s="139">
        <v>269</v>
      </c>
      <c r="T17" s="139">
        <v>0</v>
      </c>
      <c r="U17" s="16">
        <f t="shared" si="12"/>
        <v>0</v>
      </c>
      <c r="V17" s="139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39">
        <v>295</v>
      </c>
      <c r="S18" s="139">
        <v>286.56569999999999</v>
      </c>
      <c r="T18" s="139">
        <v>2.9432</v>
      </c>
      <c r="U18" s="16">
        <f t="shared" si="12"/>
        <v>1.3745704467353952</v>
      </c>
      <c r="V18" s="139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39">
        <v>260</v>
      </c>
      <c r="S19" s="139">
        <v>260</v>
      </c>
      <c r="T19" s="139">
        <v>0</v>
      </c>
      <c r="U19" s="16">
        <f t="shared" si="12"/>
        <v>0</v>
      </c>
      <c r="V19" s="139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39">
        <v>252</v>
      </c>
      <c r="S20" s="139">
        <v>252</v>
      </c>
      <c r="T20" s="139">
        <v>0</v>
      </c>
      <c r="U20" s="16">
        <f t="shared" si="12"/>
        <v>0</v>
      </c>
      <c r="V20" s="139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39">
        <v>242</v>
      </c>
      <c r="S21" s="139">
        <v>237.21029999999999</v>
      </c>
      <c r="T21" s="139">
        <v>2.0192000000000001</v>
      </c>
      <c r="U21" s="16">
        <f t="shared" si="12"/>
        <v>1.2552301255230125</v>
      </c>
      <c r="V21" s="139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39">
        <v>283</v>
      </c>
      <c r="S22" s="139">
        <v>278.51400000000001</v>
      </c>
      <c r="T22" s="139">
        <v>1.6107</v>
      </c>
      <c r="U22" s="16">
        <f t="shared" si="12"/>
        <v>0.71174377224199281</v>
      </c>
      <c r="V22" s="139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39">
        <v>284</v>
      </c>
      <c r="S23" s="139">
        <v>284</v>
      </c>
      <c r="T23" s="139">
        <v>0</v>
      </c>
      <c r="U23" s="16">
        <f t="shared" si="12"/>
        <v>0</v>
      </c>
      <c r="V23" s="139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39">
        <v>236</v>
      </c>
      <c r="S24" s="139">
        <v>236</v>
      </c>
      <c r="T24" s="139">
        <v>0</v>
      </c>
      <c r="U24" s="16">
        <f t="shared" si="12"/>
        <v>0</v>
      </c>
      <c r="V24" s="139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39">
        <v>276</v>
      </c>
      <c r="S25" s="139">
        <v>271.59199999999998</v>
      </c>
      <c r="T25" s="139">
        <v>1.623</v>
      </c>
      <c r="U25" s="16">
        <f t="shared" si="12"/>
        <v>0.72992700729927007</v>
      </c>
      <c r="V25" s="139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39">
        <v>294</v>
      </c>
      <c r="S26" s="139">
        <v>281.53219999999999</v>
      </c>
      <c r="T26" s="139">
        <v>4.4286000000000003</v>
      </c>
      <c r="U26" s="16">
        <f t="shared" si="12"/>
        <v>1.3793103448275863</v>
      </c>
      <c r="V26" s="139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39">
        <v>238</v>
      </c>
      <c r="S27" s="139">
        <v>238</v>
      </c>
      <c r="T27" s="139">
        <v>0</v>
      </c>
      <c r="U27" s="16">
        <f t="shared" si="12"/>
        <v>0</v>
      </c>
      <c r="V27" s="139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39">
        <v>289</v>
      </c>
      <c r="S28" s="139">
        <v>289</v>
      </c>
      <c r="T28" s="139">
        <v>0</v>
      </c>
      <c r="U28" s="16">
        <f t="shared" si="12"/>
        <v>0</v>
      </c>
      <c r="V28" s="139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39">
        <v>296</v>
      </c>
      <c r="S29" s="139">
        <v>296</v>
      </c>
      <c r="T29" s="139">
        <v>0</v>
      </c>
      <c r="U29" s="16">
        <f t="shared" si="12"/>
        <v>0</v>
      </c>
      <c r="V29" s="139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39">
        <v>280</v>
      </c>
      <c r="S30" s="139">
        <v>277.31009999999998</v>
      </c>
      <c r="T30" s="139">
        <v>0.97</v>
      </c>
      <c r="U30" s="16">
        <f t="shared" si="12"/>
        <v>0</v>
      </c>
      <c r="V30" s="139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39">
        <v>294</v>
      </c>
      <c r="S31" s="139">
        <v>294</v>
      </c>
      <c r="T31" s="139">
        <v>0</v>
      </c>
      <c r="U31" s="16">
        <f t="shared" si="12"/>
        <v>0</v>
      </c>
      <c r="V31" s="139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39">
        <v>296</v>
      </c>
      <c r="S32" s="139">
        <v>296</v>
      </c>
      <c r="T32" s="139">
        <v>0</v>
      </c>
      <c r="U32" s="16">
        <f t="shared" si="12"/>
        <v>0</v>
      </c>
      <c r="V32" s="139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39">
        <v>258</v>
      </c>
      <c r="S33" s="139">
        <v>256</v>
      </c>
      <c r="T33" s="139">
        <v>0.78120000000000001</v>
      </c>
      <c r="U33" s="16">
        <f t="shared" si="12"/>
        <v>0</v>
      </c>
      <c r="V33" s="139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39">
        <v>318</v>
      </c>
      <c r="S34" s="139">
        <v>318</v>
      </c>
      <c r="T34" s="139">
        <v>0</v>
      </c>
      <c r="U34" s="16">
        <f t="shared" si="12"/>
        <v>0</v>
      </c>
      <c r="V34" s="139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39">
        <v>304</v>
      </c>
      <c r="S35" s="139">
        <v>304</v>
      </c>
      <c r="T35" s="139">
        <v>0</v>
      </c>
      <c r="U35" s="16">
        <f t="shared" si="12"/>
        <v>0</v>
      </c>
      <c r="V35" s="139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39">
        <v>293</v>
      </c>
      <c r="S36" s="139">
        <v>293</v>
      </c>
      <c r="T36" s="139">
        <v>0</v>
      </c>
      <c r="U36" s="16">
        <f t="shared" si="12"/>
        <v>0</v>
      </c>
      <c r="V36" s="139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39">
        <v>280</v>
      </c>
      <c r="S37" s="139">
        <v>275</v>
      </c>
      <c r="T37" s="139">
        <v>1.8182</v>
      </c>
      <c r="U37" s="16">
        <f t="shared" si="12"/>
        <v>0</v>
      </c>
      <c r="V37" s="139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39">
        <v>263</v>
      </c>
      <c r="S38" s="139">
        <v>263</v>
      </c>
      <c r="T38" s="139">
        <v>0</v>
      </c>
      <c r="U38" s="16">
        <f t="shared" si="12"/>
        <v>0</v>
      </c>
      <c r="V38" s="139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39">
        <v>269</v>
      </c>
      <c r="S39" s="139">
        <v>269</v>
      </c>
      <c r="T39" s="139">
        <v>0</v>
      </c>
      <c r="U39" s="16">
        <f t="shared" si="12"/>
        <v>0</v>
      </c>
      <c r="V39" s="139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39">
        <v>247</v>
      </c>
      <c r="S40" s="139">
        <v>247</v>
      </c>
      <c r="T40" s="139">
        <v>0</v>
      </c>
      <c r="U40" s="16">
        <f t="shared" si="12"/>
        <v>0</v>
      </c>
      <c r="V40" s="139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39">
        <v>274</v>
      </c>
      <c r="S41" s="139">
        <v>274</v>
      </c>
      <c r="T41" s="139">
        <v>0</v>
      </c>
      <c r="U41" s="16">
        <f t="shared" si="12"/>
        <v>0</v>
      </c>
      <c r="V41" s="139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39">
        <v>259</v>
      </c>
      <c r="S42" s="139">
        <v>251.59729999999999</v>
      </c>
      <c r="T42" s="139">
        <v>2.9422999999999999</v>
      </c>
      <c r="U42" s="16">
        <f t="shared" si="12"/>
        <v>1.9685039370078741</v>
      </c>
      <c r="V42" s="139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39">
        <v>282</v>
      </c>
      <c r="S43" s="139">
        <v>282</v>
      </c>
      <c r="T43" s="139">
        <v>0</v>
      </c>
      <c r="U43" s="16">
        <f t="shared" si="12"/>
        <v>0</v>
      </c>
      <c r="V43" s="139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39">
        <v>292</v>
      </c>
      <c r="S44" s="139">
        <v>292</v>
      </c>
      <c r="T44" s="139">
        <v>0</v>
      </c>
      <c r="U44" s="16">
        <f t="shared" si="12"/>
        <v>0</v>
      </c>
      <c r="V44" s="139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39">
        <v>297</v>
      </c>
      <c r="S45" s="139">
        <v>282</v>
      </c>
      <c r="T45" s="139">
        <v>5.3190999999999997</v>
      </c>
      <c r="U45" s="16">
        <f t="shared" si="12"/>
        <v>2.0618556701030926</v>
      </c>
      <c r="V45" s="139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39">
        <v>264</v>
      </c>
      <c r="S46" s="139">
        <v>261.9221</v>
      </c>
      <c r="T46" s="139">
        <v>0.79330000000000001</v>
      </c>
      <c r="U46" s="16">
        <f t="shared" si="12"/>
        <v>0</v>
      </c>
      <c r="V46" s="139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39">
        <v>322</v>
      </c>
      <c r="S47" s="139">
        <v>312</v>
      </c>
      <c r="T47" s="139">
        <v>3.2050999999999998</v>
      </c>
      <c r="U47" s="16">
        <f t="shared" si="12"/>
        <v>1.5772870662460567</v>
      </c>
      <c r="V47" s="139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39">
        <v>242</v>
      </c>
      <c r="S48" s="139">
        <v>242</v>
      </c>
      <c r="T48" s="139">
        <v>0</v>
      </c>
      <c r="U48" s="16">
        <f t="shared" si="12"/>
        <v>0</v>
      </c>
      <c r="V48" s="139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39">
        <v>315</v>
      </c>
      <c r="S49" s="139">
        <v>310.01979999999998</v>
      </c>
      <c r="T49" s="139">
        <v>1.6064000000000001</v>
      </c>
      <c r="U49" s="16">
        <f t="shared" si="12"/>
        <v>0.31847133757961787</v>
      </c>
      <c r="V49" s="139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39">
        <v>294</v>
      </c>
      <c r="S50" s="139">
        <v>294</v>
      </c>
      <c r="T50" s="139">
        <v>0</v>
      </c>
      <c r="U50" s="16">
        <f t="shared" si="12"/>
        <v>0</v>
      </c>
      <c r="V50" s="139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39">
        <v>264</v>
      </c>
      <c r="S51" s="139">
        <v>264</v>
      </c>
      <c r="T51" s="139">
        <v>0</v>
      </c>
      <c r="U51" s="16">
        <f t="shared" si="12"/>
        <v>0</v>
      </c>
      <c r="V51" s="139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39">
        <v>286</v>
      </c>
      <c r="S52" s="139">
        <v>286</v>
      </c>
      <c r="T52" s="139">
        <v>0</v>
      </c>
      <c r="U52" s="16">
        <f t="shared" si="12"/>
        <v>0</v>
      </c>
      <c r="V52" s="139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39">
        <v>274</v>
      </c>
      <c r="S53" s="139">
        <v>270</v>
      </c>
      <c r="T53" s="139">
        <v>1.4815</v>
      </c>
      <c r="U53" s="16">
        <f t="shared" si="12"/>
        <v>0.36637389477941257</v>
      </c>
      <c r="V53" s="139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39">
        <v>343</v>
      </c>
      <c r="S54" s="139">
        <v>329</v>
      </c>
      <c r="T54" s="139">
        <v>4.2553000000000001</v>
      </c>
      <c r="U54" s="16">
        <f t="shared" si="12"/>
        <v>2.6946107784431139</v>
      </c>
      <c r="V54" s="139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39">
        <v>282</v>
      </c>
      <c r="S55" s="139">
        <v>275.57600000000002</v>
      </c>
      <c r="T55" s="139">
        <v>2.3311000000000002</v>
      </c>
      <c r="U55" s="16">
        <f t="shared" si="12"/>
        <v>0.35587188612099641</v>
      </c>
      <c r="V55" s="139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39">
        <v>262</v>
      </c>
      <c r="S56" s="139">
        <v>262</v>
      </c>
      <c r="T56" s="139">
        <v>0</v>
      </c>
      <c r="U56" s="16">
        <f t="shared" si="12"/>
        <v>0</v>
      </c>
      <c r="V56" s="139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39">
        <v>299</v>
      </c>
      <c r="S57" s="139">
        <v>299</v>
      </c>
      <c r="T57" s="139">
        <v>0</v>
      </c>
      <c r="U57" s="16">
        <f t="shared" si="12"/>
        <v>0</v>
      </c>
      <c r="V57" s="139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39">
        <v>288</v>
      </c>
      <c r="S58" s="139">
        <v>288</v>
      </c>
      <c r="T58" s="139">
        <v>0</v>
      </c>
      <c r="U58" s="16">
        <f t="shared" si="12"/>
        <v>0</v>
      </c>
      <c r="V58" s="139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39">
        <v>254</v>
      </c>
      <c r="S59" s="139">
        <v>254</v>
      </c>
      <c r="T59" s="139">
        <v>0</v>
      </c>
      <c r="U59" s="16">
        <f t="shared" si="12"/>
        <v>0</v>
      </c>
      <c r="V59" s="139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39">
        <v>331</v>
      </c>
      <c r="S60" s="139">
        <v>331</v>
      </c>
      <c r="T60" s="139">
        <v>0</v>
      </c>
      <c r="U60" s="16">
        <f t="shared" si="12"/>
        <v>0</v>
      </c>
      <c r="V60" s="139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39">
        <v>283</v>
      </c>
      <c r="S61" s="139">
        <v>283</v>
      </c>
      <c r="T61" s="139">
        <v>0</v>
      </c>
      <c r="U61" s="16">
        <f t="shared" si="12"/>
        <v>0</v>
      </c>
      <c r="V61" s="139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39">
        <v>256</v>
      </c>
      <c r="S62" s="139">
        <v>249.04069999999999</v>
      </c>
      <c r="T62" s="139">
        <v>2.7944</v>
      </c>
      <c r="U62" s="16">
        <f t="shared" si="12"/>
        <v>0.78740157480314954</v>
      </c>
      <c r="V62" s="139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39">
        <v>305</v>
      </c>
      <c r="S63" s="139">
        <v>303.06670000000003</v>
      </c>
      <c r="T63" s="139">
        <v>0.63790000000000002</v>
      </c>
      <c r="U63" s="16">
        <f t="shared" si="12"/>
        <v>0</v>
      </c>
      <c r="V63" s="139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39">
        <v>289</v>
      </c>
      <c r="S64" s="139">
        <v>289</v>
      </c>
      <c r="T64" s="139">
        <v>0</v>
      </c>
      <c r="U64" s="16">
        <f t="shared" si="12"/>
        <v>0</v>
      </c>
      <c r="V64" s="139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39">
        <v>279</v>
      </c>
      <c r="S65" s="139">
        <v>269.16969999999998</v>
      </c>
      <c r="T65" s="139">
        <v>3.6520999999999999</v>
      </c>
      <c r="U65" s="16">
        <f t="shared" si="12"/>
        <v>2.5735294117647056</v>
      </c>
      <c r="V65" s="139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39">
        <v>283</v>
      </c>
      <c r="S66" s="139">
        <v>283</v>
      </c>
      <c r="T66" s="139">
        <v>0</v>
      </c>
      <c r="U66" s="16">
        <f t="shared" si="12"/>
        <v>0</v>
      </c>
      <c r="V66" s="139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39">
        <v>266</v>
      </c>
      <c r="S67" s="139">
        <v>266</v>
      </c>
      <c r="T67" s="139">
        <v>0</v>
      </c>
      <c r="U67" s="16">
        <f t="shared" si="12"/>
        <v>0</v>
      </c>
      <c r="V67" s="139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39">
        <v>284</v>
      </c>
      <c r="S68" s="139">
        <v>284</v>
      </c>
      <c r="T68" s="139">
        <v>0</v>
      </c>
      <c r="U68" s="16">
        <f t="shared" ref="U68:U102" si="36">(R68-$B68)/$B68*100</f>
        <v>0</v>
      </c>
      <c r="V68" s="139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39">
        <v>318</v>
      </c>
      <c r="S69" s="139">
        <v>318</v>
      </c>
      <c r="T69" s="139">
        <v>0</v>
      </c>
      <c r="U69" s="16">
        <f t="shared" si="36"/>
        <v>0</v>
      </c>
      <c r="V69" s="139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39">
        <v>295</v>
      </c>
      <c r="S70" s="139">
        <v>295</v>
      </c>
      <c r="T70" s="139">
        <v>0</v>
      </c>
      <c r="U70" s="16">
        <f t="shared" si="36"/>
        <v>0</v>
      </c>
      <c r="V70" s="139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39">
        <v>307</v>
      </c>
      <c r="S71" s="139">
        <v>292.5</v>
      </c>
      <c r="T71" s="139">
        <v>4.9573</v>
      </c>
      <c r="U71" s="16">
        <f t="shared" si="36"/>
        <v>3.3670033670033668</v>
      </c>
      <c r="V71" s="139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39">
        <v>273</v>
      </c>
      <c r="S72" s="139">
        <v>273</v>
      </c>
      <c r="T72" s="139">
        <v>0</v>
      </c>
      <c r="U72" s="16">
        <f t="shared" si="36"/>
        <v>0</v>
      </c>
      <c r="V72" s="139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39">
        <v>292</v>
      </c>
      <c r="S73" s="139">
        <v>292</v>
      </c>
      <c r="T73" s="139">
        <v>0</v>
      </c>
      <c r="U73" s="16">
        <f t="shared" si="36"/>
        <v>0</v>
      </c>
      <c r="V73" s="139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39">
        <v>255</v>
      </c>
      <c r="S74" s="139">
        <v>246</v>
      </c>
      <c r="T74" s="139">
        <v>3.6585000000000001</v>
      </c>
      <c r="U74" s="16">
        <f t="shared" si="36"/>
        <v>0.39370078740157477</v>
      </c>
      <c r="V74" s="139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39">
        <v>273</v>
      </c>
      <c r="S75" s="139">
        <v>273</v>
      </c>
      <c r="T75" s="139">
        <v>0</v>
      </c>
      <c r="U75" s="16">
        <f t="shared" si="36"/>
        <v>0</v>
      </c>
      <c r="V75" s="139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39">
        <v>271</v>
      </c>
      <c r="S76" s="139">
        <v>271</v>
      </c>
      <c r="T76" s="139">
        <v>0</v>
      </c>
      <c r="U76" s="16">
        <f t="shared" si="36"/>
        <v>0</v>
      </c>
      <c r="V76" s="139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39">
        <v>211</v>
      </c>
      <c r="S77" s="139">
        <v>211</v>
      </c>
      <c r="T77" s="139">
        <v>0</v>
      </c>
      <c r="U77" s="16">
        <f t="shared" si="36"/>
        <v>0</v>
      </c>
      <c r="V77" s="139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39">
        <v>293</v>
      </c>
      <c r="S78" s="139">
        <v>291</v>
      </c>
      <c r="T78" s="139">
        <v>0.68730000000000002</v>
      </c>
      <c r="U78" s="16">
        <f t="shared" si="36"/>
        <v>0</v>
      </c>
      <c r="V78" s="139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39">
        <v>271</v>
      </c>
      <c r="S79" s="139">
        <v>271</v>
      </c>
      <c r="T79" s="139">
        <v>0</v>
      </c>
      <c r="U79" s="16">
        <f t="shared" si="36"/>
        <v>0</v>
      </c>
      <c r="V79" s="139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39">
        <v>254</v>
      </c>
      <c r="S80" s="139">
        <v>254</v>
      </c>
      <c r="T80" s="139">
        <v>0</v>
      </c>
      <c r="U80" s="16">
        <f t="shared" si="36"/>
        <v>0</v>
      </c>
      <c r="V80" s="139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39">
        <v>277</v>
      </c>
      <c r="S81" s="139">
        <v>274.8</v>
      </c>
      <c r="T81" s="139">
        <v>0.80059999999999998</v>
      </c>
      <c r="U81" s="16">
        <f t="shared" si="36"/>
        <v>0.36231884057971014</v>
      </c>
      <c r="V81" s="139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39">
        <v>270</v>
      </c>
      <c r="S82" s="139">
        <v>270</v>
      </c>
      <c r="T82" s="139">
        <v>0</v>
      </c>
      <c r="U82" s="16">
        <f t="shared" si="36"/>
        <v>0</v>
      </c>
      <c r="V82" s="139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39">
        <v>259</v>
      </c>
      <c r="S83" s="139">
        <v>256.5</v>
      </c>
      <c r="T83" s="139">
        <v>0.97470000000000001</v>
      </c>
      <c r="U83" s="16">
        <f t="shared" si="36"/>
        <v>0</v>
      </c>
      <c r="V83" s="139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39">
        <v>337</v>
      </c>
      <c r="S84" s="139">
        <v>337</v>
      </c>
      <c r="T84" s="139">
        <v>0</v>
      </c>
      <c r="U84" s="16">
        <f t="shared" si="36"/>
        <v>0</v>
      </c>
      <c r="V84" s="139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39">
        <v>258</v>
      </c>
      <c r="S85" s="139">
        <v>252</v>
      </c>
      <c r="T85" s="139">
        <v>2.3809999999999998</v>
      </c>
      <c r="U85" s="16">
        <f t="shared" si="36"/>
        <v>0.38910505836575876</v>
      </c>
      <c r="V85" s="139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39">
        <v>263</v>
      </c>
      <c r="S86" s="139">
        <v>263</v>
      </c>
      <c r="T86" s="139">
        <v>0</v>
      </c>
      <c r="U86" s="16">
        <f t="shared" si="36"/>
        <v>0</v>
      </c>
      <c r="V86" s="139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39">
        <v>304</v>
      </c>
      <c r="S87" s="139">
        <v>287</v>
      </c>
      <c r="T87" s="139">
        <v>5.9233000000000002</v>
      </c>
      <c r="U87" s="16">
        <f t="shared" si="36"/>
        <v>3.050847457627119</v>
      </c>
      <c r="V87" s="139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39">
        <v>330</v>
      </c>
      <c r="S88" s="139">
        <v>330</v>
      </c>
      <c r="T88" s="139">
        <v>0</v>
      </c>
      <c r="U88" s="16">
        <f t="shared" si="36"/>
        <v>0</v>
      </c>
      <c r="V88" s="139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39">
        <v>259</v>
      </c>
      <c r="S89" s="139">
        <v>251.31</v>
      </c>
      <c r="T89" s="139">
        <v>3.06</v>
      </c>
      <c r="U89" s="16">
        <f t="shared" si="36"/>
        <v>0.77821011673151752</v>
      </c>
      <c r="V89" s="139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39">
        <v>294</v>
      </c>
      <c r="S90" s="139">
        <v>294</v>
      </c>
      <c r="T90" s="139">
        <v>0</v>
      </c>
      <c r="U90" s="16">
        <f t="shared" si="36"/>
        <v>0</v>
      </c>
      <c r="V90" s="139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39">
        <v>285</v>
      </c>
      <c r="S91" s="139">
        <v>285</v>
      </c>
      <c r="T91" s="139">
        <v>0</v>
      </c>
      <c r="U91" s="16">
        <f t="shared" si="36"/>
        <v>0</v>
      </c>
      <c r="V91" s="139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39">
        <v>311</v>
      </c>
      <c r="S92" s="139">
        <v>311</v>
      </c>
      <c r="T92" s="139">
        <v>0</v>
      </c>
      <c r="U92" s="16">
        <f t="shared" si="36"/>
        <v>0</v>
      </c>
      <c r="V92" s="139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39">
        <v>273</v>
      </c>
      <c r="S93" s="139">
        <v>273</v>
      </c>
      <c r="T93" s="139">
        <v>0</v>
      </c>
      <c r="U93" s="16">
        <f t="shared" si="36"/>
        <v>0</v>
      </c>
      <c r="V93" s="139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39">
        <v>290</v>
      </c>
      <c r="S94" s="139">
        <v>290</v>
      </c>
      <c r="T94" s="139">
        <v>0</v>
      </c>
      <c r="U94" s="16">
        <f t="shared" si="36"/>
        <v>0</v>
      </c>
      <c r="V94" s="139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39">
        <v>295</v>
      </c>
      <c r="S95" s="139">
        <v>295</v>
      </c>
      <c r="T95" s="139">
        <v>0</v>
      </c>
      <c r="U95" s="16">
        <f t="shared" si="36"/>
        <v>0</v>
      </c>
      <c r="V95" s="139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39">
        <v>303</v>
      </c>
      <c r="S96" s="139">
        <v>300</v>
      </c>
      <c r="T96" s="139">
        <v>1</v>
      </c>
      <c r="U96" s="16">
        <f t="shared" si="36"/>
        <v>0</v>
      </c>
      <c r="V96" s="139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39">
        <v>256</v>
      </c>
      <c r="S97" s="139">
        <v>256</v>
      </c>
      <c r="T97" s="139">
        <v>0</v>
      </c>
      <c r="U97" s="16">
        <f t="shared" si="36"/>
        <v>0</v>
      </c>
      <c r="V97" s="139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39">
        <v>263</v>
      </c>
      <c r="S98" s="139">
        <v>263</v>
      </c>
      <c r="T98" s="139">
        <v>0</v>
      </c>
      <c r="U98" s="16">
        <f t="shared" si="36"/>
        <v>0</v>
      </c>
      <c r="V98" s="139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30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39">
        <v>249</v>
      </c>
      <c r="S99" s="139">
        <v>249</v>
      </c>
      <c r="T99" s="139">
        <v>0</v>
      </c>
      <c r="U99" s="16">
        <f t="shared" si="36"/>
        <v>0</v>
      </c>
      <c r="V99" s="139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39">
        <v>289</v>
      </c>
      <c r="S100" s="139">
        <v>289</v>
      </c>
      <c r="T100" s="139">
        <v>0</v>
      </c>
      <c r="U100" s="16">
        <f t="shared" si="36"/>
        <v>0</v>
      </c>
      <c r="V100" s="139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39">
        <v>265</v>
      </c>
      <c r="S101" s="139">
        <v>265</v>
      </c>
      <c r="T101" s="139">
        <v>0</v>
      </c>
      <c r="U101" s="16">
        <f t="shared" si="36"/>
        <v>0</v>
      </c>
      <c r="V101" s="139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AY1:BA1"/>
    <mergeCell ref="AG1:AO1"/>
    <mergeCell ref="AB1:AF1"/>
    <mergeCell ref="W1:AA1"/>
    <mergeCell ref="R1:V1"/>
    <mergeCell ref="B1:B2"/>
    <mergeCell ref="A1:A2"/>
    <mergeCell ref="AP1:AR1"/>
    <mergeCell ref="AS1:AU1"/>
    <mergeCell ref="AV1:AX1"/>
    <mergeCell ref="M1:Q1"/>
    <mergeCell ref="H1:L1"/>
    <mergeCell ref="C1:G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topLeftCell="B1" zoomScale="119" zoomScaleNormal="182" workbookViewId="0">
      <pane ySplit="2" topLeftCell="A67" activePane="bottomLeft" state="frozen"/>
      <selection activeCell="M1" sqref="M1"/>
      <selection pane="bottomLeft" activeCell="R106" sqref="R10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17" t="s">
        <v>170</v>
      </c>
      <c r="B1" s="117" t="s">
        <v>24</v>
      </c>
      <c r="C1" s="122" t="s">
        <v>148</v>
      </c>
      <c r="D1" s="123"/>
      <c r="E1" s="123"/>
      <c r="F1" s="123"/>
      <c r="G1" s="124"/>
      <c r="H1" s="122" t="s">
        <v>11</v>
      </c>
      <c r="I1" s="123"/>
      <c r="J1" s="123"/>
      <c r="K1" s="123"/>
      <c r="L1" s="124"/>
      <c r="M1" s="122" t="s">
        <v>175</v>
      </c>
      <c r="N1" s="123"/>
      <c r="O1" s="123"/>
      <c r="P1" s="123"/>
      <c r="Q1" s="124"/>
      <c r="R1" s="122" t="s">
        <v>174</v>
      </c>
      <c r="S1" s="123"/>
      <c r="T1" s="123"/>
      <c r="U1" s="123"/>
      <c r="V1" s="124"/>
      <c r="W1" s="122" t="s">
        <v>0</v>
      </c>
      <c r="X1" s="123"/>
      <c r="Y1" s="123"/>
      <c r="Z1" s="123"/>
      <c r="AA1" s="124"/>
      <c r="AB1" s="122" t="s">
        <v>162</v>
      </c>
      <c r="AC1" s="123"/>
      <c r="AD1" s="123"/>
      <c r="AE1" s="123"/>
      <c r="AF1" s="124"/>
      <c r="AG1" s="125" t="s">
        <v>83</v>
      </c>
      <c r="AH1" s="125"/>
      <c r="AI1" s="125"/>
      <c r="AJ1" s="125"/>
      <c r="AK1" s="125"/>
      <c r="AL1" s="125"/>
      <c r="AM1" s="125"/>
      <c r="AN1" s="125"/>
      <c r="AO1" s="126"/>
      <c r="AP1" s="119" t="s">
        <v>43</v>
      </c>
      <c r="AQ1" s="120"/>
      <c r="AR1" s="121"/>
      <c r="AS1" s="119" t="s">
        <v>44</v>
      </c>
      <c r="AT1" s="120"/>
      <c r="AU1" s="121"/>
      <c r="AV1" s="119" t="s">
        <v>45</v>
      </c>
      <c r="AW1" s="120"/>
      <c r="AX1" s="120"/>
      <c r="AY1" s="119" t="s">
        <v>46</v>
      </c>
      <c r="AZ1" s="120"/>
      <c r="BA1" s="121"/>
    </row>
    <row r="2" spans="1:55" ht="17" thickBot="1" x14ac:dyDescent="0.25">
      <c r="A2" s="118"/>
      <c r="B2" s="118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39">
        <v>3767</v>
      </c>
      <c r="S3" s="139"/>
      <c r="T3" s="139"/>
      <c r="U3" s="16">
        <f>(R3-$B3)/$B3*100</f>
        <v>20.044614404079031</v>
      </c>
      <c r="V3" s="139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39">
        <v>3370</v>
      </c>
      <c r="S4" s="139">
        <v>2958.0279</v>
      </c>
      <c r="T4" s="139">
        <v>13.927300000000001</v>
      </c>
      <c r="U4" s="16">
        <f t="shared" ref="U4:U67" si="11">(R4-$B4)/$B4*100</f>
        <v>0</v>
      </c>
      <c r="V4" s="139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39">
        <v>3370</v>
      </c>
      <c r="S5" s="139"/>
      <c r="T5" s="139"/>
      <c r="U5" s="16">
        <f t="shared" si="11"/>
        <v>0</v>
      </c>
      <c r="V5" s="139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39">
        <v>3370</v>
      </c>
      <c r="S6" s="139">
        <v>2740</v>
      </c>
      <c r="T6" s="139">
        <v>22.992699999999999</v>
      </c>
      <c r="U6" s="16">
        <f t="shared" si="11"/>
        <v>0</v>
      </c>
      <c r="V6" s="139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39">
        <v>3956</v>
      </c>
      <c r="S7" s="139"/>
      <c r="T7" s="139"/>
      <c r="U7" s="16">
        <f t="shared" si="11"/>
        <v>11.43661971830986</v>
      </c>
      <c r="V7" s="139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39">
        <v>3179</v>
      </c>
      <c r="S8" s="139">
        <v>2764.0246999999999</v>
      </c>
      <c r="T8" s="139">
        <v>15.013400000000001</v>
      </c>
      <c r="U8" s="16">
        <f t="shared" si="11"/>
        <v>0</v>
      </c>
      <c r="V8" s="139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39">
        <v>3496</v>
      </c>
      <c r="S9" s="139"/>
      <c r="T9" s="139"/>
      <c r="U9" s="16">
        <f t="shared" si="11"/>
        <v>1.9242992835619737</v>
      </c>
      <c r="V9" s="139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39">
        <v>4144</v>
      </c>
      <c r="S10" s="139"/>
      <c r="T10" s="139"/>
      <c r="U10" s="16">
        <f t="shared" si="11"/>
        <v>19.25179856115108</v>
      </c>
      <c r="V10" s="139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39">
        <v>3245</v>
      </c>
      <c r="S11" s="139">
        <v>2907.0178000000001</v>
      </c>
      <c r="T11" s="139">
        <v>11.6264</v>
      </c>
      <c r="U11" s="16">
        <f t="shared" si="11"/>
        <v>0</v>
      </c>
      <c r="V11" s="139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39">
        <v>3542</v>
      </c>
      <c r="S12" s="139"/>
      <c r="T12" s="139"/>
      <c r="U12" s="16">
        <f t="shared" si="11"/>
        <v>2.9950567025298054</v>
      </c>
      <c r="V12" s="139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39">
        <v>3740</v>
      </c>
      <c r="S13" s="139"/>
      <c r="T13" s="139"/>
      <c r="U13" s="16">
        <f t="shared" si="11"/>
        <v>13.920194943649101</v>
      </c>
      <c r="V13" s="139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39">
        <v>3392</v>
      </c>
      <c r="S14" s="139">
        <v>3037.0227</v>
      </c>
      <c r="T14" s="139">
        <v>11.6883</v>
      </c>
      <c r="U14" s="16">
        <f t="shared" si="11"/>
        <v>0</v>
      </c>
      <c r="V14" s="139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39">
        <v>3865</v>
      </c>
      <c r="S15" s="139"/>
      <c r="T15" s="139"/>
      <c r="U15" s="16">
        <f t="shared" si="11"/>
        <v>12.945645821157218</v>
      </c>
      <c r="V15" s="139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39">
        <v>3495</v>
      </c>
      <c r="S16" s="139"/>
      <c r="T16" s="139"/>
      <c r="U16" s="16">
        <f t="shared" si="11"/>
        <v>3.9559785841760857</v>
      </c>
      <c r="V16" s="139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39">
        <v>3368</v>
      </c>
      <c r="S17" s="139">
        <v>2673</v>
      </c>
      <c r="T17" s="139">
        <v>26.000699999999998</v>
      </c>
      <c r="U17" s="16">
        <f t="shared" si="11"/>
        <v>0</v>
      </c>
      <c r="V17" s="139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39">
        <v>4220</v>
      </c>
      <c r="S18" s="139"/>
      <c r="T18" s="139"/>
      <c r="U18" s="16">
        <f t="shared" si="11"/>
        <v>17.712691771269178</v>
      </c>
      <c r="V18" s="139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39">
        <v>3572</v>
      </c>
      <c r="S19" s="139"/>
      <c r="T19" s="139"/>
      <c r="U19" s="16">
        <f t="shared" si="11"/>
        <v>3.596287703016241</v>
      </c>
      <c r="V19" s="139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39">
        <v>3502</v>
      </c>
      <c r="S20" s="139">
        <v>2799</v>
      </c>
      <c r="T20" s="139">
        <v>25.116099999999999</v>
      </c>
      <c r="U20" s="16">
        <f t="shared" si="11"/>
        <v>1.8275304672779694E-4</v>
      </c>
      <c r="V20" s="139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39">
        <v>3394</v>
      </c>
      <c r="S21" s="139">
        <v>3012.0227</v>
      </c>
      <c r="T21" s="139">
        <v>12.681800000000001</v>
      </c>
      <c r="U21" s="16">
        <f t="shared" si="11"/>
        <v>0</v>
      </c>
      <c r="V21" s="139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39">
        <v>3376</v>
      </c>
      <c r="S22" s="139">
        <v>2956.0277000000001</v>
      </c>
      <c r="T22" s="139">
        <v>14.2073</v>
      </c>
      <c r="U22" s="16">
        <f t="shared" si="11"/>
        <v>2.2215689164486321E-4</v>
      </c>
      <c r="V22" s="139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39">
        <v>3481</v>
      </c>
      <c r="S23" s="139">
        <v>3069.0248999999999</v>
      </c>
      <c r="T23" s="139">
        <v>13.4236</v>
      </c>
      <c r="U23" s="16">
        <f t="shared" si="11"/>
        <v>0</v>
      </c>
      <c r="V23" s="139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39">
        <v>4144</v>
      </c>
      <c r="S24" s="139"/>
      <c r="T24" s="139"/>
      <c r="U24" s="16">
        <f t="shared" si="11"/>
        <v>15.721865400726054</v>
      </c>
      <c r="V24" s="139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39">
        <v>3286</v>
      </c>
      <c r="S25" s="139">
        <v>2884.0245</v>
      </c>
      <c r="T25" s="139">
        <v>13.938000000000001</v>
      </c>
      <c r="U25" s="16">
        <f t="shared" si="11"/>
        <v>0</v>
      </c>
      <c r="V25" s="139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39">
        <v>3352</v>
      </c>
      <c r="S26" s="139">
        <v>2665</v>
      </c>
      <c r="T26" s="139">
        <v>25.778600000000001</v>
      </c>
      <c r="U26" s="16">
        <f t="shared" si="11"/>
        <v>0</v>
      </c>
      <c r="V26" s="139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39">
        <v>3552</v>
      </c>
      <c r="S27" s="139"/>
      <c r="T27" s="139"/>
      <c r="U27" s="16">
        <f t="shared" si="11"/>
        <v>0</v>
      </c>
      <c r="V27" s="139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39">
        <v>3367</v>
      </c>
      <c r="S28" s="139">
        <v>2703</v>
      </c>
      <c r="T28" s="139">
        <v>24.565300000000001</v>
      </c>
      <c r="U28" s="16">
        <f t="shared" si="11"/>
        <v>0</v>
      </c>
      <c r="V28" s="139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39">
        <v>3458</v>
      </c>
      <c r="S29" s="139">
        <v>3067.0230000000001</v>
      </c>
      <c r="T29" s="139">
        <v>12.7478</v>
      </c>
      <c r="U29" s="16">
        <f t="shared" si="11"/>
        <v>3.4991446904480229E-4</v>
      </c>
      <c r="V29" s="139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39">
        <v>3391</v>
      </c>
      <c r="S30" s="139">
        <v>2719</v>
      </c>
      <c r="T30" s="139">
        <v>24.715</v>
      </c>
      <c r="U30" s="16">
        <f t="shared" si="11"/>
        <v>0</v>
      </c>
      <c r="V30" s="139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39">
        <v>3719</v>
      </c>
      <c r="S31" s="139"/>
      <c r="T31" s="139"/>
      <c r="U31" s="16">
        <f t="shared" si="11"/>
        <v>16.001247660636306</v>
      </c>
      <c r="V31" s="139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39">
        <v>3138</v>
      </c>
      <c r="S32" s="139">
        <v>2772.0221999999999</v>
      </c>
      <c r="T32" s="139">
        <v>13.2026</v>
      </c>
      <c r="U32" s="16">
        <f t="shared" si="11"/>
        <v>0</v>
      </c>
      <c r="V32" s="139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39">
        <v>3189</v>
      </c>
      <c r="S33" s="139">
        <v>2794.03</v>
      </c>
      <c r="T33" s="139">
        <v>14.136200000000001</v>
      </c>
      <c r="U33" s="16">
        <f t="shared" si="11"/>
        <v>5.33082755108599E-5</v>
      </c>
      <c r="V33" s="139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39">
        <v>4019</v>
      </c>
      <c r="S34" s="139"/>
      <c r="T34" s="139"/>
      <c r="U34" s="16">
        <f t="shared" si="11"/>
        <v>15.954991344489326</v>
      </c>
      <c r="V34" s="139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39">
        <v>3681</v>
      </c>
      <c r="S35" s="139"/>
      <c r="T35" s="139"/>
      <c r="U35" s="16">
        <f t="shared" si="11"/>
        <v>3.7488422322556962</v>
      </c>
      <c r="V35" s="139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39">
        <v>3377</v>
      </c>
      <c r="S36" s="139">
        <v>2982.0201000000002</v>
      </c>
      <c r="T36" s="139">
        <v>13.2454</v>
      </c>
      <c r="U36" s="16">
        <f t="shared" si="11"/>
        <v>0</v>
      </c>
      <c r="V36" s="139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39">
        <v>3389</v>
      </c>
      <c r="S37" s="139">
        <v>2726</v>
      </c>
      <c r="T37" s="139">
        <v>24.321300000000001</v>
      </c>
      <c r="U37" s="16">
        <f t="shared" si="11"/>
        <v>5.9049306170652495E-2</v>
      </c>
      <c r="V37" s="139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39">
        <v>3389</v>
      </c>
      <c r="S38" s="139">
        <v>2931.0313999999998</v>
      </c>
      <c r="T38" s="139">
        <v>15.6248</v>
      </c>
      <c r="U38" s="16">
        <f t="shared" si="11"/>
        <v>1.1802893098588497E-5</v>
      </c>
      <c r="V38" s="139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39">
        <v>3570</v>
      </c>
      <c r="S39" s="139"/>
      <c r="T39" s="139"/>
      <c r="U39" s="16">
        <f t="shared" si="11"/>
        <v>0.2808988764044944</v>
      </c>
      <c r="V39" s="139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39">
        <v>3521</v>
      </c>
      <c r="S40" s="139">
        <v>2803</v>
      </c>
      <c r="T40" s="139">
        <v>25.615400000000001</v>
      </c>
      <c r="U40" s="16">
        <f t="shared" si="11"/>
        <v>0.34197777144485608</v>
      </c>
      <c r="V40" s="139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39">
        <v>3313</v>
      </c>
      <c r="S41" s="139">
        <v>2876.0248000000001</v>
      </c>
      <c r="T41" s="139">
        <v>15.1937</v>
      </c>
      <c r="U41" s="16">
        <f t="shared" si="11"/>
        <v>0</v>
      </c>
      <c r="V41" s="139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39">
        <v>3173</v>
      </c>
      <c r="S42" s="139">
        <v>2809.0257999999999</v>
      </c>
      <c r="T42" s="139">
        <v>12.9573</v>
      </c>
      <c r="U42" s="16">
        <f t="shared" si="11"/>
        <v>0</v>
      </c>
      <c r="V42" s="139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39">
        <v>3480</v>
      </c>
      <c r="S43" s="139"/>
      <c r="T43" s="139"/>
      <c r="U43" s="16">
        <f t="shared" si="11"/>
        <v>4.0358744394618835</v>
      </c>
      <c r="V43" s="139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39">
        <v>3386</v>
      </c>
      <c r="S44" s="139">
        <v>2747</v>
      </c>
      <c r="T44" s="139">
        <v>23.261700000000001</v>
      </c>
      <c r="U44" s="16">
        <f t="shared" si="11"/>
        <v>0</v>
      </c>
      <c r="V44" s="139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39">
        <v>3306</v>
      </c>
      <c r="S45" s="139">
        <v>2857.0241999999998</v>
      </c>
      <c r="T45" s="139">
        <v>15.7148</v>
      </c>
      <c r="U45" s="16">
        <f t="shared" si="11"/>
        <v>3.02571860816944E-2</v>
      </c>
      <c r="V45" s="139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39">
        <v>3496</v>
      </c>
      <c r="S46" s="139">
        <v>2813</v>
      </c>
      <c r="T46" s="139">
        <v>24.280100000000001</v>
      </c>
      <c r="U46" s="16">
        <f t="shared" si="11"/>
        <v>0</v>
      </c>
      <c r="V46" s="139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39">
        <v>3471</v>
      </c>
      <c r="S47" s="139">
        <v>3086.0259999999998</v>
      </c>
      <c r="T47" s="139">
        <v>12.4747</v>
      </c>
      <c r="U47" s="16">
        <f t="shared" si="11"/>
        <v>8.6505190311418692E-2</v>
      </c>
      <c r="V47" s="139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39">
        <v>3285</v>
      </c>
      <c r="S48" s="139">
        <v>2864.0263</v>
      </c>
      <c r="T48" s="139">
        <v>14.698700000000001</v>
      </c>
      <c r="U48" s="16">
        <f t="shared" si="11"/>
        <v>0</v>
      </c>
      <c r="V48" s="139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39">
        <v>3219</v>
      </c>
      <c r="S49" s="139">
        <v>2573</v>
      </c>
      <c r="T49" s="139">
        <v>25.1069</v>
      </c>
      <c r="U49" s="16">
        <f t="shared" si="11"/>
        <v>0</v>
      </c>
      <c r="V49" s="139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39">
        <v>3478</v>
      </c>
      <c r="S50" s="139">
        <v>3121.0234999999998</v>
      </c>
      <c r="T50" s="139">
        <v>11.437799999999999</v>
      </c>
      <c r="U50" s="16">
        <f t="shared" si="11"/>
        <v>0</v>
      </c>
      <c r="V50" s="139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39">
        <v>3567</v>
      </c>
      <c r="S51" s="139"/>
      <c r="T51" s="139"/>
      <c r="U51" s="16">
        <f t="shared" si="11"/>
        <v>2.2942357327215372</v>
      </c>
      <c r="V51" s="139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39">
        <v>3464</v>
      </c>
      <c r="S52" s="139">
        <v>2765</v>
      </c>
      <c r="T52" s="139">
        <v>25.2803</v>
      </c>
      <c r="U52" s="16">
        <f t="shared" si="11"/>
        <v>0</v>
      </c>
      <c r="V52" s="139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39">
        <v>3271</v>
      </c>
      <c r="S53" s="139">
        <v>2882.0257999999999</v>
      </c>
      <c r="T53" s="139">
        <v>13.496600000000001</v>
      </c>
      <c r="U53" s="16">
        <f t="shared" si="11"/>
        <v>1.623383124931984E-3</v>
      </c>
      <c r="V53" s="139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39">
        <v>3227</v>
      </c>
      <c r="S54" s="139">
        <v>2793.0257000000001</v>
      </c>
      <c r="T54" s="139">
        <v>15.537800000000001</v>
      </c>
      <c r="U54" s="16">
        <f t="shared" si="11"/>
        <v>0.18627755355479667</v>
      </c>
      <c r="V54" s="139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39">
        <v>3410</v>
      </c>
      <c r="S55" s="139">
        <v>3017.0255999999999</v>
      </c>
      <c r="T55" s="139">
        <v>13.0252</v>
      </c>
      <c r="U55" s="16">
        <f t="shared" si="11"/>
        <v>0</v>
      </c>
      <c r="V55" s="139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39">
        <v>3347</v>
      </c>
      <c r="S56" s="139"/>
      <c r="T56" s="139"/>
      <c r="U56" s="16">
        <f t="shared" si="11"/>
        <v>2.5743181121667176</v>
      </c>
      <c r="V56" s="139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39">
        <v>4186</v>
      </c>
      <c r="S57" s="139"/>
      <c r="T57" s="139"/>
      <c r="U57" s="16">
        <f t="shared" si="11"/>
        <v>16.277777777777779</v>
      </c>
      <c r="V57" s="139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39">
        <v>3580</v>
      </c>
      <c r="S58" s="139">
        <v>2907</v>
      </c>
      <c r="T58" s="139">
        <v>23.151</v>
      </c>
      <c r="U58" s="16">
        <f t="shared" si="11"/>
        <v>0</v>
      </c>
      <c r="V58" s="139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39">
        <v>4264</v>
      </c>
      <c r="S59" s="139"/>
      <c r="T59" s="139"/>
      <c r="U59" s="16">
        <f t="shared" si="11"/>
        <v>18.973214285714285</v>
      </c>
      <c r="V59" s="139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39">
        <v>3518</v>
      </c>
      <c r="S60" s="139">
        <v>2833</v>
      </c>
      <c r="T60" s="139">
        <v>24.179300000000001</v>
      </c>
      <c r="U60" s="16">
        <f t="shared" si="11"/>
        <v>0</v>
      </c>
      <c r="V60" s="139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39">
        <v>3735</v>
      </c>
      <c r="S61" s="139"/>
      <c r="T61" s="139"/>
      <c r="U61" s="16">
        <f t="shared" si="11"/>
        <v>17.158092848180679</v>
      </c>
      <c r="V61" s="139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39">
        <v>3381</v>
      </c>
      <c r="S62" s="139"/>
      <c r="T62" s="139"/>
      <c r="U62" s="16">
        <f t="shared" si="11"/>
        <v>2.6100151745068287</v>
      </c>
      <c r="V62" s="139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39">
        <v>3310</v>
      </c>
      <c r="S63" s="139">
        <v>2885.0228999999999</v>
      </c>
      <c r="T63" s="139">
        <v>14.730499999999999</v>
      </c>
      <c r="U63" s="16">
        <f t="shared" si="11"/>
        <v>0</v>
      </c>
      <c r="V63" s="139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39">
        <v>3511</v>
      </c>
      <c r="S64" s="139">
        <v>2834</v>
      </c>
      <c r="T64" s="139">
        <v>23.888500000000001</v>
      </c>
      <c r="U64" s="16">
        <f t="shared" si="11"/>
        <v>0</v>
      </c>
      <c r="V64" s="139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39">
        <v>4050</v>
      </c>
      <c r="S65" s="139"/>
      <c r="T65" s="139"/>
      <c r="U65" s="16">
        <f t="shared" si="11"/>
        <v>17.391304347826086</v>
      </c>
      <c r="V65" s="139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39">
        <v>3373</v>
      </c>
      <c r="S66" s="139">
        <v>2704</v>
      </c>
      <c r="T66" s="139">
        <v>24.741099999999999</v>
      </c>
      <c r="U66" s="16">
        <f t="shared" si="11"/>
        <v>5.9329575793533082E-2</v>
      </c>
      <c r="V66" s="139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39">
        <v>4377</v>
      </c>
      <c r="S67" s="139"/>
      <c r="T67" s="139"/>
      <c r="U67" s="16">
        <f t="shared" si="11"/>
        <v>22.058003346346904</v>
      </c>
      <c r="V67" s="139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39">
        <v>4298</v>
      </c>
      <c r="S68" s="139"/>
      <c r="T68" s="139"/>
      <c r="U68" s="16">
        <f t="shared" ref="U68:U102" si="34">(R68-$B68)/$B68*100</f>
        <v>22.485038472499287</v>
      </c>
      <c r="V68" s="139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39">
        <v>3326</v>
      </c>
      <c r="S69" s="139">
        <v>2681</v>
      </c>
      <c r="T69" s="139">
        <v>24.058199999999999</v>
      </c>
      <c r="U69" s="16">
        <f t="shared" si="34"/>
        <v>0</v>
      </c>
      <c r="V69" s="139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39">
        <v>3234</v>
      </c>
      <c r="S70" s="139">
        <v>2637</v>
      </c>
      <c r="T70" s="139">
        <v>22.639399999999998</v>
      </c>
      <c r="U70" s="16">
        <f t="shared" si="34"/>
        <v>0</v>
      </c>
      <c r="V70" s="139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39">
        <v>4159</v>
      </c>
      <c r="S71" s="139"/>
      <c r="T71" s="139"/>
      <c r="U71" s="16">
        <f t="shared" si="34"/>
        <v>18.52379595326304</v>
      </c>
      <c r="V71" s="139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39">
        <v>3414</v>
      </c>
      <c r="S72" s="139">
        <v>2681</v>
      </c>
      <c r="T72" s="139">
        <v>27.340499999999999</v>
      </c>
      <c r="U72" s="16">
        <f t="shared" si="34"/>
        <v>2.9299736302373279E-2</v>
      </c>
      <c r="V72" s="139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39">
        <v>3472</v>
      </c>
      <c r="S73" s="139">
        <v>2788</v>
      </c>
      <c r="T73" s="139">
        <v>24.5337</v>
      </c>
      <c r="U73" s="16">
        <f t="shared" si="34"/>
        <v>2.881014116969173E-2</v>
      </c>
      <c r="V73" s="139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39">
        <v>3517</v>
      </c>
      <c r="S74" s="139">
        <v>2841</v>
      </c>
      <c r="T74" s="139">
        <v>23.7944</v>
      </c>
      <c r="U74" s="16">
        <f t="shared" si="34"/>
        <v>5.6899004267425328E-2</v>
      </c>
      <c r="V74" s="139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39">
        <v>3304</v>
      </c>
      <c r="S75" s="139">
        <v>2904.0248000000001</v>
      </c>
      <c r="T75" s="139">
        <v>13.773099999999999</v>
      </c>
      <c r="U75" s="16">
        <f t="shared" si="34"/>
        <v>0</v>
      </c>
      <c r="V75" s="139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39">
        <v>3178</v>
      </c>
      <c r="S76" s="139">
        <v>2773.0250000000001</v>
      </c>
      <c r="T76" s="139">
        <v>14.604100000000001</v>
      </c>
      <c r="U76" s="16">
        <f t="shared" si="34"/>
        <v>2.297047441365713E-4</v>
      </c>
      <c r="V76" s="139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39">
        <v>3303</v>
      </c>
      <c r="S77" s="139">
        <v>2895.0263</v>
      </c>
      <c r="T77" s="139">
        <v>14.0922</v>
      </c>
      <c r="U77" s="16">
        <f t="shared" si="34"/>
        <v>0</v>
      </c>
      <c r="V77" s="139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39">
        <v>4082</v>
      </c>
      <c r="S78" s="139"/>
      <c r="T78" s="139"/>
      <c r="U78" s="16">
        <f t="shared" si="34"/>
        <v>16.263245736012706</v>
      </c>
      <c r="V78" s="139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39">
        <v>3881</v>
      </c>
      <c r="S79" s="139"/>
      <c r="T79" s="139"/>
      <c r="U79" s="16">
        <f t="shared" si="34"/>
        <v>15.540339386722238</v>
      </c>
      <c r="V79" s="139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39">
        <v>3338</v>
      </c>
      <c r="S80" s="139">
        <v>2969.5273000000002</v>
      </c>
      <c r="T80" s="139">
        <v>12.4085</v>
      </c>
      <c r="U80" s="16">
        <f t="shared" si="34"/>
        <v>0</v>
      </c>
      <c r="V80" s="139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39">
        <v>3632</v>
      </c>
      <c r="S81" s="139"/>
      <c r="T81" s="139"/>
      <c r="U81" s="16">
        <f t="shared" si="34"/>
        <v>2.6568682871678915</v>
      </c>
      <c r="V81" s="139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39">
        <v>3430</v>
      </c>
      <c r="S82" s="139">
        <v>3025.0234</v>
      </c>
      <c r="T82" s="139">
        <v>13.387600000000001</v>
      </c>
      <c r="U82" s="16">
        <f t="shared" si="34"/>
        <v>3.7900888997452008E-5</v>
      </c>
      <c r="V82" s="139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39">
        <v>3323</v>
      </c>
      <c r="S83" s="139">
        <v>2946.0250000000001</v>
      </c>
      <c r="T83" s="139">
        <v>12.796099999999999</v>
      </c>
      <c r="U83" s="16">
        <f t="shared" si="34"/>
        <v>3.0102347983142687E-2</v>
      </c>
      <c r="V83" s="139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39">
        <v>3906</v>
      </c>
      <c r="S84" s="139"/>
      <c r="T84" s="139"/>
      <c r="U84" s="16">
        <f t="shared" si="34"/>
        <v>16.215412079738172</v>
      </c>
      <c r="V84" s="139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39">
        <v>3308</v>
      </c>
      <c r="S85" s="139">
        <v>2960.0212999999999</v>
      </c>
      <c r="T85" s="139">
        <v>11.756</v>
      </c>
      <c r="U85" s="16">
        <f t="shared" si="34"/>
        <v>3.5368927997777135E-4</v>
      </c>
      <c r="V85" s="139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39">
        <v>4009</v>
      </c>
      <c r="S86" s="139"/>
      <c r="T86" s="139"/>
      <c r="U86" s="16">
        <f t="shared" si="34"/>
        <v>16.846400466336345</v>
      </c>
      <c r="V86" s="139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39">
        <v>4070</v>
      </c>
      <c r="S87" s="139"/>
      <c r="T87" s="139"/>
      <c r="U87" s="16">
        <f t="shared" si="34"/>
        <v>19.811598469237563</v>
      </c>
      <c r="V87" s="139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39">
        <v>3450</v>
      </c>
      <c r="S88" s="139">
        <v>2760</v>
      </c>
      <c r="T88" s="139">
        <v>25</v>
      </c>
      <c r="U88" s="16">
        <f t="shared" si="34"/>
        <v>0</v>
      </c>
      <c r="V88" s="139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39">
        <v>4128</v>
      </c>
      <c r="S89" s="139"/>
      <c r="T89" s="139"/>
      <c r="U89" s="16">
        <f t="shared" si="34"/>
        <v>20.455208637292092</v>
      </c>
      <c r="V89" s="139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39">
        <v>3276</v>
      </c>
      <c r="S90" s="139">
        <v>2888.0250000000001</v>
      </c>
      <c r="T90" s="139">
        <v>13.4339</v>
      </c>
      <c r="U90" s="16">
        <f t="shared" si="34"/>
        <v>0</v>
      </c>
      <c r="V90" s="139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39">
        <v>3309</v>
      </c>
      <c r="S91" s="139">
        <v>2949.0254</v>
      </c>
      <c r="T91" s="139">
        <v>12.2066</v>
      </c>
      <c r="U91" s="16">
        <f t="shared" si="34"/>
        <v>3.0220611430744267E-6</v>
      </c>
      <c r="V91" s="139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39">
        <v>3894</v>
      </c>
      <c r="S92" s="139"/>
      <c r="T92" s="139"/>
      <c r="U92" s="16">
        <f t="shared" si="34"/>
        <v>4.7056898911093032</v>
      </c>
      <c r="V92" s="139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39">
        <v>3340</v>
      </c>
      <c r="S93" s="139">
        <v>2921.5270999999998</v>
      </c>
      <c r="T93" s="139">
        <v>14.3238</v>
      </c>
      <c r="U93" s="16">
        <f t="shared" si="34"/>
        <v>0</v>
      </c>
      <c r="V93" s="139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39">
        <v>3444</v>
      </c>
      <c r="S94" s="139">
        <v>2757</v>
      </c>
      <c r="T94" s="139">
        <v>24.918399999999998</v>
      </c>
      <c r="U94" s="16">
        <f t="shared" si="34"/>
        <v>9.8722513258463286E-5</v>
      </c>
      <c r="V94" s="139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39">
        <v>3205</v>
      </c>
      <c r="S95" s="139">
        <v>2834.0205000000001</v>
      </c>
      <c r="T95" s="139">
        <v>13.090199999999999</v>
      </c>
      <c r="U95" s="16">
        <f t="shared" si="34"/>
        <v>0</v>
      </c>
      <c r="V95" s="139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39">
        <v>3344</v>
      </c>
      <c r="S96" s="139">
        <v>3023.0603999999998</v>
      </c>
      <c r="T96" s="139">
        <v>10.616400000000001</v>
      </c>
      <c r="U96" s="16">
        <f t="shared" si="34"/>
        <v>0</v>
      </c>
      <c r="V96" s="139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39">
        <v>3510</v>
      </c>
      <c r="S97" s="139">
        <v>2796</v>
      </c>
      <c r="T97" s="139">
        <v>25.5365</v>
      </c>
      <c r="U97" s="16">
        <f t="shared" si="34"/>
        <v>1.2250727258889462E-4</v>
      </c>
      <c r="V97" s="139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39">
        <v>3378</v>
      </c>
      <c r="S98" s="139">
        <v>2974.0239000000001</v>
      </c>
      <c r="T98" s="139">
        <v>13.583500000000001</v>
      </c>
      <c r="U98" s="16">
        <f t="shared" si="34"/>
        <v>0</v>
      </c>
      <c r="V98" s="139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39">
        <v>3607</v>
      </c>
      <c r="S99" s="139"/>
      <c r="T99" s="139"/>
      <c r="U99" s="16">
        <f t="shared" si="34"/>
        <v>2.3843315356230486</v>
      </c>
      <c r="V99" s="139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39">
        <v>3730</v>
      </c>
      <c r="S100" s="139"/>
      <c r="T100" s="139"/>
      <c r="U100" s="16">
        <f t="shared" si="34"/>
        <v>17.111459968602826</v>
      </c>
      <c r="V100" s="139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39">
        <v>4178</v>
      </c>
      <c r="S101" s="139"/>
      <c r="T101" s="139"/>
      <c r="U101" s="16">
        <f t="shared" si="34"/>
        <v>14.654226125137212</v>
      </c>
      <c r="V101" s="139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R1:V1"/>
    <mergeCell ref="W1:AA1"/>
    <mergeCell ref="AY1:BA1"/>
    <mergeCell ref="AG1:AO1"/>
    <mergeCell ref="AP1:AR1"/>
    <mergeCell ref="AS1:AU1"/>
    <mergeCell ref="AV1:AX1"/>
    <mergeCell ref="AB1:AF1"/>
    <mergeCell ref="A1:A2"/>
    <mergeCell ref="B1:B2"/>
    <mergeCell ref="M1:Q1"/>
    <mergeCell ref="H1:L1"/>
    <mergeCell ref="C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17" t="s">
        <v>170</v>
      </c>
      <c r="B1" s="117" t="s">
        <v>24</v>
      </c>
      <c r="C1" s="123" t="s">
        <v>148</v>
      </c>
      <c r="D1" s="123"/>
      <c r="E1" s="123"/>
      <c r="F1" s="123"/>
      <c r="G1" s="124"/>
      <c r="H1" s="122" t="s">
        <v>11</v>
      </c>
      <c r="I1" s="123"/>
      <c r="J1" s="123"/>
      <c r="K1" s="123"/>
      <c r="L1" s="124"/>
      <c r="M1" s="123" t="s">
        <v>175</v>
      </c>
      <c r="N1" s="123"/>
      <c r="O1" s="123"/>
      <c r="P1" s="123"/>
      <c r="Q1" s="124"/>
      <c r="R1" s="122" t="s">
        <v>174</v>
      </c>
      <c r="S1" s="123"/>
      <c r="T1" s="123"/>
      <c r="U1" s="123"/>
      <c r="V1" s="124"/>
      <c r="W1" s="123" t="s">
        <v>0</v>
      </c>
      <c r="X1" s="123"/>
      <c r="Y1" s="123"/>
      <c r="Z1" s="123"/>
      <c r="AA1" s="124"/>
      <c r="AB1" s="123" t="s">
        <v>161</v>
      </c>
      <c r="AC1" s="123"/>
      <c r="AD1" s="123"/>
      <c r="AE1" s="123"/>
      <c r="AF1" s="124"/>
      <c r="AG1" s="127" t="s">
        <v>83</v>
      </c>
      <c r="AH1" s="125"/>
      <c r="AI1" s="125"/>
      <c r="AJ1" s="125"/>
      <c r="AK1" s="125"/>
      <c r="AL1" s="125"/>
      <c r="AM1" s="125"/>
      <c r="AN1" s="125"/>
      <c r="AO1" s="126"/>
      <c r="AP1" s="119" t="s">
        <v>43</v>
      </c>
      <c r="AQ1" s="120"/>
      <c r="AR1" s="121"/>
      <c r="AS1" s="119" t="s">
        <v>44</v>
      </c>
      <c r="AT1" s="120"/>
      <c r="AU1" s="121"/>
      <c r="AV1" s="119" t="s">
        <v>45</v>
      </c>
      <c r="AW1" s="120"/>
      <c r="AX1" s="120"/>
      <c r="AY1" s="119" t="s">
        <v>46</v>
      </c>
      <c r="AZ1" s="120"/>
      <c r="BA1" s="121"/>
    </row>
    <row r="2" spans="1:55" ht="17" thickBot="1" x14ac:dyDescent="0.25">
      <c r="A2" s="118"/>
      <c r="B2" s="118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39"/>
      <c r="T3" s="139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39"/>
      <c r="T4" s="139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39"/>
      <c r="T5" s="139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39"/>
      <c r="T6" s="139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39"/>
      <c r="T7" s="139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39"/>
      <c r="T8" s="139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39"/>
      <c r="T9" s="139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39"/>
      <c r="T10" s="139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39"/>
      <c r="T11" s="139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39"/>
      <c r="T12" s="139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39"/>
      <c r="T13" s="139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39"/>
      <c r="T14" s="139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39"/>
      <c r="T15" s="139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39"/>
      <c r="T16" s="139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39"/>
      <c r="T17" s="139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39"/>
      <c r="T18" s="139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39"/>
      <c r="T19" s="139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39"/>
      <c r="T20" s="139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39"/>
      <c r="T21" s="139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39"/>
      <c r="T22" s="139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39"/>
      <c r="T23" s="139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39"/>
      <c r="T24" s="139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39"/>
      <c r="T25" s="139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39"/>
      <c r="T26" s="139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39"/>
      <c r="T27" s="139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39"/>
      <c r="T28" s="139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39"/>
      <c r="T29" s="139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39"/>
      <c r="T30" s="139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39"/>
      <c r="T31" s="139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39"/>
      <c r="T32" s="139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39"/>
      <c r="T33" s="139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39"/>
      <c r="T34" s="139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39"/>
      <c r="T35" s="139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39"/>
      <c r="T36" s="139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39"/>
      <c r="T37" s="139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39"/>
      <c r="T38" s="139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39"/>
      <c r="T39" s="139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39"/>
      <c r="T40" s="139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39"/>
      <c r="T41" s="139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39"/>
      <c r="T42" s="139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39"/>
      <c r="T43" s="139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39"/>
      <c r="T44" s="139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39"/>
      <c r="T45" s="139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39"/>
      <c r="T46" s="139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39"/>
      <c r="T47" s="139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39"/>
      <c r="T48" s="139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39"/>
      <c r="T49" s="139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39"/>
      <c r="T50" s="139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39"/>
      <c r="T51" s="139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39"/>
      <c r="T52" s="139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39"/>
      <c r="T53" s="139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39"/>
      <c r="T54" s="139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39"/>
      <c r="T55" s="139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39"/>
      <c r="T56" s="139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39"/>
      <c r="T57" s="139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39"/>
      <c r="T58" s="139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39"/>
      <c r="T59" s="139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39"/>
      <c r="T60" s="139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39"/>
      <c r="T61" s="139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39"/>
      <c r="T62" s="139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39"/>
      <c r="T63" s="139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39"/>
      <c r="T64" s="139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39"/>
      <c r="T65" s="139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39"/>
      <c r="T66" s="139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39"/>
      <c r="T67" s="139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39"/>
      <c r="T68" s="139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39"/>
      <c r="T69" s="139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39"/>
      <c r="T70" s="139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39"/>
      <c r="T71" s="139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39"/>
      <c r="T72" s="139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39"/>
      <c r="T73" s="139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39"/>
      <c r="T74" s="139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39"/>
      <c r="T75" s="139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39"/>
      <c r="T76" s="139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39"/>
      <c r="T77" s="139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39"/>
      <c r="T78" s="139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39"/>
      <c r="T79" s="139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39"/>
      <c r="T80" s="139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39"/>
      <c r="T81" s="139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39"/>
      <c r="T82" s="139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39"/>
      <c r="T83" s="139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39"/>
      <c r="T84" s="139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39"/>
      <c r="T85" s="139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39"/>
      <c r="T86" s="139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39"/>
      <c r="T87" s="139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39"/>
      <c r="T88" s="139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39"/>
      <c r="T89" s="139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39"/>
      <c r="T90" s="139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39"/>
      <c r="T91" s="139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39"/>
      <c r="T92" s="139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39"/>
      <c r="T93" s="139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39"/>
      <c r="T94" s="139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39"/>
      <c r="T95" s="139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39"/>
      <c r="T96" s="139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39"/>
      <c r="T97" s="139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39"/>
      <c r="T98" s="139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39"/>
      <c r="T99" s="139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39"/>
      <c r="T100" s="139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39"/>
      <c r="T101" s="139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W1:AA1"/>
    <mergeCell ref="R1:V1"/>
    <mergeCell ref="AV1:AX1"/>
    <mergeCell ref="AB1:AF1"/>
    <mergeCell ref="AY1:BA1"/>
    <mergeCell ref="AG1:AO1"/>
    <mergeCell ref="AP1:AR1"/>
    <mergeCell ref="AS1:AU1"/>
    <mergeCell ref="A1:A2"/>
    <mergeCell ref="B1:B2"/>
    <mergeCell ref="C1:G1"/>
    <mergeCell ref="H1:L1"/>
    <mergeCell ref="M1:Q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tabSelected="1" zoomScale="120" zoomScaleNormal="120" workbookViewId="0">
      <selection activeCell="H13" sqref="H1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28" t="s">
        <v>170</v>
      </c>
      <c r="B1" s="134" t="s">
        <v>37</v>
      </c>
      <c r="C1" s="135"/>
      <c r="D1" s="135"/>
      <c r="E1" s="135"/>
      <c r="F1" s="135"/>
      <c r="G1" s="136"/>
      <c r="H1" s="134" t="s">
        <v>28</v>
      </c>
      <c r="I1" s="135"/>
      <c r="J1" s="135"/>
      <c r="K1" s="135"/>
      <c r="L1" s="135"/>
      <c r="M1" s="136"/>
      <c r="N1" s="134" t="s">
        <v>26</v>
      </c>
      <c r="O1" s="135"/>
      <c r="P1" s="135"/>
      <c r="Q1" s="135"/>
      <c r="R1" s="136"/>
    </row>
    <row r="2" spans="1:21" ht="17" thickBot="1" x14ac:dyDescent="0.25">
      <c r="A2" s="129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28" t="s">
        <v>170</v>
      </c>
      <c r="B9" s="128" t="s">
        <v>24</v>
      </c>
      <c r="C9" s="134" t="s">
        <v>148</v>
      </c>
      <c r="D9" s="135"/>
      <c r="E9" s="135"/>
      <c r="F9" s="136"/>
      <c r="G9" s="134" t="s">
        <v>11</v>
      </c>
      <c r="H9" s="135"/>
      <c r="I9" s="135"/>
      <c r="J9" s="136"/>
      <c r="K9" s="134" t="s">
        <v>12</v>
      </c>
      <c r="L9" s="135"/>
      <c r="M9" s="135"/>
      <c r="N9" s="136"/>
      <c r="O9" s="135" t="s">
        <v>0</v>
      </c>
      <c r="P9" s="135"/>
      <c r="Q9" s="135"/>
      <c r="R9" s="136"/>
      <c r="T9" s="137" t="s">
        <v>63</v>
      </c>
      <c r="U9" s="137"/>
    </row>
    <row r="10" spans="1:21" ht="17" thickBot="1" x14ac:dyDescent="0.25">
      <c r="A10" s="129"/>
      <c r="B10" s="129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7"/>
      <c r="U10" s="137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7"/>
      <c r="U11" s="137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7"/>
      <c r="U12" s="137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7"/>
      <c r="U13" s="137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7"/>
      <c r="U14" s="137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0" t="s">
        <v>170</v>
      </c>
      <c r="B17" s="134" t="s">
        <v>83</v>
      </c>
      <c r="C17" s="135"/>
      <c r="D17" s="135"/>
      <c r="E17" s="135"/>
      <c r="F17" s="136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7" t="s">
        <v>64</v>
      </c>
      <c r="U17" s="137"/>
    </row>
    <row r="18" spans="1:22" ht="17" thickBot="1" x14ac:dyDescent="0.25">
      <c r="A18" s="131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7"/>
      <c r="U18" s="137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7"/>
      <c r="U19" s="137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7"/>
      <c r="U20" s="137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7"/>
      <c r="U21" s="137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7"/>
      <c r="U22" s="137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7"/>
      <c r="U23" s="137"/>
    </row>
    <row r="24" spans="1:22" ht="17" thickBot="1" x14ac:dyDescent="0.25">
      <c r="D24" s="1"/>
      <c r="F24" s="1"/>
      <c r="O24" s="1"/>
    </row>
    <row r="25" spans="1:22" x14ac:dyDescent="0.2">
      <c r="A25" s="128" t="s">
        <v>170</v>
      </c>
      <c r="B25" s="128" t="s">
        <v>24</v>
      </c>
      <c r="C25" s="134" t="s">
        <v>83</v>
      </c>
      <c r="D25" s="135"/>
      <c r="E25" s="135"/>
      <c r="F25" s="135"/>
      <c r="G25" s="136"/>
      <c r="H25" s="134" t="s">
        <v>167</v>
      </c>
      <c r="I25" s="135"/>
      <c r="J25" s="135"/>
      <c r="K25" s="136"/>
      <c r="L25" s="134" t="s">
        <v>172</v>
      </c>
      <c r="M25" s="135"/>
      <c r="N25" s="135"/>
      <c r="O25" s="136"/>
      <c r="S25" s="138" t="s">
        <v>150</v>
      </c>
      <c r="T25" s="138"/>
      <c r="U25" s="138"/>
      <c r="V25" s="138"/>
    </row>
    <row r="26" spans="1:22" ht="17" thickBot="1" x14ac:dyDescent="0.25">
      <c r="A26" s="129"/>
      <c r="B26" s="129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8"/>
      <c r="T26" s="138"/>
      <c r="U26" s="138"/>
      <c r="V26" s="138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8"/>
      <c r="T27" s="138"/>
      <c r="U27" s="138"/>
      <c r="V27" s="138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30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8"/>
      <c r="T28" s="138"/>
      <c r="U28" s="138"/>
      <c r="V28" s="138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8"/>
      <c r="T29" s="138"/>
      <c r="U29" s="138"/>
      <c r="V29" s="138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8"/>
      <c r="T30" s="138"/>
      <c r="U30" s="138"/>
      <c r="V30" s="138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40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2" t="s">
        <v>95</v>
      </c>
      <c r="B33" s="134" t="s">
        <v>94</v>
      </c>
      <c r="C33" s="135"/>
      <c r="D33" s="135"/>
      <c r="E33" s="136"/>
      <c r="G33" s="132" t="s">
        <v>96</v>
      </c>
      <c r="H33" s="134" t="s">
        <v>94</v>
      </c>
      <c r="I33" s="135"/>
      <c r="J33" s="135"/>
      <c r="K33" s="135"/>
      <c r="L33" s="136"/>
    </row>
    <row r="34" spans="1:17" ht="17" thickBot="1" x14ac:dyDescent="0.25">
      <c r="A34" s="133"/>
      <c r="B34" s="86" t="s">
        <v>43</v>
      </c>
      <c r="C34" s="87" t="s">
        <v>44</v>
      </c>
      <c r="D34" s="87" t="s">
        <v>45</v>
      </c>
      <c r="E34" s="88" t="s">
        <v>46</v>
      </c>
      <c r="G34" s="133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H1:M1"/>
    <mergeCell ref="N1:R1"/>
    <mergeCell ref="C9:F9"/>
    <mergeCell ref="G9:J9"/>
    <mergeCell ref="K9:N9"/>
    <mergeCell ref="O9:R9"/>
    <mergeCell ref="H33:L33"/>
    <mergeCell ref="A25:A26"/>
    <mergeCell ref="B25:B26"/>
    <mergeCell ref="A9:A10"/>
    <mergeCell ref="B9:B10"/>
    <mergeCell ref="T9:U14"/>
    <mergeCell ref="T17:U23"/>
    <mergeCell ref="B17:F17"/>
    <mergeCell ref="C25:G25"/>
    <mergeCell ref="S25:V30"/>
    <mergeCell ref="H25:K25"/>
    <mergeCell ref="L25:O25"/>
    <mergeCell ref="A1:A2"/>
    <mergeCell ref="A17:A18"/>
    <mergeCell ref="A33:A34"/>
    <mergeCell ref="G33:G34"/>
    <mergeCell ref="B33:E33"/>
    <mergeCell ref="B1:G1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zoomScale="150" zoomScaleNormal="130" workbookViewId="0">
      <selection activeCell="M23" sqref="M23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topLeftCell="F1" zoomScale="176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2023-09-20T22:01:48Z</dcterms:modified>
</cp:coreProperties>
</file>