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paper documents\"/>
    </mc:Choice>
  </mc:AlternateContent>
  <xr:revisionPtr revIDLastSave="0" documentId="13_ncr:1_{308DAF9E-B193-4FBE-8B31-6D72AFFCC6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 = In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" l="1"/>
  <c r="Z19" i="1"/>
  <c r="AA19" i="1"/>
  <c r="AB19" i="1"/>
  <c r="AC19" i="1"/>
  <c r="AD19" i="1"/>
  <c r="AE19" i="1"/>
  <c r="AF19" i="1"/>
  <c r="X19" i="1"/>
  <c r="N26" i="1"/>
  <c r="O26" i="1"/>
  <c r="P26" i="1"/>
  <c r="Q26" i="1"/>
  <c r="R26" i="1"/>
  <c r="S26" i="1"/>
  <c r="T26" i="1"/>
  <c r="U26" i="1"/>
  <c r="M26" i="1"/>
  <c r="C20" i="1"/>
  <c r="D20" i="1"/>
  <c r="E20" i="1"/>
  <c r="F20" i="1"/>
  <c r="G20" i="1"/>
  <c r="G59" i="1" s="1"/>
  <c r="H20" i="1"/>
  <c r="H59" i="1" s="1"/>
  <c r="I20" i="1"/>
  <c r="J20" i="1"/>
  <c r="J59" i="1" s="1"/>
  <c r="B20" i="1"/>
  <c r="M20" i="1"/>
  <c r="T20" i="1" s="1"/>
  <c r="M21" i="1"/>
  <c r="M22" i="1"/>
  <c r="T22" i="1" s="1"/>
  <c r="M23" i="1"/>
  <c r="M24" i="1"/>
  <c r="T24" i="1" s="1"/>
  <c r="M25" i="1"/>
  <c r="P25" i="1" s="1"/>
  <c r="M19" i="1"/>
  <c r="T19" i="1" s="1"/>
  <c r="M18" i="1"/>
  <c r="M17" i="1"/>
  <c r="M16" i="1"/>
  <c r="M15" i="1"/>
  <c r="P15" i="1" s="1"/>
  <c r="M14" i="1"/>
  <c r="P14" i="1" s="1"/>
  <c r="M13" i="1"/>
  <c r="T13" i="1" s="1"/>
  <c r="M12" i="1"/>
  <c r="T12" i="1" s="1"/>
  <c r="M11" i="1"/>
  <c r="P11" i="1" s="1"/>
  <c r="M10" i="1"/>
  <c r="M9" i="1"/>
  <c r="M8" i="1"/>
  <c r="T8" i="1" s="1"/>
  <c r="M7" i="1"/>
  <c r="P7" i="1" s="1"/>
  <c r="M6" i="1"/>
  <c r="T6" i="1" s="1"/>
  <c r="M5" i="1"/>
  <c r="T5" i="1" s="1"/>
  <c r="M4" i="1"/>
  <c r="T4" i="1" s="1"/>
  <c r="M3" i="1"/>
  <c r="T3" i="1" s="1"/>
  <c r="B4" i="1"/>
  <c r="I4" i="1" s="1"/>
  <c r="B5" i="1"/>
  <c r="I5" i="1" s="1"/>
  <c r="B6" i="1"/>
  <c r="I6" i="1" s="1"/>
  <c r="B7" i="1"/>
  <c r="B8" i="1"/>
  <c r="B9" i="1"/>
  <c r="B10" i="1"/>
  <c r="B11" i="1"/>
  <c r="E11" i="1" s="1"/>
  <c r="B12" i="1"/>
  <c r="E12" i="1" s="1"/>
  <c r="B13" i="1"/>
  <c r="I13" i="1" s="1"/>
  <c r="B14" i="1"/>
  <c r="E14" i="1" s="1"/>
  <c r="B15" i="1"/>
  <c r="B16" i="1"/>
  <c r="B17" i="1"/>
  <c r="B18" i="1"/>
  <c r="B19" i="1"/>
  <c r="E19" i="1" s="1"/>
  <c r="B3" i="1"/>
  <c r="E3" i="1" s="1"/>
  <c r="F59" i="1"/>
  <c r="D59" i="1"/>
  <c r="C59" i="1"/>
  <c r="X18" i="1"/>
  <c r="AE18" i="1" s="1"/>
  <c r="X17" i="1"/>
  <c r="AE17" i="1" s="1"/>
  <c r="X16" i="1"/>
  <c r="AE16" i="1" s="1"/>
  <c r="X15" i="1"/>
  <c r="AA15" i="1" s="1"/>
  <c r="X14" i="1"/>
  <c r="AA14" i="1" s="1"/>
  <c r="X13" i="1"/>
  <c r="AE13" i="1" s="1"/>
  <c r="X12" i="1"/>
  <c r="AE12" i="1" s="1"/>
  <c r="X11" i="1"/>
  <c r="AA11" i="1" s="1"/>
  <c r="X10" i="1"/>
  <c r="AE10" i="1" s="1"/>
  <c r="X9" i="1"/>
  <c r="AE9" i="1" s="1"/>
  <c r="X8" i="1"/>
  <c r="AE8" i="1" s="1"/>
  <c r="X7" i="1"/>
  <c r="AE7" i="1" s="1"/>
  <c r="X6" i="1"/>
  <c r="AE6" i="1" s="1"/>
  <c r="X5" i="1"/>
  <c r="AA5" i="1" s="1"/>
  <c r="X4" i="1"/>
  <c r="AE4" i="1" s="1"/>
  <c r="X3" i="1"/>
  <c r="AE3" i="1" s="1"/>
  <c r="T23" i="1"/>
  <c r="T21" i="1"/>
  <c r="P18" i="1"/>
  <c r="T17" i="1"/>
  <c r="T16" i="1"/>
  <c r="T10" i="1"/>
  <c r="T9" i="1"/>
  <c r="I18" i="1"/>
  <c r="I17" i="1"/>
  <c r="E16" i="1"/>
  <c r="E15" i="1"/>
  <c r="E10" i="1"/>
  <c r="I9" i="1"/>
  <c r="I8" i="1"/>
  <c r="E7" i="1"/>
  <c r="P9" i="1" l="1"/>
  <c r="AE15" i="1"/>
  <c r="AA16" i="1"/>
  <c r="AE5" i="1"/>
  <c r="P10" i="1"/>
  <c r="T11" i="1"/>
  <c r="T25" i="1"/>
  <c r="AE14" i="1"/>
  <c r="P22" i="1"/>
  <c r="AA9" i="1"/>
  <c r="P23" i="1"/>
  <c r="I10" i="1"/>
  <c r="T14" i="1"/>
  <c r="I11" i="1"/>
  <c r="T15" i="1"/>
  <c r="I16" i="1"/>
  <c r="I7" i="1"/>
  <c r="AA17" i="1"/>
  <c r="AA10" i="1"/>
  <c r="AA18" i="1"/>
  <c r="P6" i="1"/>
  <c r="AA3" i="1"/>
  <c r="I15" i="1"/>
  <c r="AE11" i="1"/>
  <c r="E13" i="1"/>
  <c r="P12" i="1"/>
  <c r="I3" i="1"/>
  <c r="P13" i="1"/>
  <c r="AA6" i="1"/>
  <c r="E9" i="1"/>
  <c r="I14" i="1"/>
  <c r="P8" i="1"/>
  <c r="P24" i="1"/>
  <c r="E6" i="1"/>
  <c r="P21" i="1"/>
  <c r="E18" i="1"/>
  <c r="P17" i="1"/>
  <c r="E8" i="1"/>
  <c r="T7" i="1"/>
  <c r="E4" i="1"/>
  <c r="P3" i="1"/>
  <c r="P19" i="1"/>
  <c r="AA12" i="1"/>
  <c r="I19" i="1"/>
  <c r="T18" i="1"/>
  <c r="AA7" i="1"/>
  <c r="I12" i="1"/>
  <c r="E5" i="1"/>
  <c r="P4" i="1"/>
  <c r="P20" i="1"/>
  <c r="AA13" i="1"/>
  <c r="P5" i="1"/>
  <c r="AA8" i="1"/>
  <c r="E17" i="1"/>
  <c r="P16" i="1"/>
  <c r="AA4" i="1"/>
  <c r="E59" i="1" l="1"/>
  <c r="I59" i="1"/>
</calcChain>
</file>

<file path=xl/sharedStrings.xml><?xml version="1.0" encoding="utf-8"?>
<sst xmlns="http://schemas.openxmlformats.org/spreadsheetml/2006/main" count="96" uniqueCount="66">
  <si>
    <t>instancia</t>
  </si>
  <si>
    <t>BKS</t>
  </si>
  <si>
    <t>UB</t>
  </si>
  <si>
    <t>gap</t>
  </si>
  <si>
    <t>gap_BKS</t>
  </si>
  <si>
    <t>tiempo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</si>
  <si>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</si>
  <si>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</si>
  <si>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</si>
  <si>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</si>
  <si>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</si>
  <si>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</si>
  <si>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</si>
  <si>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</si>
  <si>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</si>
  <si>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</si>
  <si>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</si>
  <si>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</si>
  <si>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</si>
  <si>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</si>
  <si>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</si>
  <si>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</si>
  <si>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</si>
  <si>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</si>
  <si>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</si>
  <si>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</si>
  <si>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</si>
  <si>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</si>
  <si>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</si>
  <si>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</si>
  <si>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</si>
  <si>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</si>
  <si>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</si>
  <si>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</si>
  <si>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</si>
  <si>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</si>
  <si>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</si>
  <si>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</si>
  <si>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</si>
  <si>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</si>
  <si>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</si>
  <si>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</si>
  <si>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</si>
  <si>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</si>
  <si>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</si>
  <si>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</si>
  <si>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</si>
  <si>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</si>
  <si>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</si>
  <si>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</si>
  <si>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</si>
  <si>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</si>
  <si>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</si>
  <si>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</si>
  <si>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</si>
  <si>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</si>
  <si>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</si>
  <si>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</si>
  <si>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</si>
  <si>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</si>
  <si>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</si>
  <si>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</si>
  <si>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</si>
  <si>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Cplex</t>
  </si>
  <si>
    <t>Gurobi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</si>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</sst>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2" fontId="2" fillId="0" borderId="3" xfId="0" applyNumberFormat="1" applyFont="1" applyBorder="1"/>
    <xf numFmtId="2" fontId="2" fillId="0" borderId="4" xfId="0" applyNumberFormat="1" applyFont="1" applyBorder="1"/>
    <xf numFmtId="2" fontId="2" fillId="0" borderId="0" xfId="0" applyNumberFormat="1" applyFont="1"/>
    <xf numFmtId="10" fontId="2" fillId="0" borderId="0" xfId="1" applyNumberFormat="1" applyFont="1"/>
    <xf numFmtId="0" fontId="0" fillId="0" borderId="0" xfId="0" applyFill="1"/>
    <xf numFmtId="2" fontId="0" fillId="0" borderId="9" xfId="0" applyNumberFormat="1" applyFill="1" applyBorder="1"/>
    <xf numFmtId="2" fontId="0" fillId="0" borderId="0" xfId="0" applyNumberFormat="1" applyFill="1"/>
    <xf numFmtId="10" fontId="0" fillId="0" borderId="0" xfId="1" applyNumberFormat="1" applyFont="1" applyFill="1" applyBorder="1"/>
    <xf numFmtId="2" fontId="0" fillId="0" borderId="3" xfId="0" applyNumberFormat="1" applyFill="1" applyBorder="1"/>
    <xf numFmtId="2" fontId="0" fillId="0" borderId="8" xfId="0" applyNumberFormat="1" applyFill="1" applyBorder="1"/>
    <xf numFmtId="2" fontId="0" fillId="0" borderId="7" xfId="0" applyNumberFormat="1" applyFill="1" applyBorder="1"/>
    <xf numFmtId="10" fontId="0" fillId="0" borderId="7" xfId="1" applyNumberFormat="1" applyFont="1" applyFill="1" applyBorder="1"/>
    <xf numFmtId="2" fontId="0" fillId="0" borderId="6" xfId="0" applyNumberFormat="1" applyFill="1" applyBorder="1"/>
    <xf numFmtId="2" fontId="0" fillId="0" borderId="0" xfId="0" applyNumberFormat="1" applyFill="1" applyBorder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2" xfId="0" applyFill="1" applyBorder="1"/>
    <xf numFmtId="0" fontId="0" fillId="0" borderId="9" xfId="0" applyFill="1" applyBorder="1"/>
    <xf numFmtId="0" fontId="0" fillId="0" borderId="8" xfId="0" applyFill="1" applyBorder="1"/>
    <xf numFmtId="0" fontId="2" fillId="0" borderId="5" xfId="0" applyFont="1" applyFill="1" applyBorder="1"/>
    <xf numFmtId="2" fontId="2" fillId="0" borderId="5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9"/>
  <sheetViews>
    <sheetView tabSelected="1" zoomScale="85" zoomScaleNormal="85" workbookViewId="0">
      <selection activeCell="AD3" sqref="AD3:AE18"/>
    </sheetView>
  </sheetViews>
  <sheetFormatPr baseColWidth="10" defaultColWidth="8.88671875" defaultRowHeight="14.4" x14ac:dyDescent="0.3"/>
  <cols>
    <col min="2" max="2" width="11.6640625" bestFit="1" customWidth="1"/>
  </cols>
  <sheetData>
    <row r="1" spans="1:32" x14ac:dyDescent="0.3">
      <c r="A1" s="17"/>
      <c r="B1" s="17"/>
      <c r="C1" s="18" t="s">
        <v>63</v>
      </c>
      <c r="D1" s="18"/>
      <c r="E1" s="18"/>
      <c r="F1" s="18"/>
      <c r="G1" s="18" t="s">
        <v>64</v>
      </c>
      <c r="H1" s="18"/>
      <c r="I1" s="18"/>
      <c r="J1" s="18"/>
      <c r="L1" s="17"/>
      <c r="M1" s="17"/>
      <c r="N1" s="18" t="s">
        <v>63</v>
      </c>
      <c r="O1" s="18"/>
      <c r="P1" s="18"/>
      <c r="Q1" s="18"/>
      <c r="R1" s="18" t="s">
        <v>64</v>
      </c>
      <c r="S1" s="18"/>
      <c r="T1" s="18"/>
      <c r="U1" s="18"/>
      <c r="W1" s="17"/>
      <c r="X1" s="17"/>
      <c r="Y1" s="18" t="s">
        <v>63</v>
      </c>
      <c r="Z1" s="18"/>
      <c r="AA1" s="18"/>
      <c r="AB1" s="18"/>
      <c r="AC1" s="18" t="s">
        <v>64</v>
      </c>
      <c r="AD1" s="18"/>
      <c r="AE1" s="18"/>
      <c r="AF1" s="18"/>
    </row>
    <row r="2" spans="1:32" x14ac:dyDescent="0.3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2</v>
      </c>
      <c r="H2" s="1" t="s">
        <v>3</v>
      </c>
      <c r="I2" s="1" t="s">
        <v>4</v>
      </c>
      <c r="J2" s="1" t="s">
        <v>5</v>
      </c>
      <c r="L2" s="1" t="s">
        <v>0</v>
      </c>
      <c r="M2" s="2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2</v>
      </c>
      <c r="S2" s="1" t="s">
        <v>3</v>
      </c>
      <c r="T2" s="1" t="s">
        <v>4</v>
      </c>
      <c r="U2" s="1" t="s">
        <v>5</v>
      </c>
      <c r="W2" s="1" t="s">
        <v>0</v>
      </c>
      <c r="X2" s="2" t="s">
        <v>1</v>
      </c>
      <c r="Y2" s="1" t="s">
        <v>2</v>
      </c>
      <c r="Z2" s="1" t="s">
        <v>3</v>
      </c>
      <c r="AA2" s="1" t="s">
        <v>4</v>
      </c>
      <c r="AB2" s="1" t="s">
        <v>5</v>
      </c>
      <c r="AC2" s="1" t="s">
        <v>2</v>
      </c>
      <c r="AD2" s="1" t="s">
        <v>3</v>
      </c>
      <c r="AE2" s="1" t="s">
        <v>4</v>
      </c>
      <c r="AF2" s="1" t="s">
        <v>5</v>
      </c>
    </row>
    <row r="3" spans="1:32" s="7" customFormat="1" x14ac:dyDescent="0.3">
      <c r="A3" s="19" t="s">
        <v>6</v>
      </c>
      <c r="B3" s="8">
        <f>MIN(C3,G3,K3,AG3,AL3,AQ3,AV3,BA3,BF3,BK3,BP3,BU3,BZ3,CE3,CJ3,CO3,CT3)</f>
        <v>466.52144258854702</v>
      </c>
      <c r="C3" s="16">
        <v>466.52144258854821</v>
      </c>
      <c r="D3" s="10">
        <v>0</v>
      </c>
      <c r="E3" s="10">
        <f t="shared" ref="E3:E34" si="0">(C3-B3)/B3</f>
        <v>2.5587501175798552E-15</v>
      </c>
      <c r="F3" s="11">
        <v>0.60323905944824219</v>
      </c>
      <c r="G3" s="16">
        <v>466.52144258854702</v>
      </c>
      <c r="H3" s="10">
        <v>0</v>
      </c>
      <c r="I3" s="10">
        <f>(G3-$B3)/$B3</f>
        <v>0</v>
      </c>
      <c r="J3" s="11">
        <v>0.37900900840759277</v>
      </c>
      <c r="L3" s="19" t="s">
        <v>23</v>
      </c>
      <c r="M3" s="8">
        <f>MIN(N3,R3,V3,AR3,AW3,BB3,BG3,BL3,BQ3,BV3,CA3,CF3,CK3,CP3,CU3,CZ3,DE3)</f>
        <v>794.13214678560337</v>
      </c>
      <c r="N3" s="16">
        <v>794.13214678560337</v>
      </c>
      <c r="O3" s="10">
        <v>0</v>
      </c>
      <c r="P3" s="10">
        <f>(N3-M3)/M3</f>
        <v>0</v>
      </c>
      <c r="Q3" s="11">
        <v>0.59621214866638184</v>
      </c>
      <c r="R3" s="16">
        <v>794.13214678560337</v>
      </c>
      <c r="S3" s="10">
        <v>0</v>
      </c>
      <c r="T3" s="10">
        <f>(R3-$M3)/$M3</f>
        <v>0</v>
      </c>
      <c r="U3" s="11">
        <v>0.50368499755859375</v>
      </c>
      <c r="W3" s="19" t="s">
        <v>46</v>
      </c>
      <c r="X3" s="8">
        <f>MIN(Y3,AC3,K43,S43,AB43,AG43,AL43,AQ43,AV43,BA43,BF43,BK43,BP43,BU43,BZ43,CE43,CJ43,CO43,CT43)</f>
        <v>693.08239338416763</v>
      </c>
      <c r="Y3" s="9">
        <v>693.08239338416763</v>
      </c>
      <c r="Z3" s="10">
        <v>0</v>
      </c>
      <c r="AA3" s="10">
        <f>(Y3-X3)/X3</f>
        <v>0</v>
      </c>
      <c r="AB3" s="11">
        <v>9.884774923324585</v>
      </c>
      <c r="AC3" s="9">
        <v>693.08239338416797</v>
      </c>
      <c r="AD3" s="10">
        <v>0</v>
      </c>
      <c r="AE3" s="10">
        <f>(AC3-$X3)/$X3</f>
        <v>4.9209230593714157E-16</v>
      </c>
      <c r="AF3" s="11">
        <v>5.2407610416412354</v>
      </c>
    </row>
    <row r="4" spans="1:32" s="7" customFormat="1" x14ac:dyDescent="0.3">
      <c r="A4" s="20" t="s">
        <v>7</v>
      </c>
      <c r="B4" s="8">
        <f t="shared" ref="B4:B19" si="1">MIN(C4,G4,K4,AG4,AL4,AQ4,AV4,BA4,BF4,BK4,BP4,BU4,BZ4,CE4,CJ4,CO4,CT4)</f>
        <v>449.96380050801349</v>
      </c>
      <c r="C4" s="16">
        <v>449.96380050801378</v>
      </c>
      <c r="D4" s="10">
        <v>9.7702454862791442E-5</v>
      </c>
      <c r="E4" s="10">
        <f t="shared" si="0"/>
        <v>6.3164435446397291E-16</v>
      </c>
      <c r="F4" s="11">
        <v>250.7128138542175</v>
      </c>
      <c r="G4" s="16">
        <v>449.96380050801349</v>
      </c>
      <c r="H4" s="10">
        <v>0</v>
      </c>
      <c r="I4" s="10">
        <f t="shared" ref="I4:I58" si="2">(G4-$B4)/$B4</f>
        <v>0</v>
      </c>
      <c r="J4" s="11">
        <v>7.0150129795074463</v>
      </c>
      <c r="L4" s="20" t="s">
        <v>24</v>
      </c>
      <c r="M4" s="8">
        <f t="shared" ref="M4:M25" si="3">MIN(N4,R4,V4,AR4,AW4,BB4,BG4,BL4,BQ4,BV4,CA4,CF4,CK4,CP4,CU4,CZ4,DE4)</f>
        <v>680.04902574169898</v>
      </c>
      <c r="N4" s="16">
        <v>680.04902574174423</v>
      </c>
      <c r="O4" s="10">
        <v>2.6364645314022932E-2</v>
      </c>
      <c r="P4" s="10">
        <f>(N4-M4)/M4</f>
        <v>6.6535440388071893E-14</v>
      </c>
      <c r="Q4" s="11">
        <v>3600.0114510059361</v>
      </c>
      <c r="R4" s="16">
        <v>680.04902574169898</v>
      </c>
      <c r="S4" s="10">
        <v>9.8486678187619079E-5</v>
      </c>
      <c r="T4" s="10">
        <f>(R4-$M4)/$M4</f>
        <v>0</v>
      </c>
      <c r="U4" s="11">
        <v>277.51521015167242</v>
      </c>
      <c r="W4" s="20" t="s">
        <v>47</v>
      </c>
      <c r="X4" s="8">
        <f>MIN(Y4,AC4,K44,S44,AB44,AG44,AL44,AQ44,AV44,BA44,BF44,BK44,BP44,BU44,BZ44,CE44,CJ44,CO44,CT44)</f>
        <v>633.86638594830424</v>
      </c>
      <c r="Y4" s="9">
        <v>633.86638594848318</v>
      </c>
      <c r="Z4" s="10">
        <v>9.9931731320703759E-5</v>
      </c>
      <c r="AA4" s="10">
        <f>(Y4-X4)/X4</f>
        <v>2.8230410468306099E-13</v>
      </c>
      <c r="AB4" s="11">
        <v>623.49353313446045</v>
      </c>
      <c r="AC4" s="9">
        <v>633.86638594830424</v>
      </c>
      <c r="AD4" s="10">
        <v>9.7287064212676509E-5</v>
      </c>
      <c r="AE4" s="10">
        <f>(AC4-$X4)/$X4</f>
        <v>0</v>
      </c>
      <c r="AF4" s="11">
        <v>378.42206406593323</v>
      </c>
    </row>
    <row r="5" spans="1:32" s="7" customFormat="1" x14ac:dyDescent="0.3">
      <c r="A5" s="20" t="s">
        <v>8</v>
      </c>
      <c r="B5" s="8">
        <f t="shared" si="1"/>
        <v>441.35614834787327</v>
      </c>
      <c r="C5" s="16">
        <v>441.35614834787327</v>
      </c>
      <c r="D5" s="10">
        <v>3.0200951366393311E-5</v>
      </c>
      <c r="E5" s="10">
        <f t="shared" si="0"/>
        <v>0</v>
      </c>
      <c r="F5" s="11">
        <v>181.95560002326971</v>
      </c>
      <c r="G5" s="16">
        <v>441.356148347881</v>
      </c>
      <c r="H5" s="10">
        <v>8.7804296331431413E-5</v>
      </c>
      <c r="I5" s="10">
        <f t="shared" si="2"/>
        <v>1.7515797602476383E-14</v>
      </c>
      <c r="J5" s="11">
        <v>22.20231199264526</v>
      </c>
      <c r="L5" s="20" t="s">
        <v>25</v>
      </c>
      <c r="M5" s="8">
        <f t="shared" si="3"/>
        <v>612.68603041317976</v>
      </c>
      <c r="N5" s="16">
        <v>612.68603041317988</v>
      </c>
      <c r="O5" s="10">
        <v>1.340114561005998E-2</v>
      </c>
      <c r="P5" s="10">
        <f>(N5-M5)/M5</f>
        <v>1.8555480634175475E-16</v>
      </c>
      <c r="Q5" s="11">
        <v>3600.0086297988892</v>
      </c>
      <c r="R5" s="16">
        <v>612.68603041317976</v>
      </c>
      <c r="S5" s="10">
        <v>9.6382042437952837E-5</v>
      </c>
      <c r="T5" s="10">
        <f>(R5-$M5)/$M5</f>
        <v>0</v>
      </c>
      <c r="U5" s="11">
        <v>487.24543404579163</v>
      </c>
      <c r="W5" s="20" t="s">
        <v>48</v>
      </c>
      <c r="X5" s="8">
        <f>MIN(Y5,AC5,K45,S45,AB45,AG45,AL45,AQ45,AV45,BA45,BF45,BK45,BP45,BU45,BZ45,CE45,CJ45,CO45,CT45)</f>
        <v>606.70767062732511</v>
      </c>
      <c r="Y5" s="9">
        <v>606.70767062732511</v>
      </c>
      <c r="Z5" s="10">
        <v>2.1685414073236611E-2</v>
      </c>
      <c r="AA5" s="10">
        <f>(Y5-X5)/X5</f>
        <v>0</v>
      </c>
      <c r="AB5" s="11">
        <v>3600.0152578353882</v>
      </c>
      <c r="AC5" s="9">
        <v>606.77727130638732</v>
      </c>
      <c r="AD5" s="10">
        <v>7.0817748300988298E-3</v>
      </c>
      <c r="AE5" s="10">
        <f>(AC5-$X5)/$X5</f>
        <v>1.1471864034657602E-4</v>
      </c>
      <c r="AF5" s="11">
        <v>3600.0167579650879</v>
      </c>
    </row>
    <row r="6" spans="1:32" s="7" customFormat="1" x14ac:dyDescent="0.3">
      <c r="A6" s="20" t="s">
        <v>9</v>
      </c>
      <c r="B6" s="8">
        <f t="shared" si="1"/>
        <v>425.54415736273182</v>
      </c>
      <c r="C6" s="16">
        <v>425.54415736289712</v>
      </c>
      <c r="D6" s="10">
        <v>9.4811253139789238E-5</v>
      </c>
      <c r="E6" s="10">
        <f t="shared" si="0"/>
        <v>3.8844538031414731E-13</v>
      </c>
      <c r="F6" s="11">
        <v>275.86940503120422</v>
      </c>
      <c r="G6" s="16">
        <v>425.54415736273182</v>
      </c>
      <c r="H6" s="10">
        <v>7.3092909415176341E-5</v>
      </c>
      <c r="I6" s="10">
        <f t="shared" si="2"/>
        <v>0</v>
      </c>
      <c r="J6" s="11">
        <v>20.800436973571781</v>
      </c>
      <c r="L6" s="20" t="s">
        <v>26</v>
      </c>
      <c r="M6" s="8">
        <f t="shared" si="3"/>
        <v>577.99550319556693</v>
      </c>
      <c r="N6" s="16">
        <v>577.99550319556693</v>
      </c>
      <c r="O6" s="10">
        <v>5.278540299108795E-3</v>
      </c>
      <c r="P6" s="10">
        <f>(N6-M6)/M6</f>
        <v>0</v>
      </c>
      <c r="Q6" s="11">
        <v>3600.0087380409241</v>
      </c>
      <c r="R6" s="16">
        <v>577.99550319556727</v>
      </c>
      <c r="S6" s="10">
        <v>9.8432054110955417E-5</v>
      </c>
      <c r="T6" s="10">
        <f>(R6-$M6)/$M6</f>
        <v>5.9007468272542774E-16</v>
      </c>
      <c r="U6" s="11">
        <v>76.821014165878296</v>
      </c>
      <c r="W6" s="20" t="s">
        <v>49</v>
      </c>
      <c r="X6" s="8">
        <f>MIN(Y6,AC6,K46,S46,AB46,AG46,AL46,AQ46,AV46,BA46,BF46,BK46,BP46,BU46,BZ46,CE46,CJ46,CO46,CT46)</f>
        <v>570.7767652537708</v>
      </c>
      <c r="Y6" s="9">
        <v>570.7767652537708</v>
      </c>
      <c r="Z6" s="10">
        <v>9.7830813057132326E-5</v>
      </c>
      <c r="AA6" s="10">
        <f>(Y6-X6)/X6</f>
        <v>0</v>
      </c>
      <c r="AB6" s="11">
        <v>57.773225784301758</v>
      </c>
      <c r="AC6" s="9">
        <v>570.77676525377115</v>
      </c>
      <c r="AD6" s="10">
        <v>9.9157509429468905E-5</v>
      </c>
      <c r="AE6" s="10">
        <f>(AC6-$X6)/$X6</f>
        <v>5.9753748562839713E-16</v>
      </c>
      <c r="AF6" s="11">
        <v>13.71216893196106</v>
      </c>
    </row>
    <row r="7" spans="1:32" s="7" customFormat="1" x14ac:dyDescent="0.3">
      <c r="A7" s="20" t="s">
        <v>10</v>
      </c>
      <c r="B7" s="8">
        <f t="shared" si="1"/>
        <v>460.29561762211432</v>
      </c>
      <c r="C7" s="16">
        <v>460.29561762211432</v>
      </c>
      <c r="D7" s="10">
        <v>0</v>
      </c>
      <c r="E7" s="10">
        <f t="shared" si="0"/>
        <v>0</v>
      </c>
      <c r="F7" s="11">
        <v>2.9146430492401119</v>
      </c>
      <c r="G7" s="16">
        <v>460.29561762211438</v>
      </c>
      <c r="H7" s="10">
        <v>0</v>
      </c>
      <c r="I7" s="10">
        <f t="shared" si="2"/>
        <v>1.2349328710636207E-16</v>
      </c>
      <c r="J7" s="11">
        <v>2.249519824981689</v>
      </c>
      <c r="L7" s="20" t="s">
        <v>27</v>
      </c>
      <c r="M7" s="8">
        <f t="shared" si="3"/>
        <v>684.74793631534317</v>
      </c>
      <c r="N7" s="16">
        <v>684.7479363153434</v>
      </c>
      <c r="O7" s="10">
        <v>0</v>
      </c>
      <c r="P7" s="10">
        <f>(N7-M7)/M7</f>
        <v>3.3205456107942314E-16</v>
      </c>
      <c r="Q7" s="11">
        <v>1.685260057449341</v>
      </c>
      <c r="R7" s="16">
        <v>684.74793631534317</v>
      </c>
      <c r="S7" s="10">
        <v>0</v>
      </c>
      <c r="T7" s="10">
        <f>(R7-$M7)/$M7</f>
        <v>0</v>
      </c>
      <c r="U7" s="11">
        <v>3.7215349674224849</v>
      </c>
      <c r="W7" s="20" t="s">
        <v>50</v>
      </c>
      <c r="X7" s="8">
        <f>MIN(Y7,AC7,K47,S47,AB47,AG47,AL47,AQ47,AV47,BA47,BF47,BK47,BP47,BU47,BZ47,CE47,CJ47,CO47,CT47)</f>
        <v>659.67525021456299</v>
      </c>
      <c r="Y7" s="9">
        <v>659.67525021456299</v>
      </c>
      <c r="Z7" s="10">
        <v>1.303303224051046E-2</v>
      </c>
      <c r="AA7" s="10">
        <f>(Y7-X7)/X7</f>
        <v>0</v>
      </c>
      <c r="AB7" s="11">
        <v>3600.0114259719849</v>
      </c>
      <c r="AC7" s="9">
        <v>659.67525021456322</v>
      </c>
      <c r="AD7" s="10">
        <v>9.9583301242350941E-5</v>
      </c>
      <c r="AE7" s="10">
        <f>(AC7-$X7)/$X7</f>
        <v>3.4467516458936047E-16</v>
      </c>
      <c r="AF7" s="11">
        <v>2041.534178972244</v>
      </c>
    </row>
    <row r="8" spans="1:32" s="7" customFormat="1" x14ac:dyDescent="0.3">
      <c r="A8" s="20" t="s">
        <v>11</v>
      </c>
      <c r="B8" s="8">
        <f t="shared" si="1"/>
        <v>457.39279161560307</v>
      </c>
      <c r="C8" s="16">
        <v>457.39279161560307</v>
      </c>
      <c r="D8" s="10">
        <v>0</v>
      </c>
      <c r="E8" s="10">
        <f t="shared" si="0"/>
        <v>0</v>
      </c>
      <c r="F8" s="11">
        <v>16.724586009979252</v>
      </c>
      <c r="G8" s="16">
        <v>457.39279161560319</v>
      </c>
      <c r="H8" s="10">
        <v>0</v>
      </c>
      <c r="I8" s="10">
        <f t="shared" si="2"/>
        <v>2.4855406513961736E-16</v>
      </c>
      <c r="J8" s="11">
        <v>3.211184024810791</v>
      </c>
      <c r="L8" s="20" t="s">
        <v>28</v>
      </c>
      <c r="M8" s="8">
        <f t="shared" si="3"/>
        <v>637.65546955272259</v>
      </c>
      <c r="N8" s="16">
        <v>637.65546955274795</v>
      </c>
      <c r="O8" s="10">
        <v>1.141004517085485E-2</v>
      </c>
      <c r="P8" s="10">
        <f>(N8-M8)/M8</f>
        <v>3.9758405631968325E-14</v>
      </c>
      <c r="Q8" s="11">
        <v>3600.0115609169011</v>
      </c>
      <c r="R8" s="16">
        <v>637.65546955272259</v>
      </c>
      <c r="S8" s="10">
        <v>9.5469355602468184E-5</v>
      </c>
      <c r="T8" s="10">
        <f>(R8-$M8)/$M8</f>
        <v>0</v>
      </c>
      <c r="U8" s="11">
        <v>725.26995706558228</v>
      </c>
      <c r="W8" s="20" t="s">
        <v>51</v>
      </c>
      <c r="X8" s="8">
        <f>MIN(Y8,AC8,K48,S48,AB48,AG48,AL48,AQ48,AV48,BA48,BF48,BK48,BP48,BU48,BZ48,CE48,CJ48,CO48,CT48)</f>
        <v>620.54454580030324</v>
      </c>
      <c r="Y8" s="9">
        <v>620.54454587530847</v>
      </c>
      <c r="Z8" s="10">
        <v>9.3594302027947789E-5</v>
      </c>
      <c r="AA8" s="10">
        <f>(Y8-X8)/X8</f>
        <v>1.2087002094364824E-10</v>
      </c>
      <c r="AB8" s="11">
        <v>239.145220041275</v>
      </c>
      <c r="AC8" s="9">
        <v>620.54454580030324</v>
      </c>
      <c r="AD8" s="10">
        <v>8.7849433786474086E-5</v>
      </c>
      <c r="AE8" s="10">
        <f>(AC8-$X8)/$X8</f>
        <v>0</v>
      </c>
      <c r="AF8" s="11">
        <v>87.438447952270508</v>
      </c>
    </row>
    <row r="9" spans="1:32" s="7" customFormat="1" x14ac:dyDescent="0.3">
      <c r="A9" s="20" t="s">
        <v>12</v>
      </c>
      <c r="B9" s="8">
        <f t="shared" si="1"/>
        <v>456.19830607552922</v>
      </c>
      <c r="C9" s="16">
        <v>456.19830607552922</v>
      </c>
      <c r="D9" s="10">
        <v>0</v>
      </c>
      <c r="E9" s="10">
        <f t="shared" si="0"/>
        <v>0</v>
      </c>
      <c r="F9" s="11">
        <v>5.2516319751739502</v>
      </c>
      <c r="G9" s="16">
        <v>456.19830607552922</v>
      </c>
      <c r="H9" s="10">
        <v>0</v>
      </c>
      <c r="I9" s="10">
        <f t="shared" si="2"/>
        <v>0</v>
      </c>
      <c r="J9" s="11">
        <v>5.2342100143432617</v>
      </c>
      <c r="L9" s="20" t="s">
        <v>29</v>
      </c>
      <c r="M9" s="8">
        <f t="shared" si="3"/>
        <v>603.24607818445895</v>
      </c>
      <c r="N9" s="16">
        <v>603.24607818445907</v>
      </c>
      <c r="O9" s="10">
        <v>1.051929359561578E-2</v>
      </c>
      <c r="P9" s="10">
        <f>(N9-M9)/M9</f>
        <v>1.8845847794613125E-16</v>
      </c>
      <c r="Q9" s="11">
        <v>3600.0095629692082</v>
      </c>
      <c r="R9" s="16">
        <v>603.24607818445895</v>
      </c>
      <c r="S9" s="10">
        <v>9.9661305622656164E-5</v>
      </c>
      <c r="T9" s="10">
        <f>(R9-$M9)/$M9</f>
        <v>0</v>
      </c>
      <c r="U9" s="11">
        <v>398.33744096755981</v>
      </c>
      <c r="W9" s="20" t="s">
        <v>52</v>
      </c>
      <c r="X9" s="8">
        <f>MIN(Y9,AC9,K49,S49,AB49,AG49,AL49,AQ49,AV49,BA49,BF49,BK49,BP49,BU49,BZ49,CE49,CJ49,CO49,CT49)</f>
        <v>603.69788822295607</v>
      </c>
      <c r="Y9" s="9">
        <v>603.69788822298176</v>
      </c>
      <c r="Z9" s="10">
        <v>7.0401679156110947E-3</v>
      </c>
      <c r="AA9" s="10">
        <f>(Y9-X9)/X9</f>
        <v>4.2559740271273356E-14</v>
      </c>
      <c r="AB9" s="11">
        <v>3600.0066330432892</v>
      </c>
      <c r="AC9" s="9">
        <v>603.69788822295607</v>
      </c>
      <c r="AD9" s="10">
        <v>9.9429667430439095E-5</v>
      </c>
      <c r="AE9" s="10">
        <f>(AC9-$X9)/$X9</f>
        <v>0</v>
      </c>
      <c r="AF9" s="11">
        <v>739.76219487190247</v>
      </c>
    </row>
    <row r="10" spans="1:32" s="7" customFormat="1" x14ac:dyDescent="0.3">
      <c r="A10" s="20" t="s">
        <v>13</v>
      </c>
      <c r="B10" s="8">
        <f t="shared" si="1"/>
        <v>447.56082869989632</v>
      </c>
      <c r="C10" s="16">
        <v>447.56082869989632</v>
      </c>
      <c r="D10" s="10">
        <v>8.8037847494404906E-5</v>
      </c>
      <c r="E10" s="10">
        <f t="shared" si="0"/>
        <v>0</v>
      </c>
      <c r="F10" s="11">
        <v>137.22035002708441</v>
      </c>
      <c r="G10" s="16">
        <v>447.56082869989649</v>
      </c>
      <c r="H10" s="10">
        <v>0</v>
      </c>
      <c r="I10" s="10">
        <f t="shared" si="2"/>
        <v>3.8102140680584443E-16</v>
      </c>
      <c r="J10" s="11">
        <v>9.2684400081634521</v>
      </c>
      <c r="L10" s="20" t="s">
        <v>30</v>
      </c>
      <c r="M10" s="8">
        <f t="shared" si="3"/>
        <v>575.16872970354405</v>
      </c>
      <c r="N10" s="16">
        <v>575.16872970354405</v>
      </c>
      <c r="O10" s="10">
        <v>9.9993944322847406E-5</v>
      </c>
      <c r="P10" s="10">
        <f>(N10-M10)/M10</f>
        <v>0</v>
      </c>
      <c r="Q10" s="11">
        <v>2518.3636209964752</v>
      </c>
      <c r="R10" s="16">
        <v>575.16872970354427</v>
      </c>
      <c r="S10" s="10">
        <v>9.8813891347675212E-5</v>
      </c>
      <c r="T10" s="10">
        <f>(R10-$M10)/$M10</f>
        <v>3.9531647619373531E-16</v>
      </c>
      <c r="U10" s="11">
        <v>31.36716198921204</v>
      </c>
      <c r="W10" s="20" t="s">
        <v>53</v>
      </c>
      <c r="X10" s="8">
        <f>MIN(Y10,AC10,K50,S50,AB50,AG50,AL50,AQ50,AV50,BA50,BF50,BK50,BP50,BU50,BZ50,CE50,CJ50,CO50,CT50)</f>
        <v>572.42668850127973</v>
      </c>
      <c r="Y10" s="9">
        <v>572.42668850136261</v>
      </c>
      <c r="Z10" s="10">
        <v>9.9997064877097331E-5</v>
      </c>
      <c r="AA10" s="10">
        <f>(Y10-X10)/X10</f>
        <v>1.4478308989409183E-13</v>
      </c>
      <c r="AB10" s="11">
        <v>1547.2471778392789</v>
      </c>
      <c r="AC10" s="9">
        <v>572.42668850127973</v>
      </c>
      <c r="AD10" s="10">
        <v>9.9453696447152659E-5</v>
      </c>
      <c r="AE10" s="10">
        <f>(AC10-$X10)/$X10</f>
        <v>0</v>
      </c>
      <c r="AF10" s="11">
        <v>347.12630820274347</v>
      </c>
    </row>
    <row r="11" spans="1:32" s="7" customFormat="1" x14ac:dyDescent="0.3">
      <c r="A11" s="20" t="s">
        <v>14</v>
      </c>
      <c r="B11" s="8">
        <f t="shared" si="1"/>
        <v>438.37168906861569</v>
      </c>
      <c r="C11" s="16">
        <v>438.37168906862132</v>
      </c>
      <c r="D11" s="10">
        <v>9.9211609820927949E-5</v>
      </c>
      <c r="E11" s="10">
        <f t="shared" si="0"/>
        <v>1.2837276237378446E-14</v>
      </c>
      <c r="F11" s="11">
        <v>2710.4908449649811</v>
      </c>
      <c r="G11" s="16">
        <v>438.37168906861569</v>
      </c>
      <c r="H11" s="10">
        <v>0</v>
      </c>
      <c r="I11" s="10">
        <f t="shared" si="2"/>
        <v>0</v>
      </c>
      <c r="J11" s="11">
        <v>16.03944301605225</v>
      </c>
      <c r="L11" s="20" t="s">
        <v>31</v>
      </c>
      <c r="M11" s="8">
        <f t="shared" si="3"/>
        <v>606.24527276608751</v>
      </c>
      <c r="N11" s="16">
        <v>606.24527276608751</v>
      </c>
      <c r="O11" s="10">
        <v>1.937124395626101E-3</v>
      </c>
      <c r="P11" s="10">
        <f>(N11-M11)/M11</f>
        <v>0</v>
      </c>
      <c r="Q11" s="11">
        <v>3600.0068769454961</v>
      </c>
      <c r="R11" s="16">
        <v>606.24527276608774</v>
      </c>
      <c r="S11" s="10">
        <v>9.9797086977945944E-5</v>
      </c>
      <c r="T11" s="10">
        <f>(R11-$M11)/$M11</f>
        <v>3.7505228602576085E-16</v>
      </c>
      <c r="U11" s="11">
        <v>411.89949917793268</v>
      </c>
      <c r="W11" s="20" t="s">
        <v>54</v>
      </c>
      <c r="X11" s="8">
        <f>MIN(Y11,AC11,K51,S51,AB51,AG51,AL51,AQ51,AV51,BA51,BF51,BK51,BP51,BU51,BZ51,CE51,CJ51,CO51,CT51)</f>
        <v>715.11616734401196</v>
      </c>
      <c r="Y11" s="9">
        <v>715.11616734401196</v>
      </c>
      <c r="Z11" s="10">
        <v>8.2944935675897098E-5</v>
      </c>
      <c r="AA11" s="10">
        <f>(Y11-X11)/X11</f>
        <v>0</v>
      </c>
      <c r="AB11" s="11">
        <v>3.2210381031036381</v>
      </c>
      <c r="AC11" s="9">
        <v>715.11616734409131</v>
      </c>
      <c r="AD11" s="10">
        <v>0</v>
      </c>
      <c r="AE11" s="10">
        <f>(AC11-$X11)/$X11</f>
        <v>1.1096576521883393E-13</v>
      </c>
      <c r="AF11" s="11">
        <v>1.8223221302032471</v>
      </c>
    </row>
    <row r="12" spans="1:32" s="7" customFormat="1" x14ac:dyDescent="0.3">
      <c r="A12" s="20" t="s">
        <v>15</v>
      </c>
      <c r="B12" s="8">
        <f t="shared" si="1"/>
        <v>514.68673230835748</v>
      </c>
      <c r="C12" s="16">
        <v>514.68673230835748</v>
      </c>
      <c r="D12" s="10">
        <v>0</v>
      </c>
      <c r="E12" s="10">
        <f t="shared" si="0"/>
        <v>0</v>
      </c>
      <c r="F12" s="11">
        <v>2.0689229965209961</v>
      </c>
      <c r="G12" s="16">
        <v>514.6867323083577</v>
      </c>
      <c r="H12" s="10">
        <v>0</v>
      </c>
      <c r="I12" s="10">
        <f t="shared" si="2"/>
        <v>4.417710058766556E-16</v>
      </c>
      <c r="J12" s="11">
        <v>1.563116073608398</v>
      </c>
      <c r="L12" s="20" t="s">
        <v>32</v>
      </c>
      <c r="M12" s="8">
        <f t="shared" si="3"/>
        <v>585.83444035871355</v>
      </c>
      <c r="N12" s="16">
        <v>588.23111401770734</v>
      </c>
      <c r="O12" s="10">
        <v>1.170367933312466E-2</v>
      </c>
      <c r="P12" s="10">
        <f>(N12-M12)/M12</f>
        <v>4.091042611844873E-3</v>
      </c>
      <c r="Q12" s="11">
        <v>3600.0103039741521</v>
      </c>
      <c r="R12" s="16">
        <v>585.83444035871355</v>
      </c>
      <c r="S12" s="10">
        <v>9.9921827642282421E-5</v>
      </c>
      <c r="T12" s="10">
        <f>(R12-$M12)/$M12</f>
        <v>0</v>
      </c>
      <c r="U12" s="11">
        <v>1593.8379302024839</v>
      </c>
      <c r="W12" s="20" t="s">
        <v>55</v>
      </c>
      <c r="X12" s="8">
        <f>MIN(Y12,AC12,K52,S52,AB52,AG52,AL52,AQ52,AV52,BA52,BF52,BK52,BP52,BU52,BZ52,CE52,CJ52,CO52,CT52)</f>
        <v>636.8551930566847</v>
      </c>
      <c r="Y12" s="9">
        <v>636.85519378319248</v>
      </c>
      <c r="Z12" s="10">
        <v>8.3847881248907451E-5</v>
      </c>
      <c r="AA12" s="10">
        <f>(Y12-X12)/X12</f>
        <v>1.1407738938177776E-9</v>
      </c>
      <c r="AB12" s="11">
        <v>178.99835395812991</v>
      </c>
      <c r="AC12" s="9">
        <v>636.8551930566847</v>
      </c>
      <c r="AD12" s="10">
        <v>3.94860819709718E-5</v>
      </c>
      <c r="AE12" s="10">
        <f>(AC12-$X12)/$X12</f>
        <v>0</v>
      </c>
      <c r="AF12" s="11">
        <v>52.91407585144043</v>
      </c>
    </row>
    <row r="13" spans="1:32" s="7" customFormat="1" x14ac:dyDescent="0.3">
      <c r="A13" s="20" t="s">
        <v>16</v>
      </c>
      <c r="B13" s="8">
        <f t="shared" si="1"/>
        <v>514.24094522064638</v>
      </c>
      <c r="C13" s="16">
        <v>514.24094522064638</v>
      </c>
      <c r="D13" s="10">
        <v>9.1926950410841106E-5</v>
      </c>
      <c r="E13" s="10">
        <f t="shared" si="0"/>
        <v>0</v>
      </c>
      <c r="F13" s="11">
        <v>13.605777978897089</v>
      </c>
      <c r="G13" s="16">
        <v>514.24094522064684</v>
      </c>
      <c r="H13" s="10">
        <v>0</v>
      </c>
      <c r="I13" s="10">
        <f t="shared" si="2"/>
        <v>8.8430793991198969E-16</v>
      </c>
      <c r="J13" s="11">
        <v>6.2952830791473389</v>
      </c>
      <c r="L13" s="20" t="s">
        <v>33</v>
      </c>
      <c r="M13" s="8">
        <f t="shared" si="3"/>
        <v>590.97095728322347</v>
      </c>
      <c r="N13" s="16">
        <v>590.97095728322347</v>
      </c>
      <c r="O13" s="10">
        <v>1.020333755853031E-2</v>
      </c>
      <c r="P13" s="10">
        <f>(N13-M13)/M13</f>
        <v>0</v>
      </c>
      <c r="Q13" s="11">
        <v>3600.0058560371399</v>
      </c>
      <c r="R13" s="16">
        <v>590.97095728323598</v>
      </c>
      <c r="S13" s="10">
        <v>9.9697625830240513E-5</v>
      </c>
      <c r="T13" s="10">
        <f>(R13-$M13)/$M13</f>
        <v>2.1161026604196497E-14</v>
      </c>
      <c r="U13" s="11">
        <v>1151.9154119491579</v>
      </c>
      <c r="W13" s="20" t="s">
        <v>56</v>
      </c>
      <c r="X13" s="8">
        <f>MIN(Y13,AC13,K53,S53,AB53,AG53,AL53,AQ53,AV53,BA53,BF53,BK53,BP53,BU53,BZ53,CE53,CJ53,CO53,CT53)</f>
        <v>602.0262296393297</v>
      </c>
      <c r="Y13" s="9">
        <v>602.0262296393297</v>
      </c>
      <c r="Z13" s="10">
        <v>1.1895726106647639E-2</v>
      </c>
      <c r="AA13" s="10">
        <f>(Y13-X13)/X13</f>
        <v>0</v>
      </c>
      <c r="AB13" s="11">
        <v>3600.0101637840271</v>
      </c>
      <c r="AC13" s="9">
        <v>602.02622963933004</v>
      </c>
      <c r="AD13" s="10">
        <v>9.8743120620728344E-5</v>
      </c>
      <c r="AE13" s="10">
        <f>(AC13-$X13)/$X13</f>
        <v>5.665210191409358E-16</v>
      </c>
      <c r="AF13" s="11">
        <v>1005.198778152466</v>
      </c>
    </row>
    <row r="14" spans="1:32" s="7" customFormat="1" x14ac:dyDescent="0.3">
      <c r="A14" s="20" t="s">
        <v>17</v>
      </c>
      <c r="B14" s="8">
        <f t="shared" si="1"/>
        <v>510.11608979071281</v>
      </c>
      <c r="C14" s="16">
        <v>510.11608979071281</v>
      </c>
      <c r="D14" s="10">
        <v>0</v>
      </c>
      <c r="E14" s="10">
        <f t="shared" si="0"/>
        <v>0</v>
      </c>
      <c r="F14" s="11">
        <v>91.249053955078125</v>
      </c>
      <c r="G14" s="16">
        <v>510.11608979071298</v>
      </c>
      <c r="H14" s="10">
        <v>0</v>
      </c>
      <c r="I14" s="10">
        <f t="shared" si="2"/>
        <v>3.342969570953704E-16</v>
      </c>
      <c r="J14" s="11">
        <v>12.19677901268005</v>
      </c>
      <c r="L14" s="20" t="s">
        <v>34</v>
      </c>
      <c r="M14" s="8">
        <f t="shared" si="3"/>
        <v>563.50872502891264</v>
      </c>
      <c r="N14" s="16">
        <v>563.50872502891264</v>
      </c>
      <c r="O14" s="10">
        <v>9.9485348925921807E-5</v>
      </c>
      <c r="P14" s="10">
        <f>(N14-M14)/M14</f>
        <v>0</v>
      </c>
      <c r="Q14" s="11">
        <v>52.536743879318237</v>
      </c>
      <c r="R14" s="16">
        <v>563.50872502891286</v>
      </c>
      <c r="S14" s="10">
        <v>9.7436754176301562E-5</v>
      </c>
      <c r="T14" s="10">
        <f>(R14-$M14)/$M14</f>
        <v>4.034962820346143E-16</v>
      </c>
      <c r="U14" s="11">
        <v>17.05252909660339</v>
      </c>
      <c r="W14" s="20" t="s">
        <v>57</v>
      </c>
      <c r="X14" s="8">
        <f>MIN(Y14,AC14,K54,S54,AB54,AG54,AL54,AQ54,AV54,BA54,BF54,BK54,BP54,BU54,BZ54,CE54,CJ54,CO54,CT54)</f>
        <v>569.04988379452072</v>
      </c>
      <c r="Y14" s="9">
        <v>569.04988379452072</v>
      </c>
      <c r="Z14" s="10">
        <v>6.6118768118840918E-5</v>
      </c>
      <c r="AA14" s="10">
        <f>(Y14-X14)/X14</f>
        <v>0</v>
      </c>
      <c r="AB14" s="11">
        <v>72.34696888923645</v>
      </c>
      <c r="AC14" s="9">
        <v>569.04988379452129</v>
      </c>
      <c r="AD14" s="10">
        <v>3.5160540922582722E-5</v>
      </c>
      <c r="AE14" s="10">
        <f>(AC14-$X14)/$X14</f>
        <v>9.9891802950149989E-16</v>
      </c>
      <c r="AF14" s="11">
        <v>11.51274800300598</v>
      </c>
    </row>
    <row r="15" spans="1:32" s="7" customFormat="1" x14ac:dyDescent="0.3">
      <c r="A15" s="20" t="s">
        <v>18</v>
      </c>
      <c r="B15" s="8">
        <f t="shared" si="1"/>
        <v>506.38982950550837</v>
      </c>
      <c r="C15" s="16">
        <v>506.38982950550837</v>
      </c>
      <c r="D15" s="10">
        <v>0</v>
      </c>
      <c r="E15" s="10">
        <f t="shared" si="0"/>
        <v>0</v>
      </c>
      <c r="F15" s="11">
        <v>239.13336110115051</v>
      </c>
      <c r="G15" s="16">
        <v>506.38982950550849</v>
      </c>
      <c r="H15" s="10">
        <v>7.8199083733272555E-5</v>
      </c>
      <c r="I15" s="10">
        <f t="shared" si="2"/>
        <v>2.2450458342070507E-16</v>
      </c>
      <c r="J15" s="11">
        <v>17.278285980224609</v>
      </c>
      <c r="L15" s="20" t="s">
        <v>35</v>
      </c>
      <c r="M15" s="8">
        <f t="shared" si="3"/>
        <v>680.49728845243476</v>
      </c>
      <c r="N15" s="16">
        <v>680.49728845243476</v>
      </c>
      <c r="O15" s="10">
        <v>0</v>
      </c>
      <c r="P15" s="10">
        <f>(N15-M15)/M15</f>
        <v>0</v>
      </c>
      <c r="Q15" s="11">
        <v>1.589518070220947</v>
      </c>
      <c r="R15" s="16">
        <v>680.49728845243988</v>
      </c>
      <c r="S15" s="10">
        <v>0</v>
      </c>
      <c r="T15" s="10">
        <f>(R15-$M15)/$M15</f>
        <v>7.5178957863405383E-15</v>
      </c>
      <c r="U15" s="11">
        <v>3.4533770084381099</v>
      </c>
      <c r="W15" s="20" t="s">
        <v>58</v>
      </c>
      <c r="X15" s="8">
        <f>MIN(Y15,AC15,K55,S55,AB55,AG55,AL55,AQ55,AV55,BA55,BF55,BK55,BP55,BU55,BZ55,CE55,CJ55,CO55,CT55)</f>
        <v>658.39946323896993</v>
      </c>
      <c r="Y15" s="9">
        <v>658.39946323896993</v>
      </c>
      <c r="Z15" s="10">
        <v>5.6127717265750388E-5</v>
      </c>
      <c r="AA15" s="10">
        <f>(Y15-X15)/X15</f>
        <v>0</v>
      </c>
      <c r="AB15" s="11">
        <v>87.975533962249756</v>
      </c>
      <c r="AC15" s="9">
        <v>658.39946323897004</v>
      </c>
      <c r="AD15" s="10">
        <v>0</v>
      </c>
      <c r="AE15" s="10">
        <f>(AC15-$X15)/$X15</f>
        <v>1.726715224862702E-16</v>
      </c>
      <c r="AF15" s="11">
        <v>79.075253009796143</v>
      </c>
    </row>
    <row r="16" spans="1:32" s="7" customFormat="1" x14ac:dyDescent="0.3">
      <c r="A16" s="20" t="s">
        <v>19</v>
      </c>
      <c r="B16" s="8">
        <f t="shared" si="1"/>
        <v>509.78712340268032</v>
      </c>
      <c r="C16" s="16">
        <v>509.78712340268032</v>
      </c>
      <c r="D16" s="10">
        <v>0</v>
      </c>
      <c r="E16" s="10">
        <f t="shared" si="0"/>
        <v>0</v>
      </c>
      <c r="F16" s="11">
        <v>17.94147515296936</v>
      </c>
      <c r="G16" s="16">
        <v>509.78712340409948</v>
      </c>
      <c r="H16" s="10">
        <v>2.9100373024789481E-12</v>
      </c>
      <c r="I16" s="10">
        <f t="shared" si="2"/>
        <v>2.7838145181198419E-12</v>
      </c>
      <c r="J16" s="11">
        <v>4.6441361904144287</v>
      </c>
      <c r="L16" s="20" t="s">
        <v>36</v>
      </c>
      <c r="M16" s="8">
        <f t="shared" si="3"/>
        <v>635.75355952747714</v>
      </c>
      <c r="N16" s="16">
        <v>635.75355952751602</v>
      </c>
      <c r="O16" s="10">
        <v>9.9784738922301932E-5</v>
      </c>
      <c r="P16" s="10">
        <f>(N16-M16)/M16</f>
        <v>6.1157185702099493E-14</v>
      </c>
      <c r="Q16" s="11">
        <v>1314.898620128632</v>
      </c>
      <c r="R16" s="16">
        <v>635.75355952747714</v>
      </c>
      <c r="S16" s="10">
        <v>9.6657752514313103E-5</v>
      </c>
      <c r="T16" s="10">
        <f>(R16-$M16)/$M16</f>
        <v>0</v>
      </c>
      <c r="U16" s="11">
        <v>59.701404094696038</v>
      </c>
      <c r="W16" s="20" t="s">
        <v>59</v>
      </c>
      <c r="X16" s="8">
        <f>MIN(Y16,AC16,K56,S56,AB56,AG56,AL56,AQ56,AV56,BA56,BF56,BK56,BP56,BU56,BZ56,CE56,CJ56,CO56,CT56)</f>
        <v>647.83341274641259</v>
      </c>
      <c r="Y16" s="9">
        <v>647.83341418456462</v>
      </c>
      <c r="Z16" s="10">
        <v>7.8199926885353356E-5</v>
      </c>
      <c r="AA16" s="10">
        <f>(Y16-X16)/X16</f>
        <v>2.2199411108100421E-9</v>
      </c>
      <c r="AB16" s="11">
        <v>60.991694927215583</v>
      </c>
      <c r="AC16" s="9">
        <v>647.83341274641259</v>
      </c>
      <c r="AD16" s="10">
        <v>9.5382161197025796E-5</v>
      </c>
      <c r="AE16" s="10">
        <f>(AC16-$X16)/$X16</f>
        <v>0</v>
      </c>
      <c r="AF16" s="11">
        <v>15.919099092483521</v>
      </c>
    </row>
    <row r="17" spans="1:32" s="7" customFormat="1" x14ac:dyDescent="0.3">
      <c r="A17" s="20" t="s">
        <v>20</v>
      </c>
      <c r="B17" s="8">
        <f t="shared" si="1"/>
        <v>507.83182483665701</v>
      </c>
      <c r="C17" s="16">
        <v>507.83182483665701</v>
      </c>
      <c r="D17" s="10">
        <v>5.8999563472430277E-5</v>
      </c>
      <c r="E17" s="10">
        <f t="shared" si="0"/>
        <v>0</v>
      </c>
      <c r="F17" s="11">
        <v>32.115576028823853</v>
      </c>
      <c r="G17" s="16">
        <v>507.83182483665712</v>
      </c>
      <c r="H17" s="10">
        <v>0</v>
      </c>
      <c r="I17" s="10">
        <f t="shared" si="2"/>
        <v>2.2386709962138183E-16</v>
      </c>
      <c r="J17" s="11">
        <v>5.8042709827423096</v>
      </c>
      <c r="L17" s="20" t="s">
        <v>37</v>
      </c>
      <c r="M17" s="8">
        <f t="shared" si="3"/>
        <v>594.86304682254047</v>
      </c>
      <c r="N17" s="16">
        <v>594.86304724549336</v>
      </c>
      <c r="O17" s="10">
        <v>2.7506786145719232E-3</v>
      </c>
      <c r="P17" s="10">
        <f>(N17-M17)/M17</f>
        <v>7.1100885540054099E-10</v>
      </c>
      <c r="Q17" s="11">
        <v>3600.0060670375819</v>
      </c>
      <c r="R17" s="16">
        <v>594.86304682254047</v>
      </c>
      <c r="S17" s="10">
        <v>9.0063208195897379E-5</v>
      </c>
      <c r="T17" s="10">
        <f>(R17-$M17)/$M17</f>
        <v>0</v>
      </c>
      <c r="U17" s="11">
        <v>34.139436960220337</v>
      </c>
      <c r="W17" s="20" t="s">
        <v>60</v>
      </c>
      <c r="X17" s="8">
        <f>MIN(Y17,AC17,K57,S57,AB57,AG57,AL57,AQ57,AV57,BA57,BF57,BK57,BP57,BU57,BZ57,CE57,CJ57,CO57,CT57)</f>
        <v>608.36130079758789</v>
      </c>
      <c r="Y17" s="9">
        <v>608.36130079758789</v>
      </c>
      <c r="Z17" s="10">
        <v>9.3526974914279973E-5</v>
      </c>
      <c r="AA17" s="10">
        <f>(Y17-X17)/X17</f>
        <v>0</v>
      </c>
      <c r="AB17" s="11">
        <v>268.88421607017523</v>
      </c>
      <c r="AC17" s="9">
        <v>608.36130079758823</v>
      </c>
      <c r="AD17" s="10">
        <v>8.7515254362634557E-5</v>
      </c>
      <c r="AE17" s="10">
        <f>(AC17-$X17)/$X17</f>
        <v>5.6062164492991752E-16</v>
      </c>
      <c r="AF17" s="11">
        <v>65.274324893951416</v>
      </c>
    </row>
    <row r="18" spans="1:32" s="7" customFormat="1" x14ac:dyDescent="0.3">
      <c r="A18" s="20" t="s">
        <v>21</v>
      </c>
      <c r="B18" s="8">
        <f t="shared" si="1"/>
        <v>507.5156215625608</v>
      </c>
      <c r="C18" s="16">
        <v>507.5156215625608</v>
      </c>
      <c r="D18" s="10">
        <v>4.4234774516295537E-5</v>
      </c>
      <c r="E18" s="10">
        <f t="shared" si="0"/>
        <v>0</v>
      </c>
      <c r="F18" s="11">
        <v>46.172713041305542</v>
      </c>
      <c r="G18" s="16">
        <v>507.51562156256091</v>
      </c>
      <c r="H18" s="10">
        <v>0</v>
      </c>
      <c r="I18" s="10">
        <f t="shared" si="2"/>
        <v>2.2400657810609282E-16</v>
      </c>
      <c r="J18" s="11">
        <v>7.7524831295013428</v>
      </c>
      <c r="L18" s="20" t="s">
        <v>38</v>
      </c>
      <c r="M18" s="8">
        <f t="shared" si="3"/>
        <v>575.01781314392815</v>
      </c>
      <c r="N18" s="16">
        <v>575.01781314392815</v>
      </c>
      <c r="O18" s="10">
        <v>9.9923677004359337E-5</v>
      </c>
      <c r="P18" s="10">
        <f>(N18-M18)/M18</f>
        <v>0</v>
      </c>
      <c r="Q18" s="11">
        <v>938.68072605133057</v>
      </c>
      <c r="R18" s="16">
        <v>575.01781314392827</v>
      </c>
      <c r="S18" s="10">
        <v>9.9458064994463976E-5</v>
      </c>
      <c r="T18" s="10">
        <f>(R18-$M18)/$M18</f>
        <v>1.9771011457893737E-16</v>
      </c>
      <c r="U18" s="11">
        <v>42.923338890075676</v>
      </c>
      <c r="W18" s="21" t="s">
        <v>61</v>
      </c>
      <c r="X18" s="12">
        <f>MIN(Y18,AC18,K58,S58,AB58,AG58,AL58,AQ58,AV58,BA58,BF58,BK58,BP58,BU58,BZ58,CE58,CJ58,CO58,CT58)</f>
        <v>564.38281269905224</v>
      </c>
      <c r="Y18" s="13">
        <v>564.38281269905224</v>
      </c>
      <c r="Z18" s="14">
        <v>0</v>
      </c>
      <c r="AA18" s="14">
        <f>(Y18-X18)/X18</f>
        <v>0</v>
      </c>
      <c r="AB18" s="15">
        <v>43.11680006980896</v>
      </c>
      <c r="AC18" s="13">
        <v>564.38281269905247</v>
      </c>
      <c r="AD18" s="14">
        <v>0</v>
      </c>
      <c r="AE18" s="14">
        <f>(AC18-$X18)/$X18</f>
        <v>4.0287136731868429E-16</v>
      </c>
      <c r="AF18" s="15">
        <v>11.79292678833008</v>
      </c>
    </row>
    <row r="19" spans="1:32" s="7" customFormat="1" x14ac:dyDescent="0.3">
      <c r="A19" s="20" t="s">
        <v>22</v>
      </c>
      <c r="B19" s="8">
        <f t="shared" si="1"/>
        <v>507.17248594312468</v>
      </c>
      <c r="C19" s="16">
        <v>507.1724859431439</v>
      </c>
      <c r="D19" s="10">
        <v>1.6834339757220711E-5</v>
      </c>
      <c r="E19" s="10">
        <f t="shared" si="0"/>
        <v>3.7882724531526937E-14</v>
      </c>
      <c r="F19" s="11">
        <v>55.938269138336182</v>
      </c>
      <c r="G19" s="16">
        <v>507.17248594312468</v>
      </c>
      <c r="H19" s="10">
        <v>0</v>
      </c>
      <c r="I19" s="10">
        <f t="shared" si="2"/>
        <v>0</v>
      </c>
      <c r="J19" s="11">
        <v>8.070850133895874</v>
      </c>
      <c r="L19" s="20" t="s">
        <v>39</v>
      </c>
      <c r="M19" s="8">
        <f t="shared" si="3"/>
        <v>622.97725453749956</v>
      </c>
      <c r="N19" s="16">
        <v>622.97725453749956</v>
      </c>
      <c r="O19" s="10">
        <v>9.4056940115560956E-5</v>
      </c>
      <c r="P19" s="10">
        <f>(N19-M19)/M19</f>
        <v>0</v>
      </c>
      <c r="Q19" s="11">
        <v>133.16580677032471</v>
      </c>
      <c r="R19" s="16">
        <v>622.97725453749979</v>
      </c>
      <c r="S19" s="10">
        <v>0</v>
      </c>
      <c r="T19" s="10">
        <f>(R19-$M19)/$M19</f>
        <v>3.6497909640703502E-16</v>
      </c>
      <c r="U19" s="11">
        <v>37.044744968414307</v>
      </c>
      <c r="W19" s="22" t="s">
        <v>65</v>
      </c>
      <c r="X19" s="23">
        <f>AVERAGE(X3:X18)</f>
        <v>622.67512820432739</v>
      </c>
      <c r="Y19" s="23">
        <f t="shared" ref="Y19:AF19" si="4">AVERAGE(Y3:Y18)</f>
        <v>622.67512834432443</v>
      </c>
      <c r="Z19" s="23">
        <f t="shared" si="4"/>
        <v>3.4066537782123569E-3</v>
      </c>
      <c r="AA19" s="23">
        <f t="shared" si="4"/>
        <v>2.1762841703164479E-10</v>
      </c>
      <c r="AB19" s="23">
        <f t="shared" si="4"/>
        <v>1099.5701261460781</v>
      </c>
      <c r="AC19" s="23">
        <f t="shared" si="4"/>
        <v>622.6794782467739</v>
      </c>
      <c r="AD19" s="23">
        <f t="shared" si="4"/>
        <v>5.013014163575834E-4</v>
      </c>
      <c r="AE19" s="23">
        <f t="shared" si="4"/>
        <v>7.1699150288548566E-6</v>
      </c>
      <c r="AF19" s="23">
        <f t="shared" si="4"/>
        <v>528.5476506203413</v>
      </c>
    </row>
    <row r="20" spans="1:32" s="7" customFormat="1" x14ac:dyDescent="0.3">
      <c r="A20" s="22" t="s">
        <v>65</v>
      </c>
      <c r="B20" s="23">
        <f>AVERAGE(B3:B19)</f>
        <v>477.70267261524543</v>
      </c>
      <c r="C20" s="23">
        <f t="shared" ref="C20:J20" si="5">AVERAGE(C3:C19)</f>
        <v>477.70267261525674</v>
      </c>
      <c r="D20" s="23">
        <f t="shared" si="5"/>
        <v>3.6585867343593793E-5</v>
      </c>
      <c r="E20" s="23">
        <f t="shared" si="5"/>
        <v>2.6020927973829207E-14</v>
      </c>
      <c r="F20" s="23">
        <f t="shared" si="5"/>
        <v>239.99813314045176</v>
      </c>
      <c r="G20" s="23">
        <f t="shared" si="5"/>
        <v>477.70267261532945</v>
      </c>
      <c r="H20" s="23">
        <f t="shared" si="5"/>
        <v>1.4064487787642212E-5</v>
      </c>
      <c r="I20" s="23">
        <f t="shared" si="5"/>
        <v>1.6496565521443545E-13</v>
      </c>
      <c r="J20" s="23">
        <f t="shared" si="5"/>
        <v>8.8238101426292861</v>
      </c>
      <c r="L20" s="20" t="s">
        <v>40</v>
      </c>
      <c r="M20" s="8">
        <f>MIN(N20,R20,V20,AR20,AW20,BB20,BG20,BL20,BQ20,BV20,CA20,CF20,CK20,CP20,CU20,CZ20,DE20)</f>
        <v>604.32360323072965</v>
      </c>
      <c r="N20" s="16">
        <v>604.32360323072965</v>
      </c>
      <c r="O20" s="10">
        <v>3.4357524847579359E-3</v>
      </c>
      <c r="P20" s="10">
        <f>(N20-M20)/M20</f>
        <v>0</v>
      </c>
      <c r="Q20" s="11">
        <v>3600.004594802856</v>
      </c>
      <c r="R20" s="16">
        <v>604.32360323072976</v>
      </c>
      <c r="S20" s="10">
        <v>9.7283721991412982E-5</v>
      </c>
      <c r="T20" s="10">
        <f>(R20-$M20)/$M20</f>
        <v>1.8812245147110464E-16</v>
      </c>
      <c r="U20" s="11">
        <v>110.4379980564117</v>
      </c>
    </row>
    <row r="21" spans="1:32" s="7" customFormat="1" x14ac:dyDescent="0.3">
      <c r="L21" s="20" t="s">
        <v>41</v>
      </c>
      <c r="M21" s="8">
        <f t="shared" si="3"/>
        <v>589.39294281586876</v>
      </c>
      <c r="N21" s="16">
        <v>589.39294281586876</v>
      </c>
      <c r="O21" s="10">
        <v>9.9744227144855577E-5</v>
      </c>
      <c r="P21" s="10">
        <f>(N21-M21)/M21</f>
        <v>0</v>
      </c>
      <c r="Q21" s="11">
        <v>425.27439713478088</v>
      </c>
      <c r="R21" s="16">
        <v>589.39294281586876</v>
      </c>
      <c r="S21" s="10">
        <v>7.9422244568380738E-5</v>
      </c>
      <c r="T21" s="10">
        <f>(R21-$M21)/$M21</f>
        <v>0</v>
      </c>
      <c r="U21" s="11">
        <v>14.564439058303829</v>
      </c>
    </row>
    <row r="22" spans="1:32" s="7" customFormat="1" x14ac:dyDescent="0.3">
      <c r="L22" s="20" t="s">
        <v>42</v>
      </c>
      <c r="M22" s="8">
        <f t="shared" si="3"/>
        <v>571.3479261662186</v>
      </c>
      <c r="N22" s="16">
        <v>571.34792640355113</v>
      </c>
      <c r="O22" s="10">
        <v>9.8526611086748503E-5</v>
      </c>
      <c r="P22" s="10">
        <f>(N22-M22)/M22</f>
        <v>4.1539054903607415E-10</v>
      </c>
      <c r="Q22" s="11">
        <v>442.36442112922668</v>
      </c>
      <c r="R22" s="16">
        <v>571.3479261662186</v>
      </c>
      <c r="S22" s="10">
        <v>1.866637888004539E-5</v>
      </c>
      <c r="T22" s="10">
        <f>(R22-$M22)/$M22</f>
        <v>0</v>
      </c>
      <c r="U22" s="11">
        <v>26.202003955841061</v>
      </c>
    </row>
    <row r="23" spans="1:32" s="7" customFormat="1" x14ac:dyDescent="0.3">
      <c r="L23" s="20" t="s">
        <v>43</v>
      </c>
      <c r="M23" s="8">
        <f t="shared" si="3"/>
        <v>594.28234708599643</v>
      </c>
      <c r="N23" s="16">
        <v>594.28234708599643</v>
      </c>
      <c r="O23" s="10">
        <v>9.9938889861796477E-5</v>
      </c>
      <c r="P23" s="10">
        <f>(N23-M23)/M23</f>
        <v>0</v>
      </c>
      <c r="Q23" s="11">
        <v>3176.8135960102081</v>
      </c>
      <c r="R23" s="16">
        <v>594.28234708599678</v>
      </c>
      <c r="S23" s="10">
        <v>9.1044011897373052E-5</v>
      </c>
      <c r="T23" s="10">
        <f>(R23-$M23)/$M23</f>
        <v>5.7390315367300396E-16</v>
      </c>
      <c r="U23" s="11">
        <v>229.5263249874115</v>
      </c>
    </row>
    <row r="24" spans="1:32" s="7" customFormat="1" x14ac:dyDescent="0.3">
      <c r="L24" s="20" t="s">
        <v>44</v>
      </c>
      <c r="M24" s="8">
        <f t="shared" si="3"/>
        <v>601.67271949049598</v>
      </c>
      <c r="N24" s="16">
        <v>601.67271949049598</v>
      </c>
      <c r="O24" s="10">
        <v>9.97464345231264E-5</v>
      </c>
      <c r="P24" s="10">
        <f>(N24-M24)/M24</f>
        <v>0</v>
      </c>
      <c r="Q24" s="11">
        <v>2490.8251578807831</v>
      </c>
      <c r="R24" s="16">
        <v>601.67271949049598</v>
      </c>
      <c r="S24" s="10">
        <v>5.7939556529221127E-5</v>
      </c>
      <c r="T24" s="10">
        <f>(R24-$M24)/$M24</f>
        <v>0</v>
      </c>
      <c r="U24" s="11">
        <v>133.78327107429499</v>
      </c>
    </row>
    <row r="25" spans="1:32" s="7" customFormat="1" x14ac:dyDescent="0.3">
      <c r="L25" s="21" t="s">
        <v>45</v>
      </c>
      <c r="M25" s="12">
        <f t="shared" si="3"/>
        <v>565.39896260566718</v>
      </c>
      <c r="N25" s="13">
        <v>565.39896291920491</v>
      </c>
      <c r="O25" s="14">
        <v>9.9933782792949906E-5</v>
      </c>
      <c r="P25" s="14">
        <f>(N25-M25)/M25</f>
        <v>5.5454244930934408E-10</v>
      </c>
      <c r="Q25" s="15">
        <v>98.997709035873413</v>
      </c>
      <c r="R25" s="13">
        <v>565.39896260566718</v>
      </c>
      <c r="S25" s="14">
        <v>9.6193978555553271E-5</v>
      </c>
      <c r="T25" s="14">
        <f>(R25-$M25)/$M25</f>
        <v>0</v>
      </c>
      <c r="U25" s="15">
        <v>68.083038091659546</v>
      </c>
    </row>
    <row r="26" spans="1:32" x14ac:dyDescent="0.3">
      <c r="L26" s="22" t="s">
        <v>65</v>
      </c>
      <c r="M26" s="23">
        <f>AVERAGE(M3:M25)</f>
        <v>615.12033822643082</v>
      </c>
      <c r="N26" s="23">
        <f t="shared" ref="N26:U26" si="6">AVERAGE(N3:N25)</f>
        <v>615.2245414713409</v>
      </c>
      <c r="O26" s="23">
        <f t="shared" si="6"/>
        <v>4.2606685639553811E-3</v>
      </c>
      <c r="P26" s="23">
        <f t="shared" si="6"/>
        <v>1.7787149099803842E-4</v>
      </c>
      <c r="Q26" s="23">
        <f t="shared" si="6"/>
        <v>2069.3858882966247</v>
      </c>
      <c r="R26" s="23">
        <f t="shared" si="6"/>
        <v>615.12033822643173</v>
      </c>
      <c r="S26" s="23">
        <f t="shared" si="6"/>
        <v>7.4383806089685137E-5</v>
      </c>
      <c r="T26" s="23">
        <f t="shared" si="6"/>
        <v>1.3811989971150718E-15</v>
      </c>
      <c r="U26" s="23">
        <f t="shared" si="6"/>
        <v>258.05852982272273</v>
      </c>
    </row>
    <row r="59" spans="1:10" x14ac:dyDescent="0.3">
      <c r="A59" s="3" t="s">
        <v>62</v>
      </c>
      <c r="B59" s="4"/>
      <c r="C59" s="5">
        <f t="shared" ref="C59:J59" si="7">AVERAGE(C3:C58)</f>
        <v>477.70267261525674</v>
      </c>
      <c r="D59" s="6">
        <f t="shared" si="7"/>
        <v>3.6585867343593787E-5</v>
      </c>
      <c r="E59" s="6">
        <f t="shared" si="7"/>
        <v>2.6020927973829207E-14</v>
      </c>
      <c r="F59" s="5">
        <f t="shared" si="7"/>
        <v>239.99813314045176</v>
      </c>
      <c r="G59" s="5">
        <f t="shared" si="7"/>
        <v>477.70267261532939</v>
      </c>
      <c r="H59" s="6">
        <f t="shared" si="7"/>
        <v>1.4064487787642212E-5</v>
      </c>
      <c r="I59" s="6">
        <f t="shared" si="7"/>
        <v>1.6496565521443543E-13</v>
      </c>
      <c r="J59" s="5">
        <f t="shared" si="7"/>
        <v>8.8238101426292879</v>
      </c>
    </row>
  </sheetData>
  <mergeCells count="6">
    <mergeCell ref="Y1:AB1"/>
    <mergeCell ref="AC1:AF1"/>
    <mergeCell ref="C1:F1"/>
    <mergeCell ref="G1:J1"/>
    <mergeCell ref="N1:Q1"/>
    <mergeCell ref="R1:U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 = Inf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2015-06-05T18:19:34Z</dcterms:created>
  <dcterms:modified xsi:type="dcterms:W3CDTF">2023-05-25T04:48:29Z</dcterms:modified>
</cp:coreProperties>
</file>