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udeconce-my.sharepoint.com/personal/pareyes2018_udec_cl/Documents/UdeC/CMSTP-TW 2023/paper documents/"/>
    </mc:Choice>
  </mc:AlternateContent>
  <xr:revisionPtr revIDLastSave="406" documentId="13_ncr:1_{FA678512-0801-45F1-9B7A-CD9228499BF3}" xr6:coauthVersionLast="47" xr6:coauthVersionMax="47" xr10:uidLastSave="{B11B717C-5D1A-4F6D-AE1E-CCEC9094051F}"/>
  <bookViews>
    <workbookView xWindow="-108" yWindow="-108" windowWidth="23256" windowHeight="12456" xr2:uid="{00000000-000D-0000-FFFF-FFFF00000000}"/>
  </bookViews>
  <sheets>
    <sheet name="Wilcoxon griegos Q = Inf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3" l="1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4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38" i="13"/>
  <c r="BK59" i="13"/>
  <c r="BJ59" i="13"/>
  <c r="BI59" i="13"/>
  <c r="BH59" i="13"/>
  <c r="BK58" i="13"/>
  <c r="BJ58" i="13"/>
  <c r="BI58" i="13"/>
  <c r="BH58" i="13"/>
  <c r="BK57" i="13"/>
  <c r="BJ57" i="13"/>
  <c r="BI57" i="13"/>
  <c r="BH57" i="13"/>
  <c r="BK56" i="13"/>
  <c r="BJ56" i="13"/>
  <c r="BI56" i="13"/>
  <c r="BH56" i="13"/>
  <c r="BK55" i="13"/>
  <c r="BJ55" i="13"/>
  <c r="BI55" i="13"/>
  <c r="BH55" i="13"/>
  <c r="BK54" i="13"/>
  <c r="BJ54" i="13"/>
  <c r="BI54" i="13"/>
  <c r="BH54" i="13"/>
  <c r="BK53" i="13"/>
  <c r="BJ53" i="13"/>
  <c r="BI53" i="13"/>
  <c r="BH53" i="13"/>
  <c r="BK52" i="13"/>
  <c r="BJ52" i="13"/>
  <c r="BI52" i="13"/>
  <c r="BH52" i="13"/>
  <c r="BK51" i="13"/>
  <c r="BJ51" i="13"/>
  <c r="BI51" i="13"/>
  <c r="BH51" i="13"/>
  <c r="BK50" i="13"/>
  <c r="BJ50" i="13"/>
  <c r="BI50" i="13"/>
  <c r="BH50" i="13"/>
  <c r="BK49" i="13"/>
  <c r="BJ49" i="13"/>
  <c r="BI49" i="13"/>
  <c r="BH49" i="13"/>
  <c r="BK48" i="13"/>
  <c r="BJ48" i="13"/>
  <c r="BI48" i="13"/>
  <c r="BH48" i="13"/>
  <c r="BK47" i="13"/>
  <c r="BJ47" i="13"/>
  <c r="BI47" i="13"/>
  <c r="BH47" i="13"/>
  <c r="BK46" i="13"/>
  <c r="BJ46" i="13"/>
  <c r="BI46" i="13"/>
  <c r="BH46" i="13"/>
  <c r="BK45" i="13"/>
  <c r="BJ45" i="13"/>
  <c r="BI45" i="13"/>
  <c r="BH45" i="13"/>
  <c r="BK44" i="13"/>
  <c r="BJ44" i="13"/>
  <c r="BI44" i="13"/>
  <c r="BH44" i="13"/>
  <c r="BK43" i="13"/>
  <c r="BJ43" i="13"/>
  <c r="BI43" i="13"/>
  <c r="BH43" i="13"/>
  <c r="BK42" i="13"/>
  <c r="BJ42" i="13"/>
  <c r="BI42" i="13"/>
  <c r="BH42" i="13"/>
  <c r="BK41" i="13"/>
  <c r="BJ41" i="13"/>
  <c r="BI41" i="13"/>
  <c r="BH41" i="13"/>
  <c r="BK40" i="13"/>
  <c r="BJ40" i="13"/>
  <c r="BI40" i="13"/>
  <c r="BH40" i="13"/>
  <c r="BK39" i="13"/>
  <c r="BJ39" i="13"/>
  <c r="BI39" i="13"/>
  <c r="BH39" i="13"/>
  <c r="BK38" i="13"/>
  <c r="BJ38" i="13"/>
  <c r="BI38" i="13"/>
  <c r="BH38" i="13"/>
  <c r="BK37" i="13"/>
  <c r="BJ37" i="13"/>
  <c r="BI37" i="13"/>
  <c r="BH37" i="13"/>
  <c r="BK36" i="13"/>
  <c r="BJ36" i="13"/>
  <c r="BI36" i="13"/>
  <c r="BH36" i="13"/>
  <c r="BK35" i="13"/>
  <c r="BJ35" i="13"/>
  <c r="BI35" i="13"/>
  <c r="BH35" i="13"/>
  <c r="BK34" i="13"/>
  <c r="BJ34" i="13"/>
  <c r="BI34" i="13"/>
  <c r="BH34" i="13"/>
  <c r="BK33" i="13"/>
  <c r="BJ33" i="13"/>
  <c r="BI33" i="13"/>
  <c r="BH33" i="13"/>
  <c r="BK32" i="13"/>
  <c r="BJ32" i="13"/>
  <c r="BI32" i="13"/>
  <c r="BH32" i="13"/>
  <c r="BK31" i="13"/>
  <c r="BJ31" i="13"/>
  <c r="BI31" i="13"/>
  <c r="BH31" i="13"/>
  <c r="BK30" i="13"/>
  <c r="BJ30" i="13"/>
  <c r="BI30" i="13"/>
  <c r="BH30" i="13"/>
  <c r="BK29" i="13"/>
  <c r="BJ29" i="13"/>
  <c r="BI29" i="13"/>
  <c r="BH29" i="13"/>
  <c r="BK28" i="13"/>
  <c r="BJ28" i="13"/>
  <c r="BI28" i="13"/>
  <c r="BH28" i="13"/>
  <c r="BK27" i="13"/>
  <c r="BJ27" i="13"/>
  <c r="BI27" i="13"/>
  <c r="BH27" i="13"/>
  <c r="BK26" i="13"/>
  <c r="BJ26" i="13"/>
  <c r="BI26" i="13"/>
  <c r="BH26" i="13"/>
  <c r="BK25" i="13"/>
  <c r="BJ25" i="13"/>
  <c r="BI25" i="13"/>
  <c r="BH25" i="13"/>
  <c r="BK24" i="13"/>
  <c r="BJ24" i="13"/>
  <c r="BI24" i="13"/>
  <c r="BH24" i="13"/>
  <c r="BK23" i="13"/>
  <c r="BJ23" i="13"/>
  <c r="BI23" i="13"/>
  <c r="BH23" i="13"/>
  <c r="BK22" i="13"/>
  <c r="BJ22" i="13"/>
  <c r="BI22" i="13"/>
  <c r="BH22" i="13"/>
  <c r="BK21" i="13"/>
  <c r="BJ21" i="13"/>
  <c r="BI21" i="13"/>
  <c r="BH21" i="13"/>
  <c r="BK20" i="13"/>
  <c r="BJ20" i="13"/>
  <c r="BI20" i="13"/>
  <c r="BH20" i="13"/>
  <c r="BK19" i="13"/>
  <c r="BJ19" i="13"/>
  <c r="BI19" i="13"/>
  <c r="BH19" i="13"/>
  <c r="BK18" i="13"/>
  <c r="BJ18" i="13"/>
  <c r="BI18" i="13"/>
  <c r="BH18" i="13"/>
  <c r="BK17" i="13"/>
  <c r="BJ17" i="13"/>
  <c r="BI17" i="13"/>
  <c r="BH17" i="13"/>
  <c r="BK16" i="13"/>
  <c r="BJ16" i="13"/>
  <c r="BI16" i="13"/>
  <c r="BH16" i="13"/>
  <c r="BK15" i="13"/>
  <c r="BJ15" i="13"/>
  <c r="BI15" i="13"/>
  <c r="BH15" i="13"/>
  <c r="BK14" i="13"/>
  <c r="BJ14" i="13"/>
  <c r="BI14" i="13"/>
  <c r="BH14" i="13"/>
  <c r="BK13" i="13"/>
  <c r="BJ13" i="13"/>
  <c r="BI13" i="13"/>
  <c r="BH13" i="13"/>
  <c r="BK12" i="13"/>
  <c r="BJ12" i="13"/>
  <c r="BI12" i="13"/>
  <c r="BH12" i="13"/>
  <c r="BK11" i="13"/>
  <c r="BJ11" i="13"/>
  <c r="BI11" i="13"/>
  <c r="BH11" i="13"/>
  <c r="BK10" i="13"/>
  <c r="BJ10" i="13"/>
  <c r="BI10" i="13"/>
  <c r="BH10" i="13"/>
  <c r="BK9" i="13"/>
  <c r="BJ9" i="13"/>
  <c r="BI9" i="13"/>
  <c r="BH9" i="13"/>
  <c r="BK8" i="13"/>
  <c r="BJ8" i="13"/>
  <c r="BI8" i="13"/>
  <c r="BH8" i="13"/>
  <c r="BK7" i="13"/>
  <c r="BJ7" i="13"/>
  <c r="BI7" i="13"/>
  <c r="BH7" i="13"/>
  <c r="BK6" i="13"/>
  <c r="BJ6" i="13"/>
  <c r="BI6" i="13"/>
  <c r="BH6" i="13"/>
  <c r="BK5" i="13"/>
  <c r="BJ5" i="13"/>
  <c r="BI5" i="13"/>
  <c r="BH5" i="13"/>
  <c r="BK4" i="13"/>
  <c r="BJ4" i="13"/>
  <c r="BI4" i="13"/>
  <c r="BH4" i="13"/>
  <c r="AY59" i="13"/>
  <c r="AX59" i="13"/>
  <c r="AW59" i="13"/>
  <c r="AV59" i="13"/>
  <c r="AY58" i="13"/>
  <c r="AX58" i="13"/>
  <c r="AW58" i="13"/>
  <c r="AV58" i="13"/>
  <c r="AY57" i="13"/>
  <c r="AX57" i="13"/>
  <c r="AW57" i="13"/>
  <c r="AV57" i="13"/>
  <c r="AY56" i="13"/>
  <c r="AX56" i="13"/>
  <c r="AW56" i="13"/>
  <c r="AV56" i="13"/>
  <c r="AY55" i="13"/>
  <c r="AX55" i="13"/>
  <c r="AW55" i="13"/>
  <c r="AV55" i="13"/>
  <c r="AY54" i="13"/>
  <c r="AX54" i="13"/>
  <c r="AW54" i="13"/>
  <c r="AV54" i="13"/>
  <c r="AY53" i="13"/>
  <c r="AX53" i="13"/>
  <c r="AW53" i="13"/>
  <c r="AV53" i="13"/>
  <c r="AY52" i="13"/>
  <c r="AX52" i="13"/>
  <c r="AW52" i="13"/>
  <c r="AV52" i="13"/>
  <c r="AY51" i="13"/>
  <c r="AX51" i="13"/>
  <c r="AW51" i="13"/>
  <c r="AV51" i="13"/>
  <c r="AY50" i="13"/>
  <c r="AX50" i="13"/>
  <c r="AW50" i="13"/>
  <c r="AV50" i="13"/>
  <c r="AY49" i="13"/>
  <c r="AX49" i="13"/>
  <c r="AW49" i="13"/>
  <c r="AV49" i="13"/>
  <c r="AY48" i="13"/>
  <c r="AX48" i="13"/>
  <c r="AW48" i="13"/>
  <c r="AV48" i="13"/>
  <c r="AY47" i="13"/>
  <c r="AX47" i="13"/>
  <c r="AW47" i="13"/>
  <c r="AV47" i="13"/>
  <c r="AY46" i="13"/>
  <c r="AX46" i="13"/>
  <c r="AW46" i="13"/>
  <c r="AV46" i="13"/>
  <c r="AY45" i="13"/>
  <c r="AX45" i="13"/>
  <c r="AW45" i="13"/>
  <c r="AV45" i="13"/>
  <c r="AY44" i="13"/>
  <c r="AX44" i="13"/>
  <c r="AW44" i="13"/>
  <c r="AV44" i="13"/>
  <c r="AY43" i="13"/>
  <c r="AX43" i="13"/>
  <c r="AW43" i="13"/>
  <c r="AV43" i="13"/>
  <c r="AY42" i="13"/>
  <c r="AX42" i="13"/>
  <c r="AW42" i="13"/>
  <c r="AV42" i="13"/>
  <c r="AY41" i="13"/>
  <c r="AX41" i="13"/>
  <c r="AW41" i="13"/>
  <c r="AV41" i="13"/>
  <c r="AY40" i="13"/>
  <c r="AX40" i="13"/>
  <c r="AW40" i="13"/>
  <c r="AV40" i="13"/>
  <c r="AY39" i="13"/>
  <c r="AX39" i="13"/>
  <c r="AW39" i="13"/>
  <c r="AV39" i="13"/>
  <c r="AY38" i="13"/>
  <c r="AX38" i="13"/>
  <c r="AW38" i="13"/>
  <c r="AV38" i="13"/>
  <c r="AY37" i="13"/>
  <c r="AX37" i="13"/>
  <c r="AW37" i="13"/>
  <c r="AV37" i="13"/>
  <c r="AY36" i="13"/>
  <c r="AX36" i="13"/>
  <c r="AW36" i="13"/>
  <c r="AV36" i="13"/>
  <c r="AY35" i="13"/>
  <c r="AX35" i="13"/>
  <c r="AW35" i="13"/>
  <c r="AV35" i="13"/>
  <c r="AY34" i="13"/>
  <c r="AX34" i="13"/>
  <c r="AW34" i="13"/>
  <c r="AV34" i="13"/>
  <c r="AY33" i="13"/>
  <c r="AX33" i="13"/>
  <c r="AW33" i="13"/>
  <c r="AV33" i="13"/>
  <c r="AY32" i="13"/>
  <c r="AX32" i="13"/>
  <c r="AW32" i="13"/>
  <c r="AV32" i="13"/>
  <c r="AY31" i="13"/>
  <c r="AX31" i="13"/>
  <c r="AW31" i="13"/>
  <c r="AV31" i="13"/>
  <c r="AY30" i="13"/>
  <c r="AX30" i="13"/>
  <c r="AW30" i="13"/>
  <c r="AV30" i="13"/>
  <c r="AY29" i="13"/>
  <c r="AX29" i="13"/>
  <c r="AW29" i="13"/>
  <c r="AV29" i="13"/>
  <c r="AY28" i="13"/>
  <c r="AX28" i="13"/>
  <c r="AW28" i="13"/>
  <c r="AV28" i="13"/>
  <c r="AY27" i="13"/>
  <c r="AX27" i="13"/>
  <c r="AW27" i="13"/>
  <c r="AV27" i="13"/>
  <c r="AY26" i="13"/>
  <c r="AX26" i="13"/>
  <c r="AW26" i="13"/>
  <c r="AV26" i="13"/>
  <c r="AY25" i="13"/>
  <c r="AX25" i="13"/>
  <c r="AW25" i="13"/>
  <c r="AV25" i="13"/>
  <c r="AY24" i="13"/>
  <c r="AX24" i="13"/>
  <c r="AW24" i="13"/>
  <c r="AV24" i="13"/>
  <c r="AY23" i="13"/>
  <c r="AX23" i="13"/>
  <c r="AW23" i="13"/>
  <c r="AV23" i="13"/>
  <c r="AY22" i="13"/>
  <c r="AX22" i="13"/>
  <c r="AW22" i="13"/>
  <c r="AV22" i="13"/>
  <c r="AY21" i="13"/>
  <c r="AX21" i="13"/>
  <c r="AW21" i="13"/>
  <c r="AV21" i="13"/>
  <c r="AY20" i="13"/>
  <c r="AX20" i="13"/>
  <c r="AW20" i="13"/>
  <c r="AV20" i="13"/>
  <c r="AY19" i="13"/>
  <c r="AX19" i="13"/>
  <c r="AW19" i="13"/>
  <c r="AV19" i="13"/>
  <c r="AY18" i="13"/>
  <c r="AX18" i="13"/>
  <c r="AW18" i="13"/>
  <c r="AV18" i="13"/>
  <c r="AY17" i="13"/>
  <c r="AX17" i="13"/>
  <c r="AW17" i="13"/>
  <c r="AV17" i="13"/>
  <c r="AY16" i="13"/>
  <c r="AX16" i="13"/>
  <c r="AW16" i="13"/>
  <c r="AV16" i="13"/>
  <c r="AY15" i="13"/>
  <c r="AX15" i="13"/>
  <c r="AW15" i="13"/>
  <c r="AV15" i="13"/>
  <c r="AY14" i="13"/>
  <c r="AX14" i="13"/>
  <c r="AW14" i="13"/>
  <c r="AV14" i="13"/>
  <c r="AY13" i="13"/>
  <c r="AX13" i="13"/>
  <c r="AW13" i="13"/>
  <c r="AV13" i="13"/>
  <c r="AY12" i="13"/>
  <c r="AX12" i="13"/>
  <c r="AW12" i="13"/>
  <c r="AV12" i="13"/>
  <c r="AY11" i="13"/>
  <c r="AX11" i="13"/>
  <c r="AW11" i="13"/>
  <c r="AV11" i="13"/>
  <c r="AY10" i="13"/>
  <c r="AX10" i="13"/>
  <c r="AW10" i="13"/>
  <c r="AV10" i="13"/>
  <c r="AY9" i="13"/>
  <c r="AX9" i="13"/>
  <c r="AW9" i="13"/>
  <c r="AV9" i="13"/>
  <c r="AY8" i="13"/>
  <c r="AX8" i="13"/>
  <c r="AW8" i="13"/>
  <c r="AV8" i="13"/>
  <c r="AY7" i="13"/>
  <c r="AX7" i="13"/>
  <c r="AW7" i="13"/>
  <c r="AV7" i="13"/>
  <c r="AY6" i="13"/>
  <c r="AX6" i="13"/>
  <c r="AW6" i="13"/>
  <c r="AV6" i="13"/>
  <c r="AY5" i="13"/>
  <c r="AX5" i="13"/>
  <c r="AW5" i="13"/>
  <c r="AV5" i="13"/>
  <c r="AY4" i="13"/>
  <c r="AX4" i="13"/>
  <c r="AW4" i="13"/>
  <c r="AV4" i="13"/>
  <c r="AM59" i="13"/>
  <c r="AL59" i="13"/>
  <c r="AK59" i="13"/>
  <c r="AJ59" i="13"/>
  <c r="AM58" i="13"/>
  <c r="AL58" i="13"/>
  <c r="AK58" i="13"/>
  <c r="AJ58" i="13"/>
  <c r="AM57" i="13"/>
  <c r="AL57" i="13"/>
  <c r="AK57" i="13"/>
  <c r="AJ57" i="13"/>
  <c r="AM56" i="13"/>
  <c r="AL56" i="13"/>
  <c r="AK56" i="13"/>
  <c r="AJ56" i="13"/>
  <c r="AM55" i="13"/>
  <c r="AL55" i="13"/>
  <c r="AK55" i="13"/>
  <c r="AJ55" i="13"/>
  <c r="AM54" i="13"/>
  <c r="AL54" i="13"/>
  <c r="AK54" i="13"/>
  <c r="AJ54" i="13"/>
  <c r="AM53" i="13"/>
  <c r="AL53" i="13"/>
  <c r="AK53" i="13"/>
  <c r="AJ53" i="13"/>
  <c r="AM52" i="13"/>
  <c r="AL52" i="13"/>
  <c r="AK52" i="13"/>
  <c r="AJ52" i="13"/>
  <c r="AM51" i="13"/>
  <c r="AL51" i="13"/>
  <c r="AK51" i="13"/>
  <c r="AJ51" i="13"/>
  <c r="AM50" i="13"/>
  <c r="AL50" i="13"/>
  <c r="AK50" i="13"/>
  <c r="AJ50" i="13"/>
  <c r="AM49" i="13"/>
  <c r="AL49" i="13"/>
  <c r="AK49" i="13"/>
  <c r="AJ49" i="13"/>
  <c r="AM48" i="13"/>
  <c r="AL48" i="13"/>
  <c r="AK48" i="13"/>
  <c r="AJ48" i="13"/>
  <c r="AM47" i="13"/>
  <c r="AL47" i="13"/>
  <c r="AK47" i="13"/>
  <c r="AJ47" i="13"/>
  <c r="AM46" i="13"/>
  <c r="AL46" i="13"/>
  <c r="AK46" i="13"/>
  <c r="AJ46" i="13"/>
  <c r="AM45" i="13"/>
  <c r="AL45" i="13"/>
  <c r="AK45" i="13"/>
  <c r="AJ45" i="13"/>
  <c r="AM44" i="13"/>
  <c r="AL44" i="13"/>
  <c r="AK44" i="13"/>
  <c r="AJ44" i="13"/>
  <c r="AM43" i="13"/>
  <c r="AL43" i="13"/>
  <c r="AK43" i="13"/>
  <c r="AJ43" i="13"/>
  <c r="AM42" i="13"/>
  <c r="AL42" i="13"/>
  <c r="AK42" i="13"/>
  <c r="AJ42" i="13"/>
  <c r="AM41" i="13"/>
  <c r="AL41" i="13"/>
  <c r="AK41" i="13"/>
  <c r="AJ41" i="13"/>
  <c r="AM40" i="13"/>
  <c r="AL40" i="13"/>
  <c r="AK40" i="13"/>
  <c r="AJ40" i="13"/>
  <c r="AM39" i="13"/>
  <c r="AL39" i="13"/>
  <c r="AK39" i="13"/>
  <c r="AJ39" i="13"/>
  <c r="AM38" i="13"/>
  <c r="AL38" i="13"/>
  <c r="AK38" i="13"/>
  <c r="AJ38" i="13"/>
  <c r="AM37" i="13"/>
  <c r="AL37" i="13"/>
  <c r="AK37" i="13"/>
  <c r="AJ37" i="13"/>
  <c r="AM36" i="13"/>
  <c r="AL36" i="13"/>
  <c r="AK36" i="13"/>
  <c r="AJ36" i="13"/>
  <c r="AM35" i="13"/>
  <c r="AL35" i="13"/>
  <c r="AK35" i="13"/>
  <c r="AJ35" i="13"/>
  <c r="AM34" i="13"/>
  <c r="AL34" i="13"/>
  <c r="AK34" i="13"/>
  <c r="AJ34" i="13"/>
  <c r="AM33" i="13"/>
  <c r="AL33" i="13"/>
  <c r="AK33" i="13"/>
  <c r="AJ33" i="13"/>
  <c r="AM32" i="13"/>
  <c r="AL32" i="13"/>
  <c r="AK32" i="13"/>
  <c r="AJ32" i="13"/>
  <c r="AM31" i="13"/>
  <c r="AL31" i="13"/>
  <c r="AK31" i="13"/>
  <c r="AJ31" i="13"/>
  <c r="AM30" i="13"/>
  <c r="AL30" i="13"/>
  <c r="AK30" i="13"/>
  <c r="AJ30" i="13"/>
  <c r="AM29" i="13"/>
  <c r="AL29" i="13"/>
  <c r="AK29" i="13"/>
  <c r="AJ29" i="13"/>
  <c r="AM28" i="13"/>
  <c r="AL28" i="13"/>
  <c r="AK28" i="13"/>
  <c r="AJ28" i="13"/>
  <c r="AM27" i="13"/>
  <c r="AL27" i="13"/>
  <c r="AK27" i="13"/>
  <c r="AJ27" i="13"/>
  <c r="AM26" i="13"/>
  <c r="AL26" i="13"/>
  <c r="AK26" i="13"/>
  <c r="AJ26" i="13"/>
  <c r="AM25" i="13"/>
  <c r="AL25" i="13"/>
  <c r="AK25" i="13"/>
  <c r="AJ25" i="13"/>
  <c r="AM24" i="13"/>
  <c r="AL24" i="13"/>
  <c r="AK24" i="13"/>
  <c r="AJ24" i="13"/>
  <c r="AM23" i="13"/>
  <c r="AL23" i="13"/>
  <c r="AK23" i="13"/>
  <c r="AJ23" i="13"/>
  <c r="AM22" i="13"/>
  <c r="AL22" i="13"/>
  <c r="AK22" i="13"/>
  <c r="AJ22" i="13"/>
  <c r="AM21" i="13"/>
  <c r="AL21" i="13"/>
  <c r="AK21" i="13"/>
  <c r="AJ21" i="13"/>
  <c r="AM20" i="13"/>
  <c r="AL20" i="13"/>
  <c r="AK20" i="13"/>
  <c r="AJ20" i="13"/>
  <c r="AM19" i="13"/>
  <c r="AL19" i="13"/>
  <c r="AK19" i="13"/>
  <c r="AJ19" i="13"/>
  <c r="AM18" i="13"/>
  <c r="AL18" i="13"/>
  <c r="AK18" i="13"/>
  <c r="AJ18" i="13"/>
  <c r="AM17" i="13"/>
  <c r="AL17" i="13"/>
  <c r="AK17" i="13"/>
  <c r="AJ17" i="13"/>
  <c r="AM16" i="13"/>
  <c r="AL16" i="13"/>
  <c r="AK16" i="13"/>
  <c r="AJ16" i="13"/>
  <c r="AM15" i="13"/>
  <c r="AL15" i="13"/>
  <c r="AK15" i="13"/>
  <c r="AJ15" i="13"/>
  <c r="AM14" i="13"/>
  <c r="AL14" i="13"/>
  <c r="AK14" i="13"/>
  <c r="AJ14" i="13"/>
  <c r="AM13" i="13"/>
  <c r="AL13" i="13"/>
  <c r="AK13" i="13"/>
  <c r="AJ13" i="13"/>
  <c r="AM12" i="13"/>
  <c r="AL12" i="13"/>
  <c r="AK12" i="13"/>
  <c r="AJ12" i="13"/>
  <c r="AM11" i="13"/>
  <c r="AL11" i="13"/>
  <c r="AK11" i="13"/>
  <c r="AJ11" i="13"/>
  <c r="AM10" i="13"/>
  <c r="AL10" i="13"/>
  <c r="AK10" i="13"/>
  <c r="AJ10" i="13"/>
  <c r="AM9" i="13"/>
  <c r="AL9" i="13"/>
  <c r="AK9" i="13"/>
  <c r="AJ9" i="13"/>
  <c r="AM8" i="13"/>
  <c r="AL8" i="13"/>
  <c r="AK8" i="13"/>
  <c r="AJ8" i="13"/>
  <c r="AM7" i="13"/>
  <c r="AL7" i="13"/>
  <c r="AK7" i="13"/>
  <c r="AJ7" i="13"/>
  <c r="AM6" i="13"/>
  <c r="AL6" i="13"/>
  <c r="AK6" i="13"/>
  <c r="AJ6" i="13"/>
  <c r="AM5" i="13"/>
  <c r="AL5" i="13"/>
  <c r="AK5" i="13"/>
  <c r="AJ5" i="13"/>
  <c r="AM4" i="13"/>
  <c r="AL4" i="13"/>
  <c r="AK4" i="13"/>
  <c r="AJ4" i="13"/>
  <c r="BF5" i="13"/>
  <c r="BG5" i="13"/>
  <c r="BF6" i="13"/>
  <c r="BG6" i="13"/>
  <c r="BF7" i="13"/>
  <c r="BG7" i="13"/>
  <c r="BF8" i="13"/>
  <c r="BG8" i="13"/>
  <c r="BF9" i="13"/>
  <c r="BG9" i="13"/>
  <c r="BF10" i="13"/>
  <c r="BG10" i="13"/>
  <c r="BF11" i="13"/>
  <c r="BG11" i="13"/>
  <c r="BF12" i="13"/>
  <c r="BG12" i="13"/>
  <c r="BF13" i="13"/>
  <c r="BG13" i="13"/>
  <c r="BF14" i="13"/>
  <c r="BG14" i="13"/>
  <c r="BF15" i="13"/>
  <c r="BG15" i="13"/>
  <c r="BF16" i="13"/>
  <c r="BG16" i="13"/>
  <c r="BF17" i="13"/>
  <c r="BG17" i="13"/>
  <c r="BF18" i="13"/>
  <c r="BG18" i="13"/>
  <c r="BF19" i="13"/>
  <c r="BG19" i="13"/>
  <c r="BF20" i="13"/>
  <c r="BG20" i="13"/>
  <c r="BF21" i="13"/>
  <c r="BG21" i="13"/>
  <c r="BF22" i="13"/>
  <c r="BG22" i="13"/>
  <c r="BF23" i="13"/>
  <c r="BG23" i="13"/>
  <c r="BF24" i="13"/>
  <c r="BG24" i="13"/>
  <c r="BF25" i="13"/>
  <c r="BG25" i="13"/>
  <c r="BF26" i="13"/>
  <c r="BG26" i="13"/>
  <c r="BF27" i="13"/>
  <c r="BG27" i="13"/>
  <c r="BF28" i="13"/>
  <c r="BG28" i="13"/>
  <c r="BF29" i="13"/>
  <c r="BG29" i="13"/>
  <c r="BF30" i="13"/>
  <c r="BG30" i="13"/>
  <c r="BF31" i="13"/>
  <c r="BG31" i="13"/>
  <c r="BF32" i="13"/>
  <c r="BG32" i="13"/>
  <c r="BF33" i="13"/>
  <c r="BG33" i="13"/>
  <c r="BF34" i="13"/>
  <c r="BG34" i="13"/>
  <c r="BF35" i="13"/>
  <c r="BG35" i="13"/>
  <c r="BF36" i="13"/>
  <c r="BG36" i="13"/>
  <c r="BF37" i="13"/>
  <c r="BG37" i="13"/>
  <c r="BF38" i="13"/>
  <c r="BG38" i="13"/>
  <c r="BF39" i="13"/>
  <c r="BG39" i="13"/>
  <c r="BF40" i="13"/>
  <c r="BG40" i="13"/>
  <c r="BF41" i="13"/>
  <c r="BG41" i="13"/>
  <c r="BF42" i="13"/>
  <c r="BG42" i="13"/>
  <c r="BF43" i="13"/>
  <c r="BG43" i="13"/>
  <c r="BF44" i="13"/>
  <c r="BG44" i="13"/>
  <c r="BF45" i="13"/>
  <c r="BG45" i="13"/>
  <c r="BF46" i="13"/>
  <c r="BG46" i="13"/>
  <c r="BF47" i="13"/>
  <c r="BG47" i="13"/>
  <c r="BF48" i="13"/>
  <c r="BG48" i="13"/>
  <c r="BF49" i="13"/>
  <c r="BG49" i="13"/>
  <c r="BF50" i="13"/>
  <c r="BG50" i="13"/>
  <c r="BF51" i="13"/>
  <c r="BG51" i="13"/>
  <c r="BF52" i="13"/>
  <c r="BG52" i="13"/>
  <c r="BF53" i="13"/>
  <c r="BG53" i="13"/>
  <c r="BF54" i="13"/>
  <c r="BG54" i="13"/>
  <c r="BF55" i="13"/>
  <c r="BG55" i="13"/>
  <c r="BF56" i="13"/>
  <c r="BG56" i="13"/>
  <c r="BF57" i="13"/>
  <c r="BG57" i="13"/>
  <c r="BF58" i="13"/>
  <c r="BG58" i="13"/>
  <c r="BF59" i="13"/>
  <c r="BG59" i="13"/>
  <c r="BG4" i="13"/>
  <c r="BF4" i="13"/>
  <c r="BE60" i="13"/>
  <c r="BD60" i="13"/>
  <c r="BC60" i="13"/>
  <c r="AT5" i="13"/>
  <c r="AU5" i="13"/>
  <c r="AT6" i="13"/>
  <c r="AU6" i="13"/>
  <c r="AT7" i="13"/>
  <c r="AU7" i="13"/>
  <c r="AT8" i="13"/>
  <c r="AU8" i="13"/>
  <c r="AT9" i="13"/>
  <c r="AU9" i="13"/>
  <c r="AT10" i="13"/>
  <c r="AU10" i="13"/>
  <c r="AT11" i="13"/>
  <c r="AU11" i="13"/>
  <c r="AT12" i="13"/>
  <c r="AU12" i="13"/>
  <c r="AT13" i="13"/>
  <c r="AU13" i="13"/>
  <c r="AT14" i="13"/>
  <c r="AU14" i="13"/>
  <c r="AT15" i="13"/>
  <c r="AU15" i="13"/>
  <c r="AT16" i="13"/>
  <c r="AU16" i="13"/>
  <c r="AT17" i="13"/>
  <c r="AU17" i="13"/>
  <c r="AT18" i="13"/>
  <c r="AU18" i="13"/>
  <c r="AT19" i="13"/>
  <c r="AU19" i="13"/>
  <c r="AT20" i="13"/>
  <c r="AU20" i="13"/>
  <c r="AT21" i="13"/>
  <c r="AU21" i="13"/>
  <c r="AT22" i="13"/>
  <c r="AU22" i="13"/>
  <c r="AT23" i="13"/>
  <c r="AU23" i="13"/>
  <c r="AT24" i="13"/>
  <c r="AU24" i="13"/>
  <c r="AT25" i="13"/>
  <c r="AU25" i="13"/>
  <c r="AT26" i="13"/>
  <c r="AU26" i="13"/>
  <c r="AT27" i="13"/>
  <c r="AU27" i="13"/>
  <c r="AT28" i="13"/>
  <c r="AU28" i="13"/>
  <c r="AT29" i="13"/>
  <c r="AU29" i="13"/>
  <c r="AT30" i="13"/>
  <c r="AU30" i="13"/>
  <c r="AT31" i="13"/>
  <c r="AU31" i="13"/>
  <c r="AT32" i="13"/>
  <c r="AU32" i="13"/>
  <c r="AT33" i="13"/>
  <c r="AU33" i="13"/>
  <c r="AT34" i="13"/>
  <c r="AU34" i="13"/>
  <c r="AT35" i="13"/>
  <c r="AU35" i="13"/>
  <c r="AT36" i="13"/>
  <c r="AU36" i="13"/>
  <c r="AT37" i="13"/>
  <c r="AU37" i="13"/>
  <c r="AT38" i="13"/>
  <c r="AU38" i="13"/>
  <c r="AT39" i="13"/>
  <c r="AU39" i="13"/>
  <c r="AT40" i="13"/>
  <c r="AU40" i="13"/>
  <c r="AT41" i="13"/>
  <c r="AU41" i="13"/>
  <c r="AT42" i="13"/>
  <c r="AU42" i="13"/>
  <c r="AT43" i="13"/>
  <c r="AU43" i="13"/>
  <c r="AT44" i="13"/>
  <c r="AU44" i="13"/>
  <c r="AT45" i="13"/>
  <c r="AU45" i="13"/>
  <c r="AT46" i="13"/>
  <c r="AU46" i="13"/>
  <c r="AT47" i="13"/>
  <c r="AU47" i="13"/>
  <c r="AT48" i="13"/>
  <c r="AU48" i="13"/>
  <c r="AT49" i="13"/>
  <c r="AU49" i="13"/>
  <c r="AT50" i="13"/>
  <c r="AU50" i="13"/>
  <c r="AT51" i="13"/>
  <c r="AU51" i="13"/>
  <c r="AT52" i="13"/>
  <c r="AU52" i="13"/>
  <c r="AT53" i="13"/>
  <c r="AU53" i="13"/>
  <c r="AT54" i="13"/>
  <c r="AU54" i="13"/>
  <c r="AT55" i="13"/>
  <c r="AU55" i="13"/>
  <c r="AT56" i="13"/>
  <c r="AU56" i="13"/>
  <c r="AT57" i="13"/>
  <c r="AU57" i="13"/>
  <c r="AT58" i="13"/>
  <c r="AU58" i="13"/>
  <c r="AT59" i="13"/>
  <c r="AU59" i="13"/>
  <c r="AU4" i="13"/>
  <c r="AT4" i="13"/>
  <c r="AS60" i="13"/>
  <c r="AR60" i="13"/>
  <c r="AQ60" i="13"/>
  <c r="AH5" i="13"/>
  <c r="AI5" i="13"/>
  <c r="AH6" i="13"/>
  <c r="AI6" i="13"/>
  <c r="AH7" i="13"/>
  <c r="AI7" i="13"/>
  <c r="AH8" i="13"/>
  <c r="AI8" i="13"/>
  <c r="AH9" i="13"/>
  <c r="AI9" i="13"/>
  <c r="AH10" i="13"/>
  <c r="AI10" i="13"/>
  <c r="AH11" i="13"/>
  <c r="AI11" i="13"/>
  <c r="AH12" i="13"/>
  <c r="AI12" i="13"/>
  <c r="AH13" i="13"/>
  <c r="AI13" i="13"/>
  <c r="AH14" i="13"/>
  <c r="AI14" i="13"/>
  <c r="AH15" i="13"/>
  <c r="AI15" i="13"/>
  <c r="AH16" i="13"/>
  <c r="AI16" i="13"/>
  <c r="AH17" i="13"/>
  <c r="AI17" i="13"/>
  <c r="AH18" i="13"/>
  <c r="AI18" i="13"/>
  <c r="AH19" i="13"/>
  <c r="AI19" i="13"/>
  <c r="AH20" i="13"/>
  <c r="AI20" i="13"/>
  <c r="AH21" i="13"/>
  <c r="AI21" i="13"/>
  <c r="AH22" i="13"/>
  <c r="AI22" i="13"/>
  <c r="AH23" i="13"/>
  <c r="AI23" i="13"/>
  <c r="AH24" i="13"/>
  <c r="AI24" i="13"/>
  <c r="AH25" i="13"/>
  <c r="AI25" i="13"/>
  <c r="AH26" i="13"/>
  <c r="AI26" i="13"/>
  <c r="AH27" i="13"/>
  <c r="AI27" i="13"/>
  <c r="AH28" i="13"/>
  <c r="AI28" i="13"/>
  <c r="AH29" i="13"/>
  <c r="AI29" i="13"/>
  <c r="AH30" i="13"/>
  <c r="AI30" i="13"/>
  <c r="AH31" i="13"/>
  <c r="AI31" i="13"/>
  <c r="AH32" i="13"/>
  <c r="AI32" i="13"/>
  <c r="AH33" i="13"/>
  <c r="AI33" i="13"/>
  <c r="AH34" i="13"/>
  <c r="AI34" i="13"/>
  <c r="AH35" i="13"/>
  <c r="AI35" i="13"/>
  <c r="AH36" i="13"/>
  <c r="AI36" i="13"/>
  <c r="AH37" i="13"/>
  <c r="AI37" i="13"/>
  <c r="AH38" i="13"/>
  <c r="AI38" i="13"/>
  <c r="AH39" i="13"/>
  <c r="AI39" i="13"/>
  <c r="AH40" i="13"/>
  <c r="AI40" i="13"/>
  <c r="AH41" i="13"/>
  <c r="AI41" i="13"/>
  <c r="AH42" i="13"/>
  <c r="AI42" i="13"/>
  <c r="AH43" i="13"/>
  <c r="AI43" i="13"/>
  <c r="AH44" i="13"/>
  <c r="AI44" i="13"/>
  <c r="AH45" i="13"/>
  <c r="AI45" i="13"/>
  <c r="AH46" i="13"/>
  <c r="AI46" i="13"/>
  <c r="AH47" i="13"/>
  <c r="AI47" i="13"/>
  <c r="AH48" i="13"/>
  <c r="AI48" i="13"/>
  <c r="AH49" i="13"/>
  <c r="AI49" i="13"/>
  <c r="AH50" i="13"/>
  <c r="AI50" i="13"/>
  <c r="AH51" i="13"/>
  <c r="AI51" i="13"/>
  <c r="AH52" i="13"/>
  <c r="AI52" i="13"/>
  <c r="AH53" i="13"/>
  <c r="AI53" i="13"/>
  <c r="AH54" i="13"/>
  <c r="AI54" i="13"/>
  <c r="AH55" i="13"/>
  <c r="AI55" i="13"/>
  <c r="AH56" i="13"/>
  <c r="AI56" i="13"/>
  <c r="AH57" i="13"/>
  <c r="AI57" i="13"/>
  <c r="AH58" i="13"/>
  <c r="AI58" i="13"/>
  <c r="AH59" i="13"/>
  <c r="AI59" i="13"/>
  <c r="AI4" i="13"/>
  <c r="AH4" i="13"/>
  <c r="V5" i="13"/>
  <c r="W5" i="13"/>
  <c r="V6" i="13"/>
  <c r="W6" i="13"/>
  <c r="V7" i="13"/>
  <c r="W7" i="13"/>
  <c r="V8" i="13"/>
  <c r="W8" i="13"/>
  <c r="V9" i="13"/>
  <c r="W9" i="13"/>
  <c r="V10" i="13"/>
  <c r="W10" i="13"/>
  <c r="V11" i="13"/>
  <c r="W11" i="13"/>
  <c r="V12" i="13"/>
  <c r="W12" i="13"/>
  <c r="V13" i="13"/>
  <c r="W13" i="13"/>
  <c r="V14" i="13"/>
  <c r="W14" i="13"/>
  <c r="V15" i="13"/>
  <c r="W15" i="13"/>
  <c r="V16" i="13"/>
  <c r="W16" i="13"/>
  <c r="V17" i="13"/>
  <c r="W17" i="13"/>
  <c r="V18" i="13"/>
  <c r="W18" i="13"/>
  <c r="V19" i="13"/>
  <c r="W19" i="13"/>
  <c r="V20" i="13"/>
  <c r="W20" i="13"/>
  <c r="V21" i="13"/>
  <c r="W21" i="13"/>
  <c r="V22" i="13"/>
  <c r="W22" i="13"/>
  <c r="V23" i="13"/>
  <c r="W23" i="13"/>
  <c r="V24" i="13"/>
  <c r="W24" i="13"/>
  <c r="V25" i="13"/>
  <c r="W25" i="13"/>
  <c r="V26" i="13"/>
  <c r="W26" i="13"/>
  <c r="V27" i="13"/>
  <c r="W27" i="13"/>
  <c r="V28" i="13"/>
  <c r="W28" i="13"/>
  <c r="V29" i="13"/>
  <c r="W29" i="13"/>
  <c r="V30" i="13"/>
  <c r="W30" i="13"/>
  <c r="V31" i="13"/>
  <c r="W31" i="13"/>
  <c r="V32" i="13"/>
  <c r="W32" i="13"/>
  <c r="V33" i="13"/>
  <c r="W33" i="13"/>
  <c r="V34" i="13"/>
  <c r="W34" i="13"/>
  <c r="V35" i="13"/>
  <c r="W35" i="13"/>
  <c r="V36" i="13"/>
  <c r="W36" i="13"/>
  <c r="V37" i="13"/>
  <c r="W37" i="13"/>
  <c r="V38" i="13"/>
  <c r="W38" i="13"/>
  <c r="V39" i="13"/>
  <c r="W39" i="13"/>
  <c r="V40" i="13"/>
  <c r="W40" i="13"/>
  <c r="V41" i="13"/>
  <c r="W41" i="13"/>
  <c r="V42" i="13"/>
  <c r="W42" i="13"/>
  <c r="V43" i="13"/>
  <c r="W43" i="13"/>
  <c r="V44" i="13"/>
  <c r="W44" i="13"/>
  <c r="V45" i="13"/>
  <c r="W45" i="13"/>
  <c r="V46" i="13"/>
  <c r="W46" i="13"/>
  <c r="V47" i="13"/>
  <c r="W47" i="13"/>
  <c r="V48" i="13"/>
  <c r="W48" i="13"/>
  <c r="V49" i="13"/>
  <c r="W49" i="13"/>
  <c r="V50" i="13"/>
  <c r="W50" i="13"/>
  <c r="V51" i="13"/>
  <c r="W51" i="13"/>
  <c r="V52" i="13"/>
  <c r="W52" i="13"/>
  <c r="V53" i="13"/>
  <c r="W53" i="13"/>
  <c r="V54" i="13"/>
  <c r="W54" i="13"/>
  <c r="V55" i="13"/>
  <c r="W55" i="13"/>
  <c r="V56" i="13"/>
  <c r="W56" i="13"/>
  <c r="V57" i="13"/>
  <c r="W57" i="13"/>
  <c r="V58" i="13"/>
  <c r="W58" i="13"/>
  <c r="V59" i="13"/>
  <c r="W59" i="13"/>
  <c r="W4" i="13"/>
  <c r="V4" i="13"/>
  <c r="AG60" i="13"/>
  <c r="AF60" i="13"/>
  <c r="AE60" i="13"/>
  <c r="AA59" i="13"/>
  <c r="Z59" i="13"/>
  <c r="Y59" i="13"/>
  <c r="X59" i="13"/>
  <c r="AA58" i="13"/>
  <c r="Z58" i="13"/>
  <c r="Y58" i="13"/>
  <c r="X58" i="13"/>
  <c r="AA57" i="13"/>
  <c r="Z57" i="13"/>
  <c r="Y57" i="13"/>
  <c r="X57" i="13"/>
  <c r="AA56" i="13"/>
  <c r="Z56" i="13"/>
  <c r="Y56" i="13"/>
  <c r="X56" i="13"/>
  <c r="AA55" i="13"/>
  <c r="Z55" i="13"/>
  <c r="Y55" i="13"/>
  <c r="X55" i="13"/>
  <c r="AA54" i="13"/>
  <c r="Z54" i="13"/>
  <c r="Y54" i="13"/>
  <c r="X54" i="13"/>
  <c r="AA53" i="13"/>
  <c r="Z53" i="13"/>
  <c r="Y53" i="13"/>
  <c r="X53" i="13"/>
  <c r="AA52" i="13"/>
  <c r="Z52" i="13"/>
  <c r="Y52" i="13"/>
  <c r="X52" i="13"/>
  <c r="AA51" i="13"/>
  <c r="Z51" i="13"/>
  <c r="Y51" i="13"/>
  <c r="X51" i="13"/>
  <c r="AA50" i="13"/>
  <c r="Z50" i="13"/>
  <c r="Y50" i="13"/>
  <c r="X50" i="13"/>
  <c r="AA49" i="13"/>
  <c r="Z49" i="13"/>
  <c r="Y49" i="13"/>
  <c r="X49" i="13"/>
  <c r="AA48" i="13"/>
  <c r="Z48" i="13"/>
  <c r="Y48" i="13"/>
  <c r="X48" i="13"/>
  <c r="AA47" i="13"/>
  <c r="Z47" i="13"/>
  <c r="Y47" i="13"/>
  <c r="X47" i="13"/>
  <c r="AA46" i="13"/>
  <c r="Z46" i="13"/>
  <c r="Y46" i="13"/>
  <c r="X46" i="13"/>
  <c r="AA45" i="13"/>
  <c r="Z45" i="13"/>
  <c r="Y45" i="13"/>
  <c r="X45" i="13"/>
  <c r="AA44" i="13"/>
  <c r="Z44" i="13"/>
  <c r="Y44" i="13"/>
  <c r="X44" i="13"/>
  <c r="AA43" i="13"/>
  <c r="Z43" i="13"/>
  <c r="Y43" i="13"/>
  <c r="X43" i="13"/>
  <c r="AA42" i="13"/>
  <c r="Z42" i="13"/>
  <c r="Y42" i="13"/>
  <c r="X42" i="13"/>
  <c r="AA41" i="13"/>
  <c r="Z41" i="13"/>
  <c r="Y41" i="13"/>
  <c r="X41" i="13"/>
  <c r="AA40" i="13"/>
  <c r="Z40" i="13"/>
  <c r="Y40" i="13"/>
  <c r="X40" i="13"/>
  <c r="AA39" i="13"/>
  <c r="Z39" i="13"/>
  <c r="Y39" i="13"/>
  <c r="X39" i="13"/>
  <c r="AA38" i="13"/>
  <c r="Z38" i="13"/>
  <c r="Y38" i="13"/>
  <c r="X38" i="13"/>
  <c r="AA37" i="13"/>
  <c r="Z37" i="13"/>
  <c r="Y37" i="13"/>
  <c r="X37" i="13"/>
  <c r="AA36" i="13"/>
  <c r="Z36" i="13"/>
  <c r="Y36" i="13"/>
  <c r="X36" i="13"/>
  <c r="AA35" i="13"/>
  <c r="Z35" i="13"/>
  <c r="Y35" i="13"/>
  <c r="X35" i="13"/>
  <c r="AA34" i="13"/>
  <c r="Z34" i="13"/>
  <c r="Y34" i="13"/>
  <c r="X34" i="13"/>
  <c r="AA33" i="13"/>
  <c r="Z33" i="13"/>
  <c r="Y33" i="13"/>
  <c r="X33" i="13"/>
  <c r="AA32" i="13"/>
  <c r="Z32" i="13"/>
  <c r="Y32" i="13"/>
  <c r="X32" i="13"/>
  <c r="AA31" i="13"/>
  <c r="Z31" i="13"/>
  <c r="Y31" i="13"/>
  <c r="X31" i="13"/>
  <c r="AA30" i="13"/>
  <c r="Z30" i="13"/>
  <c r="Y30" i="13"/>
  <c r="X30" i="13"/>
  <c r="AA29" i="13"/>
  <c r="Z29" i="13"/>
  <c r="Y29" i="13"/>
  <c r="X29" i="13"/>
  <c r="AA28" i="13"/>
  <c r="Z28" i="13"/>
  <c r="Y28" i="13"/>
  <c r="X28" i="13"/>
  <c r="AA27" i="13"/>
  <c r="Z27" i="13"/>
  <c r="Y27" i="13"/>
  <c r="X27" i="13"/>
  <c r="AA26" i="13"/>
  <c r="Z26" i="13"/>
  <c r="Y26" i="13"/>
  <c r="X26" i="13"/>
  <c r="AA25" i="13"/>
  <c r="Z25" i="13"/>
  <c r="Y25" i="13"/>
  <c r="X25" i="13"/>
  <c r="AA24" i="13"/>
  <c r="Z24" i="13"/>
  <c r="Y24" i="13"/>
  <c r="X24" i="13"/>
  <c r="AA23" i="13"/>
  <c r="Z23" i="13"/>
  <c r="Y23" i="13"/>
  <c r="X23" i="13"/>
  <c r="AA22" i="13"/>
  <c r="Z22" i="13"/>
  <c r="Y22" i="13"/>
  <c r="X22" i="13"/>
  <c r="AA21" i="13"/>
  <c r="Z21" i="13"/>
  <c r="Y21" i="13"/>
  <c r="X21" i="13"/>
  <c r="AA20" i="13"/>
  <c r="Z20" i="13"/>
  <c r="Y20" i="13"/>
  <c r="X20" i="13"/>
  <c r="AA19" i="13"/>
  <c r="Z19" i="13"/>
  <c r="Y19" i="13"/>
  <c r="X19" i="13"/>
  <c r="AA18" i="13"/>
  <c r="Z18" i="13"/>
  <c r="Y18" i="13"/>
  <c r="X18" i="13"/>
  <c r="AA17" i="13"/>
  <c r="Z17" i="13"/>
  <c r="Y17" i="13"/>
  <c r="X17" i="13"/>
  <c r="AA16" i="13"/>
  <c r="Z16" i="13"/>
  <c r="Y16" i="13"/>
  <c r="X16" i="13"/>
  <c r="AA15" i="13"/>
  <c r="Z15" i="13"/>
  <c r="Y15" i="13"/>
  <c r="X15" i="13"/>
  <c r="AA14" i="13"/>
  <c r="Z14" i="13"/>
  <c r="Y14" i="13"/>
  <c r="X14" i="13"/>
  <c r="AA13" i="13"/>
  <c r="Z13" i="13"/>
  <c r="Y13" i="13"/>
  <c r="X13" i="13"/>
  <c r="AA12" i="13"/>
  <c r="Z12" i="13"/>
  <c r="Y12" i="13"/>
  <c r="X12" i="13"/>
  <c r="AA11" i="13"/>
  <c r="Z11" i="13"/>
  <c r="Y11" i="13"/>
  <c r="X11" i="13"/>
  <c r="AA10" i="13"/>
  <c r="Z10" i="13"/>
  <c r="Y10" i="13"/>
  <c r="X10" i="13"/>
  <c r="AA9" i="13"/>
  <c r="Z9" i="13"/>
  <c r="Y9" i="13"/>
  <c r="X9" i="13"/>
  <c r="AA8" i="13"/>
  <c r="Z8" i="13"/>
  <c r="Y8" i="13"/>
  <c r="X8" i="13"/>
  <c r="AA7" i="13"/>
  <c r="Z7" i="13"/>
  <c r="Y7" i="13"/>
  <c r="X7" i="13"/>
  <c r="AA6" i="13"/>
  <c r="Z6" i="13"/>
  <c r="Y6" i="13"/>
  <c r="X6" i="13"/>
  <c r="AA5" i="13"/>
  <c r="Z5" i="13"/>
  <c r="Y5" i="13"/>
  <c r="X5" i="13"/>
  <c r="AA4" i="13"/>
  <c r="Z4" i="13"/>
  <c r="Y4" i="13"/>
  <c r="X4" i="13"/>
  <c r="U60" i="13"/>
  <c r="T60" i="13"/>
  <c r="S60" i="13"/>
  <c r="AT60" i="13" l="1"/>
  <c r="AU60" i="13"/>
  <c r="BG60" i="13"/>
  <c r="BF60" i="13"/>
  <c r="AH60" i="13"/>
  <c r="AI60" i="13"/>
  <c r="V60" i="13"/>
  <c r="W60" i="13"/>
  <c r="N5" i="13" l="1"/>
  <c r="O5" i="13"/>
  <c r="N6" i="13"/>
  <c r="O6" i="13"/>
  <c r="N7" i="13"/>
  <c r="O7" i="13"/>
  <c r="N8" i="13"/>
  <c r="O8" i="13"/>
  <c r="N9" i="13"/>
  <c r="O9" i="13"/>
  <c r="N10" i="13"/>
  <c r="O10" i="13"/>
  <c r="N11" i="13"/>
  <c r="O11" i="13"/>
  <c r="N12" i="13"/>
  <c r="O12" i="13"/>
  <c r="N13" i="13"/>
  <c r="O13" i="13"/>
  <c r="N14" i="13"/>
  <c r="O14" i="13"/>
  <c r="N15" i="13"/>
  <c r="O15" i="13"/>
  <c r="N16" i="13"/>
  <c r="O16" i="13"/>
  <c r="N17" i="13"/>
  <c r="O17" i="13"/>
  <c r="N18" i="13"/>
  <c r="O18" i="13"/>
  <c r="N19" i="13"/>
  <c r="O19" i="13"/>
  <c r="N20" i="13"/>
  <c r="O20" i="13"/>
  <c r="N21" i="13"/>
  <c r="O21" i="13"/>
  <c r="N22" i="13"/>
  <c r="O22" i="13"/>
  <c r="N23" i="13"/>
  <c r="O23" i="13"/>
  <c r="N24" i="13"/>
  <c r="O24" i="13"/>
  <c r="N25" i="13"/>
  <c r="O25" i="13"/>
  <c r="N26" i="13"/>
  <c r="O26" i="13"/>
  <c r="N27" i="13"/>
  <c r="O27" i="13"/>
  <c r="N28" i="13"/>
  <c r="O28" i="13"/>
  <c r="N29" i="13"/>
  <c r="O29" i="13"/>
  <c r="N30" i="13"/>
  <c r="O30" i="13"/>
  <c r="N31" i="13"/>
  <c r="O31" i="13"/>
  <c r="N32" i="13"/>
  <c r="O32" i="13"/>
  <c r="N33" i="13"/>
  <c r="O33" i="13"/>
  <c r="N34" i="13"/>
  <c r="O34" i="13"/>
  <c r="N35" i="13"/>
  <c r="O35" i="13"/>
  <c r="N36" i="13"/>
  <c r="O36" i="13"/>
  <c r="N37" i="13"/>
  <c r="O37" i="13"/>
  <c r="N38" i="13"/>
  <c r="O38" i="13"/>
  <c r="N39" i="13"/>
  <c r="O39" i="13"/>
  <c r="N40" i="13"/>
  <c r="O40" i="13"/>
  <c r="N41" i="13"/>
  <c r="O41" i="13"/>
  <c r="N42" i="13"/>
  <c r="O42" i="13"/>
  <c r="N43" i="13"/>
  <c r="O43" i="13"/>
  <c r="N44" i="13"/>
  <c r="O44" i="13"/>
  <c r="N45" i="13"/>
  <c r="O45" i="13"/>
  <c r="N46" i="13"/>
  <c r="O46" i="13"/>
  <c r="N47" i="13"/>
  <c r="O47" i="13"/>
  <c r="N48" i="13"/>
  <c r="O48" i="13"/>
  <c r="N49" i="13"/>
  <c r="O49" i="13"/>
  <c r="N50" i="13"/>
  <c r="O50" i="13"/>
  <c r="N51" i="13"/>
  <c r="O51" i="13"/>
  <c r="N52" i="13"/>
  <c r="O52" i="13"/>
  <c r="N53" i="13"/>
  <c r="O53" i="13"/>
  <c r="N54" i="13"/>
  <c r="O54" i="13"/>
  <c r="N55" i="13"/>
  <c r="O55" i="13"/>
  <c r="N56" i="13"/>
  <c r="O56" i="13"/>
  <c r="N57" i="13"/>
  <c r="O57" i="13"/>
  <c r="N58" i="13"/>
  <c r="O58" i="13"/>
  <c r="N59" i="13"/>
  <c r="O59" i="13"/>
  <c r="O4" i="13"/>
  <c r="N4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5" i="13"/>
  <c r="M6" i="13"/>
  <c r="M4" i="13"/>
  <c r="R4" i="13"/>
  <c r="AD4" i="13"/>
  <c r="AP4" i="13"/>
  <c r="BB4" i="13"/>
  <c r="R5" i="13"/>
  <c r="AD5" i="13"/>
  <c r="AP5" i="13"/>
  <c r="BB5" i="13"/>
  <c r="R6" i="13"/>
  <c r="AD6" i="13"/>
  <c r="AP6" i="13"/>
  <c r="BB6" i="13"/>
  <c r="R7" i="13"/>
  <c r="AD7" i="13"/>
  <c r="AP7" i="13"/>
  <c r="BB7" i="13"/>
  <c r="R8" i="13"/>
  <c r="AD8" i="13"/>
  <c r="AP8" i="13"/>
  <c r="BB8" i="13"/>
  <c r="R9" i="13"/>
  <c r="AD9" i="13"/>
  <c r="AP9" i="13"/>
  <c r="BB9" i="13"/>
  <c r="R10" i="13"/>
  <c r="AD10" i="13"/>
  <c r="AP10" i="13"/>
  <c r="BB10" i="13"/>
  <c r="R11" i="13"/>
  <c r="AD11" i="13"/>
  <c r="AP11" i="13"/>
  <c r="BB11" i="13"/>
  <c r="R12" i="13"/>
  <c r="AD12" i="13"/>
  <c r="AP12" i="13"/>
  <c r="BB12" i="13"/>
  <c r="R13" i="13"/>
  <c r="AD13" i="13"/>
  <c r="AP13" i="13"/>
  <c r="BB13" i="13"/>
  <c r="R14" i="13"/>
  <c r="AD14" i="13"/>
  <c r="AP14" i="13"/>
  <c r="BB14" i="13"/>
  <c r="R15" i="13"/>
  <c r="AD15" i="13"/>
  <c r="AP15" i="13"/>
  <c r="BB15" i="13"/>
  <c r="R16" i="13"/>
  <c r="AD16" i="13"/>
  <c r="AP16" i="13"/>
  <c r="BB16" i="13"/>
  <c r="R17" i="13"/>
  <c r="AD17" i="13"/>
  <c r="AP17" i="13"/>
  <c r="BB17" i="13"/>
  <c r="R18" i="13"/>
  <c r="AD18" i="13"/>
  <c r="AP18" i="13"/>
  <c r="BB18" i="13"/>
  <c r="R19" i="13"/>
  <c r="AD19" i="13"/>
  <c r="AP19" i="13"/>
  <c r="BB19" i="13"/>
  <c r="R20" i="13"/>
  <c r="AD20" i="13"/>
  <c r="AP20" i="13"/>
  <c r="BB20" i="13"/>
  <c r="R21" i="13"/>
  <c r="AD21" i="13"/>
  <c r="AP21" i="13"/>
  <c r="BB21" i="13"/>
  <c r="R22" i="13"/>
  <c r="AD22" i="13"/>
  <c r="AP22" i="13"/>
  <c r="BB22" i="13"/>
  <c r="R23" i="13"/>
  <c r="AD23" i="13"/>
  <c r="AP23" i="13"/>
  <c r="BB23" i="13"/>
  <c r="R24" i="13"/>
  <c r="AD24" i="13"/>
  <c r="AP24" i="13"/>
  <c r="BB24" i="13"/>
  <c r="R25" i="13"/>
  <c r="AD25" i="13"/>
  <c r="AP25" i="13"/>
  <c r="BB25" i="13"/>
  <c r="R26" i="13"/>
  <c r="AD26" i="13"/>
  <c r="AP26" i="13"/>
  <c r="BB26" i="13"/>
  <c r="R27" i="13"/>
  <c r="AD27" i="13"/>
  <c r="AP27" i="13"/>
  <c r="BB27" i="13"/>
  <c r="R28" i="13"/>
  <c r="AD28" i="13"/>
  <c r="AP28" i="13"/>
  <c r="BB28" i="13"/>
  <c r="R29" i="13"/>
  <c r="AD29" i="13"/>
  <c r="AP29" i="13"/>
  <c r="BB29" i="13"/>
  <c r="R30" i="13"/>
  <c r="AD30" i="13"/>
  <c r="AP30" i="13"/>
  <c r="BB30" i="13"/>
  <c r="R31" i="13"/>
  <c r="AD31" i="13"/>
  <c r="AP31" i="13"/>
  <c r="BB31" i="13"/>
  <c r="R32" i="13"/>
  <c r="AD32" i="13"/>
  <c r="AP32" i="13"/>
  <c r="BB32" i="13"/>
  <c r="R33" i="13"/>
  <c r="AD33" i="13"/>
  <c r="AP33" i="13"/>
  <c r="BB33" i="13"/>
  <c r="R34" i="13"/>
  <c r="AD34" i="13"/>
  <c r="AP34" i="13"/>
  <c r="BB34" i="13"/>
  <c r="R35" i="13"/>
  <c r="AD35" i="13"/>
  <c r="AP35" i="13"/>
  <c r="BB35" i="13"/>
  <c r="R36" i="13"/>
  <c r="AD36" i="13"/>
  <c r="AP36" i="13"/>
  <c r="BB36" i="13"/>
  <c r="R37" i="13"/>
  <c r="AD37" i="13"/>
  <c r="AP37" i="13"/>
  <c r="BB37" i="13"/>
  <c r="R38" i="13"/>
  <c r="AD38" i="13"/>
  <c r="AP38" i="13"/>
  <c r="BB38" i="13"/>
  <c r="R39" i="13"/>
  <c r="AD39" i="13"/>
  <c r="AP39" i="13"/>
  <c r="BB39" i="13"/>
  <c r="R40" i="13"/>
  <c r="AD40" i="13"/>
  <c r="AP40" i="13"/>
  <c r="BB40" i="13"/>
  <c r="R41" i="13"/>
  <c r="AD41" i="13"/>
  <c r="AP41" i="13"/>
  <c r="BB41" i="13"/>
  <c r="R42" i="13"/>
  <c r="AD42" i="13"/>
  <c r="AP42" i="13"/>
  <c r="BB42" i="13"/>
  <c r="R43" i="13"/>
  <c r="AD43" i="13"/>
  <c r="AP43" i="13"/>
  <c r="BB43" i="13"/>
  <c r="R44" i="13"/>
  <c r="AD44" i="13"/>
  <c r="AP44" i="13"/>
  <c r="BB44" i="13"/>
  <c r="R45" i="13"/>
  <c r="AD45" i="13"/>
  <c r="AP45" i="13"/>
  <c r="BB45" i="13"/>
  <c r="R46" i="13"/>
  <c r="AD46" i="13"/>
  <c r="AP46" i="13"/>
  <c r="BB46" i="13"/>
  <c r="R47" i="13"/>
  <c r="AD47" i="13"/>
  <c r="AP47" i="13"/>
  <c r="BB47" i="13"/>
  <c r="R48" i="13"/>
  <c r="AD48" i="13"/>
  <c r="AP48" i="13"/>
  <c r="BB48" i="13"/>
  <c r="R49" i="13"/>
  <c r="AD49" i="13"/>
  <c r="AP49" i="13"/>
  <c r="BB49" i="13"/>
  <c r="R50" i="13"/>
  <c r="AD50" i="13"/>
  <c r="AP50" i="13"/>
  <c r="BB50" i="13"/>
  <c r="R51" i="13"/>
  <c r="AD51" i="13"/>
  <c r="AP51" i="13"/>
  <c r="BB51" i="13"/>
  <c r="R52" i="13"/>
  <c r="AD52" i="13"/>
  <c r="AP52" i="13"/>
  <c r="BB52" i="13"/>
  <c r="R53" i="13"/>
  <c r="AD53" i="13"/>
  <c r="AP53" i="13"/>
  <c r="BB53" i="13"/>
  <c r="R54" i="13"/>
  <c r="AD54" i="13"/>
  <c r="AP54" i="13"/>
  <c r="BB54" i="13"/>
  <c r="R55" i="13"/>
  <c r="AD55" i="13"/>
  <c r="AP55" i="13"/>
  <c r="BB55" i="13"/>
  <c r="R56" i="13"/>
  <c r="AD56" i="13"/>
  <c r="AP56" i="13"/>
  <c r="BB56" i="13"/>
  <c r="R57" i="13"/>
  <c r="AD57" i="13"/>
  <c r="AP57" i="13"/>
  <c r="BB57" i="13"/>
  <c r="R58" i="13"/>
  <c r="AD58" i="13"/>
  <c r="AP58" i="13"/>
  <c r="BB58" i="13"/>
  <c r="R59" i="13"/>
  <c r="AD59" i="13"/>
  <c r="AP59" i="13"/>
  <c r="BB59" i="13"/>
  <c r="Q60" i="13"/>
  <c r="AC60" i="13"/>
  <c r="AO60" i="13"/>
  <c r="BA60" i="13"/>
  <c r="Q62" i="13"/>
  <c r="AC62" i="13"/>
  <c r="AO62" i="13"/>
  <c r="BA62" i="13"/>
  <c r="G60" i="13"/>
  <c r="F60" i="13"/>
  <c r="E60" i="13"/>
  <c r="I59" i="13"/>
  <c r="H59" i="13"/>
  <c r="I58" i="13"/>
  <c r="H58" i="13"/>
  <c r="I57" i="13"/>
  <c r="H57" i="13"/>
  <c r="I56" i="13"/>
  <c r="H56" i="13"/>
  <c r="I55" i="13"/>
  <c r="H55" i="13"/>
  <c r="I54" i="13"/>
  <c r="H54" i="13"/>
  <c r="I53" i="13"/>
  <c r="H53" i="13"/>
  <c r="I52" i="13"/>
  <c r="H52" i="13"/>
  <c r="I51" i="13"/>
  <c r="H51" i="13"/>
  <c r="I50" i="13"/>
  <c r="H50" i="13"/>
  <c r="I49" i="13"/>
  <c r="H49" i="13"/>
  <c r="I48" i="13"/>
  <c r="H48" i="13"/>
  <c r="I47" i="13"/>
  <c r="H47" i="13"/>
  <c r="I46" i="13"/>
  <c r="H46" i="13"/>
  <c r="I45" i="13"/>
  <c r="H45" i="13"/>
  <c r="I44" i="13"/>
  <c r="H44" i="13"/>
  <c r="I43" i="13"/>
  <c r="H43" i="13"/>
  <c r="I42" i="13"/>
  <c r="H42" i="13"/>
  <c r="I41" i="13"/>
  <c r="H41" i="13"/>
  <c r="I40" i="13"/>
  <c r="H40" i="13"/>
  <c r="I39" i="13"/>
  <c r="H39" i="13"/>
  <c r="I38" i="13"/>
  <c r="H38" i="13"/>
  <c r="I37" i="13"/>
  <c r="H37" i="13"/>
  <c r="I36" i="13"/>
  <c r="H36" i="13"/>
  <c r="I35" i="13"/>
  <c r="H35" i="13"/>
  <c r="I34" i="13"/>
  <c r="H34" i="13"/>
  <c r="I33" i="13"/>
  <c r="H33" i="13"/>
  <c r="I32" i="13"/>
  <c r="H32" i="13"/>
  <c r="I31" i="13"/>
  <c r="H31" i="13"/>
  <c r="I30" i="13"/>
  <c r="H30" i="13"/>
  <c r="I29" i="13"/>
  <c r="H29" i="13"/>
  <c r="I28" i="13"/>
  <c r="H28" i="13"/>
  <c r="I27" i="13"/>
  <c r="H27" i="13"/>
  <c r="I26" i="13"/>
  <c r="H26" i="13"/>
  <c r="I25" i="13"/>
  <c r="H25" i="13"/>
  <c r="I24" i="13"/>
  <c r="H24" i="13"/>
  <c r="I23" i="13"/>
  <c r="H23" i="13"/>
  <c r="I22" i="13"/>
  <c r="H22" i="13"/>
  <c r="I21" i="13"/>
  <c r="H21" i="13"/>
  <c r="I20" i="13"/>
  <c r="H20" i="13"/>
  <c r="I19" i="13"/>
  <c r="H19" i="13"/>
  <c r="I18" i="13"/>
  <c r="H18" i="13"/>
  <c r="I17" i="13"/>
  <c r="H17" i="13"/>
  <c r="I16" i="13"/>
  <c r="H16" i="13"/>
  <c r="I15" i="13"/>
  <c r="H15" i="13"/>
  <c r="I14" i="13"/>
  <c r="H14" i="13"/>
  <c r="I13" i="13"/>
  <c r="H13" i="13"/>
  <c r="I12" i="13"/>
  <c r="H12" i="13"/>
  <c r="I11" i="13"/>
  <c r="H11" i="13"/>
  <c r="I10" i="13"/>
  <c r="H10" i="13"/>
  <c r="I9" i="13"/>
  <c r="H9" i="13"/>
  <c r="I8" i="13"/>
  <c r="H8" i="13"/>
  <c r="I7" i="13"/>
  <c r="H7" i="13"/>
  <c r="I6" i="13"/>
  <c r="H6" i="13"/>
  <c r="I5" i="13"/>
  <c r="H5" i="13"/>
  <c r="I4" i="13"/>
  <c r="H4" i="13"/>
  <c r="C62" i="13"/>
  <c r="C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BI60" i="13" l="1"/>
  <c r="BK61" i="13" s="1"/>
  <c r="AW60" i="13"/>
  <c r="AY61" i="13" s="1"/>
  <c r="AK60" i="13"/>
  <c r="AM61" i="13" s="1"/>
  <c r="R62" i="13"/>
  <c r="Y60" i="13"/>
  <c r="AA61" i="13" s="1"/>
  <c r="M60" i="13"/>
  <c r="N61" i="13" s="1"/>
  <c r="BB62" i="13"/>
  <c r="AD62" i="13"/>
  <c r="AD60" i="13"/>
  <c r="AP61" i="13"/>
  <c r="AD61" i="13"/>
  <c r="BB60" i="13"/>
  <c r="AP60" i="13"/>
  <c r="R60" i="13"/>
  <c r="BB61" i="13"/>
  <c r="R61" i="13"/>
  <c r="AP62" i="13"/>
  <c r="H60" i="13"/>
  <c r="I60" i="13"/>
  <c r="D61" i="13"/>
  <c r="D60" i="13"/>
  <c r="D62" i="13"/>
  <c r="BJ61" i="13" l="1"/>
  <c r="AX61" i="13"/>
  <c r="AL61" i="13"/>
  <c r="Z61" i="13"/>
  <c r="O61" i="13"/>
  <c r="N62" i="13" s="1"/>
</calcChain>
</file>

<file path=xl/sharedStrings.xml><?xml version="1.0" encoding="utf-8"?>
<sst xmlns="http://schemas.openxmlformats.org/spreadsheetml/2006/main" count="146" uniqueCount="81">
  <si>
    <t>instancia</t>
  </si>
  <si>
    <t>BKS</t>
  </si>
  <si>
    <t>gap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</si>
  <si>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</si>
  <si>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</si>
  <si>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</si>
  <si>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</si>
  <si>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</si>
  <si>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</si>
  <si>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</si>
  <si>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</si>
  <si>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</si>
  <si>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</si>
  <si>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</si>
  <si>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</si>
  <si>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</si>
  <si>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</si>
  <si>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</si>
  <si>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</si>
  <si>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</si>
  <si>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</si>
  <si>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</si>
  <si>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</si>
  <si>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</si>
  <si>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</si>
  <si>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</si>
  <si>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</si>
  <si>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</si>
  <si>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</si>
  <si>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</si>
  <si>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</si>
  <si>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</si>
  <si>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</si>
  <si>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</si>
  <si>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</si>
  <si>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</si>
  <si>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</si>
  <si>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</si>
  <si>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</si>
  <si>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</si>
  <si>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</si>
  <si>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</si>
  <si>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</si>
  <si>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</si>
  <si>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</si>
  <si>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</si>
  <si>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</si>
  <si>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</si>
  <si>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</si>
  <si>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</si>
  <si>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</si>
  <si>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</si>
  <si>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</si>
  <si>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</si>
  <si>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</si>
  <si>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</si>
  <si>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</si>
  <si>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</si>
  <si>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</si>
  <si>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</si>
  <si>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min</t>
  </si>
  <si>
    <t>avg</t>
  </si>
  <si>
    <t>gap_min</t>
  </si>
  <si>
    <t>gap_avg</t>
  </si>
  <si>
    <t>t_avg</t>
  </si>
  <si>
    <t>Q = Inf</t>
  </si>
  <si>
    <t>Q = 20</t>
  </si>
  <si>
    <t>Q = 10</t>
  </si>
  <si>
    <t>Q = 5</t>
  </si>
  <si>
    <t>conf40-4 FINAL</t>
  </si>
  <si>
    <t>Cost</t>
  </si>
  <si>
    <t>ESGH</t>
  </si>
  <si>
    <t>Q =  15</t>
  </si>
  <si>
    <t>3LM</t>
  </si>
  <si>
    <t>promedio R1</t>
  </si>
  <si>
    <t>R+</t>
  </si>
  <si>
    <t>R-</t>
  </si>
  <si>
    <t>R</t>
  </si>
  <si>
    <t>Empate</t>
  </si>
  <si>
    <t>T=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</si>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</sst>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10" fontId="0" fillId="3" borderId="0" xfId="1" applyNumberFormat="1" applyFont="1" applyFill="1" applyBorder="1"/>
    <xf numFmtId="10" fontId="0" fillId="3" borderId="2" xfId="1" applyNumberFormat="1" applyFont="1" applyFill="1" applyBorder="1"/>
    <xf numFmtId="10" fontId="0" fillId="3" borderId="4" xfId="1" applyNumberFormat="1" applyFont="1" applyFill="1" applyBorder="1"/>
    <xf numFmtId="10" fontId="0" fillId="3" borderId="7" xfId="1" applyNumberFormat="1" applyFont="1" applyFill="1" applyBorder="1"/>
    <xf numFmtId="10" fontId="0" fillId="3" borderId="6" xfId="1" applyNumberFormat="1" applyFont="1" applyFill="1" applyBorder="1"/>
    <xf numFmtId="2" fontId="2" fillId="4" borderId="0" xfId="0" applyNumberFormat="1" applyFont="1" applyFill="1"/>
    <xf numFmtId="10" fontId="2" fillId="4" borderId="0" xfId="1" applyNumberFormat="1" applyFont="1" applyFill="1"/>
    <xf numFmtId="10" fontId="0" fillId="3" borderId="3" xfId="1" applyNumberFormat="1" applyFont="1" applyFill="1" applyBorder="1"/>
    <xf numFmtId="2" fontId="0" fillId="0" borderId="0" xfId="0" applyNumberFormat="1"/>
    <xf numFmtId="0" fontId="0" fillId="2" borderId="1" xfId="0" applyFill="1" applyBorder="1"/>
    <xf numFmtId="10" fontId="0" fillId="0" borderId="0" xfId="1" applyNumberFormat="1" applyFont="1" applyFill="1" applyBorder="1"/>
    <xf numFmtId="10" fontId="0" fillId="0" borderId="2" xfId="1" applyNumberFormat="1" applyFont="1" applyFill="1" applyBorder="1"/>
    <xf numFmtId="2" fontId="0" fillId="0" borderId="8" xfId="0" applyNumberFormat="1" applyBorder="1"/>
    <xf numFmtId="0" fontId="0" fillId="0" borderId="9" xfId="0" applyBorder="1"/>
    <xf numFmtId="10" fontId="0" fillId="0" borderId="16" xfId="1" applyNumberFormat="1" applyFont="1" applyFill="1" applyBorder="1"/>
    <xf numFmtId="10" fontId="0" fillId="0" borderId="9" xfId="1" applyNumberFormat="1" applyFont="1" applyFill="1" applyBorder="1"/>
    <xf numFmtId="2" fontId="0" fillId="0" borderId="17" xfId="0" applyNumberFormat="1" applyBorder="1"/>
    <xf numFmtId="2" fontId="0" fillId="0" borderId="18" xfId="0" applyNumberFormat="1" applyBorder="1"/>
    <xf numFmtId="0" fontId="0" fillId="0" borderId="14" xfId="0" applyBorder="1"/>
    <xf numFmtId="10" fontId="0" fillId="0" borderId="19" xfId="1" applyNumberFormat="1" applyFont="1" applyFill="1" applyBorder="1"/>
    <xf numFmtId="10" fontId="0" fillId="0" borderId="14" xfId="1" applyNumberFormat="1" applyFont="1" applyFill="1" applyBorder="1"/>
    <xf numFmtId="2" fontId="0" fillId="0" borderId="9" xfId="0" applyNumberFormat="1" applyBorder="1"/>
    <xf numFmtId="2" fontId="0" fillId="0" borderId="14" xfId="0" applyNumberFormat="1" applyBorder="1"/>
    <xf numFmtId="0" fontId="0" fillId="3" borderId="20" xfId="0" applyFill="1" applyBorder="1"/>
    <xf numFmtId="0" fontId="0" fillId="3" borderId="13" xfId="0" applyFill="1" applyBorder="1"/>
    <xf numFmtId="0" fontId="0" fillId="3" borderId="21" xfId="0" applyFill="1" applyBorder="1"/>
    <xf numFmtId="0" fontId="0" fillId="2" borderId="8" xfId="0" applyFill="1" applyBorder="1"/>
    <xf numFmtId="0" fontId="2" fillId="2" borderId="22" xfId="0" applyFont="1" applyFill="1" applyBorder="1" applyAlignment="1">
      <alignment horizontal="center" vertical="top"/>
    </xf>
    <xf numFmtId="0" fontId="0" fillId="2" borderId="23" xfId="0" applyFill="1" applyBorder="1"/>
    <xf numFmtId="0" fontId="2" fillId="2" borderId="24" xfId="0" applyFont="1" applyFill="1" applyBorder="1"/>
    <xf numFmtId="0" fontId="2" fillId="2" borderId="25" xfId="0" applyFont="1" applyFill="1" applyBorder="1" applyAlignment="1">
      <alignment horizontal="center" vertical="top"/>
    </xf>
    <xf numFmtId="0" fontId="2" fillId="2" borderId="25" xfId="0" applyFont="1" applyFill="1" applyBorder="1"/>
    <xf numFmtId="2" fontId="2" fillId="5" borderId="2" xfId="0" applyNumberFormat="1" applyFont="1" applyFill="1" applyBorder="1"/>
    <xf numFmtId="2" fontId="2" fillId="5" borderId="5" xfId="0" applyNumberFormat="1" applyFont="1" applyFill="1" applyBorder="1"/>
    <xf numFmtId="10" fontId="2" fillId="5" borderId="5" xfId="1" applyNumberFormat="1" applyFont="1" applyFill="1" applyBorder="1"/>
    <xf numFmtId="10" fontId="2" fillId="4" borderId="0" xfId="1" applyNumberFormat="1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vertical="top"/>
    </xf>
    <xf numFmtId="1" fontId="0" fillId="3" borderId="0" xfId="1" applyNumberFormat="1" applyFont="1" applyFill="1" applyBorder="1"/>
    <xf numFmtId="2" fontId="0" fillId="3" borderId="0" xfId="1" applyNumberFormat="1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3" borderId="0" xfId="1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ACEF-2767-48B8-BB32-FB6157906A1A}">
  <dimension ref="A1:BK62"/>
  <sheetViews>
    <sheetView tabSelected="1" zoomScale="82" workbookViewId="0">
      <selection activeCell="K2" sqref="K1:K1048576"/>
    </sheetView>
  </sheetViews>
  <sheetFormatPr baseColWidth="10" defaultRowHeight="14.4" x14ac:dyDescent="0.3"/>
  <cols>
    <col min="1" max="1" width="17.77734375" bestFit="1" customWidth="1"/>
    <col min="2" max="2" width="7.88671875" bestFit="1" customWidth="1"/>
    <col min="3" max="3" width="10.88671875" bestFit="1" customWidth="1"/>
    <col min="4" max="4" width="9.6640625" bestFit="1" customWidth="1"/>
    <col min="5" max="7" width="14.5546875" bestFit="1" customWidth="1"/>
    <col min="8" max="9" width="13" bestFit="1" customWidth="1"/>
    <col min="10" max="11" width="13" customWidth="1"/>
    <col min="12" max="12" width="4.33203125" bestFit="1" customWidth="1"/>
    <col min="13" max="13" width="11.77734375" bestFit="1" customWidth="1"/>
    <col min="14" max="14" width="9.44140625" bestFit="1" customWidth="1"/>
    <col min="15" max="15" width="8.77734375" bestFit="1" customWidth="1"/>
    <col min="16" max="16" width="7.88671875" bestFit="1" customWidth="1"/>
    <col min="17" max="18" width="10.88671875" bestFit="1" customWidth="1"/>
    <col min="19" max="21" width="14.5546875" bestFit="1" customWidth="1"/>
    <col min="22" max="23" width="13" bestFit="1" customWidth="1"/>
    <col min="24" max="24" width="4.33203125" bestFit="1" customWidth="1"/>
    <col min="25" max="25" width="11.77734375" bestFit="1" customWidth="1"/>
    <col min="26" max="26" width="9.44140625" bestFit="1" customWidth="1"/>
    <col min="27" max="27" width="8.77734375" bestFit="1" customWidth="1"/>
    <col min="28" max="28" width="7.88671875" bestFit="1" customWidth="1"/>
    <col min="29" max="30" width="10.88671875" bestFit="1" customWidth="1"/>
    <col min="31" max="33" width="14.5546875" bestFit="1" customWidth="1"/>
    <col min="34" max="35" width="13" bestFit="1" customWidth="1"/>
    <col min="36" max="36" width="4.33203125" bestFit="1" customWidth="1"/>
    <col min="37" max="37" width="11.77734375" bestFit="1" customWidth="1"/>
    <col min="38" max="38" width="9.44140625" bestFit="1" customWidth="1"/>
    <col min="39" max="39" width="8.77734375" bestFit="1" customWidth="1"/>
    <col min="40" max="40" width="7.88671875" bestFit="1" customWidth="1"/>
    <col min="41" max="42" width="10.88671875" bestFit="1" customWidth="1"/>
    <col min="43" max="45" width="14.5546875" bestFit="1" customWidth="1"/>
    <col min="46" max="47" width="13" bestFit="1" customWidth="1"/>
    <col min="48" max="48" width="4.33203125" bestFit="1" customWidth="1"/>
    <col min="49" max="49" width="11.77734375" bestFit="1" customWidth="1"/>
    <col min="50" max="50" width="9.44140625" bestFit="1" customWidth="1"/>
    <col min="51" max="52" width="8.77734375" bestFit="1" customWidth="1"/>
    <col min="53" max="53" width="11.77734375" bestFit="1" customWidth="1"/>
    <col min="54" max="54" width="10.6640625" bestFit="1" customWidth="1"/>
    <col min="55" max="57" width="14.5546875" bestFit="1" customWidth="1"/>
    <col min="58" max="59" width="13" bestFit="1" customWidth="1"/>
    <col min="60" max="60" width="4.33203125" bestFit="1" customWidth="1"/>
    <col min="61" max="61" width="11.77734375" bestFit="1" customWidth="1"/>
    <col min="62" max="62" width="9.44140625" bestFit="1" customWidth="1"/>
    <col min="63" max="63" width="8.77734375" bestFit="1" customWidth="1"/>
  </cols>
  <sheetData>
    <row r="1" spans="1:63" ht="15" thickBot="1" x14ac:dyDescent="0.35">
      <c r="B1" s="45" t="s">
        <v>65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  <c r="P1" s="49" t="s">
        <v>66</v>
      </c>
      <c r="Q1" s="46"/>
      <c r="R1" s="46"/>
      <c r="S1" s="46"/>
      <c r="T1" s="46"/>
      <c r="U1" s="46"/>
      <c r="V1" s="46"/>
      <c r="W1" s="46"/>
      <c r="X1" s="46"/>
      <c r="Y1" s="46"/>
      <c r="Z1" s="46"/>
      <c r="AA1" s="47"/>
      <c r="AB1" s="49" t="s">
        <v>72</v>
      </c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7"/>
      <c r="AN1" s="49" t="s">
        <v>67</v>
      </c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7"/>
      <c r="AZ1" s="49" t="s">
        <v>68</v>
      </c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</row>
    <row r="2" spans="1:63" x14ac:dyDescent="0.3">
      <c r="A2" s="28"/>
      <c r="B2" s="30"/>
      <c r="C2" s="48" t="s">
        <v>71</v>
      </c>
      <c r="D2" s="48"/>
      <c r="E2" s="42" t="s">
        <v>69</v>
      </c>
      <c r="F2" s="44"/>
      <c r="G2" s="44"/>
      <c r="H2" s="44"/>
      <c r="I2" s="43"/>
      <c r="J2" s="38"/>
      <c r="K2" s="38"/>
      <c r="L2" s="38"/>
      <c r="M2" s="38"/>
      <c r="N2" s="38"/>
      <c r="O2" s="38"/>
      <c r="P2" s="11"/>
      <c r="Q2" s="42" t="s">
        <v>71</v>
      </c>
      <c r="R2" s="43"/>
      <c r="S2" s="42" t="s">
        <v>69</v>
      </c>
      <c r="T2" s="44"/>
      <c r="U2" s="44"/>
      <c r="V2" s="44"/>
      <c r="W2" s="43"/>
      <c r="X2" s="38"/>
      <c r="Y2" s="38"/>
      <c r="Z2" s="38"/>
      <c r="AA2" s="38"/>
      <c r="AB2" s="11"/>
      <c r="AC2" s="42" t="s">
        <v>71</v>
      </c>
      <c r="AD2" s="43"/>
      <c r="AE2" s="42" t="s">
        <v>69</v>
      </c>
      <c r="AF2" s="44"/>
      <c r="AG2" s="44"/>
      <c r="AH2" s="44"/>
      <c r="AI2" s="43"/>
      <c r="AJ2" s="38"/>
      <c r="AK2" s="38"/>
      <c r="AL2" s="38"/>
      <c r="AM2" s="38"/>
      <c r="AN2" s="11"/>
      <c r="AO2" s="42" t="s">
        <v>71</v>
      </c>
      <c r="AP2" s="43"/>
      <c r="AQ2" s="42" t="s">
        <v>69</v>
      </c>
      <c r="AR2" s="44"/>
      <c r="AS2" s="44"/>
      <c r="AT2" s="44"/>
      <c r="AU2" s="43"/>
      <c r="AV2" s="38"/>
      <c r="AW2" s="38"/>
      <c r="AX2" s="38"/>
      <c r="AY2" s="38"/>
      <c r="AZ2" s="11"/>
      <c r="BA2" s="42" t="s">
        <v>71</v>
      </c>
      <c r="BB2" s="43"/>
      <c r="BC2" s="42" t="s">
        <v>69</v>
      </c>
      <c r="BD2" s="44"/>
      <c r="BE2" s="44"/>
      <c r="BF2" s="44"/>
      <c r="BG2" s="43"/>
      <c r="BH2" s="38"/>
      <c r="BI2" s="38"/>
      <c r="BJ2" s="38"/>
      <c r="BK2" s="38"/>
    </row>
    <row r="3" spans="1:63" ht="15" thickBot="1" x14ac:dyDescent="0.35">
      <c r="A3" s="29" t="s">
        <v>0</v>
      </c>
      <c r="B3" s="31" t="s">
        <v>1</v>
      </c>
      <c r="C3" s="32" t="s">
        <v>70</v>
      </c>
      <c r="D3" s="32" t="s">
        <v>2</v>
      </c>
      <c r="E3" s="1" t="s">
        <v>60</v>
      </c>
      <c r="F3" s="1" t="s">
        <v>61</v>
      </c>
      <c r="G3" s="1" t="s">
        <v>64</v>
      </c>
      <c r="H3" s="1" t="s">
        <v>62</v>
      </c>
      <c r="I3" s="1" t="s">
        <v>63</v>
      </c>
      <c r="J3" s="39" t="s">
        <v>80</v>
      </c>
      <c r="K3" s="39"/>
      <c r="L3" s="39" t="s">
        <v>77</v>
      </c>
      <c r="M3" s="39" t="s">
        <v>78</v>
      </c>
      <c r="N3" s="39" t="s">
        <v>71</v>
      </c>
      <c r="O3" s="39" t="s">
        <v>73</v>
      </c>
      <c r="P3" s="33" t="s">
        <v>1</v>
      </c>
      <c r="Q3" s="32" t="s">
        <v>70</v>
      </c>
      <c r="R3" s="32" t="s">
        <v>2</v>
      </c>
      <c r="S3" s="1" t="s">
        <v>60</v>
      </c>
      <c r="T3" s="1" t="s">
        <v>61</v>
      </c>
      <c r="U3" s="1" t="s">
        <v>64</v>
      </c>
      <c r="V3" s="1" t="s">
        <v>62</v>
      </c>
      <c r="W3" s="1" t="s">
        <v>63</v>
      </c>
      <c r="X3" s="39" t="s">
        <v>77</v>
      </c>
      <c r="Y3" s="39" t="s">
        <v>78</v>
      </c>
      <c r="Z3" s="39" t="s">
        <v>71</v>
      </c>
      <c r="AA3" s="39" t="s">
        <v>73</v>
      </c>
      <c r="AB3" s="33" t="s">
        <v>1</v>
      </c>
      <c r="AC3" s="32" t="s">
        <v>70</v>
      </c>
      <c r="AD3" s="32" t="s">
        <v>2</v>
      </c>
      <c r="AE3" s="1" t="s">
        <v>60</v>
      </c>
      <c r="AF3" s="1" t="s">
        <v>61</v>
      </c>
      <c r="AG3" s="1" t="s">
        <v>64</v>
      </c>
      <c r="AH3" s="1" t="s">
        <v>62</v>
      </c>
      <c r="AI3" s="1" t="s">
        <v>63</v>
      </c>
      <c r="AJ3" s="39" t="s">
        <v>77</v>
      </c>
      <c r="AK3" s="39" t="s">
        <v>78</v>
      </c>
      <c r="AL3" s="39" t="s">
        <v>71</v>
      </c>
      <c r="AM3" s="39" t="s">
        <v>73</v>
      </c>
      <c r="AN3" s="33" t="s">
        <v>1</v>
      </c>
      <c r="AO3" s="32" t="s">
        <v>70</v>
      </c>
      <c r="AP3" s="32" t="s">
        <v>2</v>
      </c>
      <c r="AQ3" s="1" t="s">
        <v>60</v>
      </c>
      <c r="AR3" s="1" t="s">
        <v>61</v>
      </c>
      <c r="AS3" s="1" t="s">
        <v>64</v>
      </c>
      <c r="AT3" s="1" t="s">
        <v>62</v>
      </c>
      <c r="AU3" s="1" t="s">
        <v>63</v>
      </c>
      <c r="AV3" s="39" t="s">
        <v>77</v>
      </c>
      <c r="AW3" s="39" t="s">
        <v>78</v>
      </c>
      <c r="AX3" s="39" t="s">
        <v>71</v>
      </c>
      <c r="AY3" s="39" t="s">
        <v>73</v>
      </c>
      <c r="AZ3" s="33" t="s">
        <v>1</v>
      </c>
      <c r="BA3" s="32" t="s">
        <v>70</v>
      </c>
      <c r="BB3" s="32" t="s">
        <v>2</v>
      </c>
      <c r="BC3" s="1" t="s">
        <v>60</v>
      </c>
      <c r="BD3" s="1" t="s">
        <v>61</v>
      </c>
      <c r="BE3" s="1" t="s">
        <v>64</v>
      </c>
      <c r="BF3" s="1" t="s">
        <v>62</v>
      </c>
      <c r="BG3" s="1" t="s">
        <v>63</v>
      </c>
      <c r="BH3" s="39" t="s">
        <v>77</v>
      </c>
      <c r="BI3" s="39" t="s">
        <v>78</v>
      </c>
      <c r="BJ3" s="39" t="s">
        <v>71</v>
      </c>
      <c r="BK3" s="39" t="s">
        <v>73</v>
      </c>
    </row>
    <row r="4" spans="1:63" x14ac:dyDescent="0.3">
      <c r="A4" s="25" t="s">
        <v>3</v>
      </c>
      <c r="B4" s="23">
        <v>466.52140000000003</v>
      </c>
      <c r="C4" s="15">
        <v>466.52</v>
      </c>
      <c r="D4" s="16">
        <f t="shared" ref="D4:D59" si="0">(C4-$B4)/$B4</f>
        <v>-3.0009341480293833E-6</v>
      </c>
      <c r="E4">
        <v>466.52144258854702</v>
      </c>
      <c r="F4">
        <v>466.52144258854702</v>
      </c>
      <c r="G4">
        <v>20.000387825444339</v>
      </c>
      <c r="H4" s="9">
        <f t="shared" ref="H4:H35" si="1">(E4-$B4)/$B4</f>
        <v>9.1289589265280843E-8</v>
      </c>
      <c r="I4" s="4">
        <f t="shared" ref="I4:I35" si="2">(F4-$B4)/$B4</f>
        <v>9.1289589265280843E-8</v>
      </c>
      <c r="J4" s="50">
        <f>IF(ABS(C4-E4) &lt;0.01,0,C4-E4)</f>
        <v>0</v>
      </c>
      <c r="K4" s="50"/>
      <c r="L4" s="40">
        <f t="shared" ref="L4:L37" si="3">_xlfn.RANK.AVG(B4,B$4:B$59,1)</f>
        <v>9</v>
      </c>
      <c r="M4" s="40">
        <f>IF(ABS(C4-E4) &lt; 0.01,1,0)</f>
        <v>1</v>
      </c>
      <c r="N4" s="40">
        <f>IF(C4-E4 &lt;= -0.01,1,0)</f>
        <v>0</v>
      </c>
      <c r="O4" s="40">
        <f>IF(C4-E4 &gt;= 0.01,1,0)</f>
        <v>0</v>
      </c>
      <c r="P4" s="14">
        <v>488.99939999999998</v>
      </c>
      <c r="Q4" s="15">
        <v>580.62</v>
      </c>
      <c r="R4" s="17">
        <f>(Q4-$P4)/$P4</f>
        <v>0.18736342007781612</v>
      </c>
      <c r="S4">
        <v>488.99943159674149</v>
      </c>
      <c r="T4">
        <v>488.99943159674149</v>
      </c>
      <c r="U4">
        <v>20.000258238101381</v>
      </c>
      <c r="V4" s="9">
        <f>(S4-$P4)/$P4</f>
        <v>6.4615092590411521E-8</v>
      </c>
      <c r="W4" s="4">
        <f>(T4-$P4)/$P4</f>
        <v>6.4615092590411521E-8</v>
      </c>
      <c r="X4" s="40">
        <f>_xlfn.RANK.EQ(P4,P$4:P$59,1)</f>
        <v>9</v>
      </c>
      <c r="Y4" s="40">
        <f>IF(ABS(Q4-S4) &lt; 0.01,1,0)</f>
        <v>0</v>
      </c>
      <c r="Z4" s="40">
        <f>IF(Q4-S4 &lt;= -0.01,1,0)</f>
        <v>0</v>
      </c>
      <c r="AA4" s="40">
        <f>IF(Q4-S4 &gt;= 0.01,1,0)</f>
        <v>1</v>
      </c>
      <c r="AB4" s="14">
        <v>528.27756946942827</v>
      </c>
      <c r="AC4" s="15">
        <v>642.63</v>
      </c>
      <c r="AD4" s="17">
        <f>(AC4-$AB4)/$AB4</f>
        <v>0.21646277854541648</v>
      </c>
      <c r="AE4">
        <v>528.27757079358253</v>
      </c>
      <c r="AF4">
        <v>528.27757079358253</v>
      </c>
      <c r="AG4">
        <v>20.000289413426071</v>
      </c>
      <c r="AH4" s="9">
        <f>(AE4-$AB4)/$AB4</f>
        <v>2.506550213781084E-9</v>
      </c>
      <c r="AI4" s="4">
        <f>(AF4-$AB4)/$AB4</f>
        <v>2.506550213781084E-9</v>
      </c>
      <c r="AJ4" s="40">
        <f>_xlfn.RANK.EQ(AB4,AB$4:AB$59,1)</f>
        <v>9</v>
      </c>
      <c r="AK4" s="40">
        <f>IF(ABS(AC4-AE4) &lt; 0.01,1,0)</f>
        <v>0</v>
      </c>
      <c r="AL4" s="40">
        <f>IF(AC4-AE4 &lt;= -0.01,1,0)</f>
        <v>0</v>
      </c>
      <c r="AM4" s="40">
        <f>IF(AC4-AE4 &gt;= 0.01,1,0)</f>
        <v>1</v>
      </c>
      <c r="AN4" s="14">
        <v>563.36665887686604</v>
      </c>
      <c r="AO4" s="15">
        <v>649.64</v>
      </c>
      <c r="AP4" s="17">
        <f>(AO4-$AN4)/$AN4</f>
        <v>0.15313888346734864</v>
      </c>
      <c r="AQ4">
        <v>563.36665887686604</v>
      </c>
      <c r="AR4">
        <v>563.36665887686615</v>
      </c>
      <c r="AS4">
        <v>20.0002352848649</v>
      </c>
      <c r="AT4" s="9">
        <f>(AQ4-$AN4)/$AN4</f>
        <v>0</v>
      </c>
      <c r="AU4" s="4">
        <f>(AR4-$AN4)/$AN4</f>
        <v>2.0179901655568925E-16</v>
      </c>
      <c r="AV4" s="40">
        <f>_xlfn.RANK.EQ(AN4,AN$4:AN$59,1)</f>
        <v>9</v>
      </c>
      <c r="AW4" s="40">
        <f>IF(ABS(AO4-AQ4) &lt; 0.01,1,0)</f>
        <v>0</v>
      </c>
      <c r="AX4" s="40">
        <f>IF(AO4-AQ4 &lt;= -0.01,1,0)</f>
        <v>0</v>
      </c>
      <c r="AY4" s="40">
        <f>IF(AO4-AQ4 &gt;= 0.01,1,0)</f>
        <v>1</v>
      </c>
      <c r="AZ4" s="14">
        <v>829.31807687732885</v>
      </c>
      <c r="BA4" s="15">
        <v>1070.71</v>
      </c>
      <c r="BB4" s="17">
        <f>(BA4-$AZ4)/$AZ4</f>
        <v>0.29107278600702374</v>
      </c>
      <c r="BC4">
        <v>829.43005859309869</v>
      </c>
      <c r="BD4">
        <v>829.43443985369049</v>
      </c>
      <c r="BE4">
        <v>20.000188183365388</v>
      </c>
      <c r="BF4" s="9">
        <f>(BC4-$AZ4)/$AZ4</f>
        <v>1.3502866860384092E-4</v>
      </c>
      <c r="BG4" s="4">
        <f>(BD4-$AZ4)/$AZ4</f>
        <v>1.4031163627807296E-4</v>
      </c>
      <c r="BH4" s="40">
        <f>_xlfn.RANK.EQ(AZ4,AZ$4:AZ$59,1)</f>
        <v>19</v>
      </c>
      <c r="BI4" s="40">
        <f>IF(ABS(BA4-BC4) &lt; 0.01,1,0)</f>
        <v>0</v>
      </c>
      <c r="BJ4" s="40">
        <f>IF(BA4-BC4 &lt;= -0.01,1,0)</f>
        <v>0</v>
      </c>
      <c r="BK4" s="40">
        <f>IF(BA4-BC4 &gt;= 0.01,1,0)</f>
        <v>1</v>
      </c>
    </row>
    <row r="5" spans="1:63" x14ac:dyDescent="0.3">
      <c r="A5" s="26" t="s">
        <v>4</v>
      </c>
      <c r="B5" s="10">
        <v>449.96379999999999</v>
      </c>
      <c r="C5">
        <v>488.71</v>
      </c>
      <c r="D5" s="13">
        <f t="shared" si="0"/>
        <v>8.6109593705093579E-2</v>
      </c>
      <c r="E5">
        <v>449.96380050801349</v>
      </c>
      <c r="F5">
        <v>449.96380050801338</v>
      </c>
      <c r="G5">
        <v>20.000524786114688</v>
      </c>
      <c r="H5" s="2">
        <f t="shared" si="1"/>
        <v>1.1290097108067889E-9</v>
      </c>
      <c r="I5" s="3">
        <f t="shared" si="2"/>
        <v>1.1290094581490468E-9</v>
      </c>
      <c r="J5" s="50">
        <f t="shared" ref="J5:J59" si="4">IF(ABS(C5-E5) &lt;0.01,0,C5-E5)</f>
        <v>38.746199491986488</v>
      </c>
      <c r="K5" s="50"/>
      <c r="L5" s="40">
        <f t="shared" si="3"/>
        <v>5</v>
      </c>
      <c r="M5" s="40">
        <f t="shared" ref="M5:M59" si="5">IF(ABS(C5-E5) &lt; 0.01,1,0)</f>
        <v>0</v>
      </c>
      <c r="N5" s="40">
        <f t="shared" ref="N5:N59" si="6">IF(C5-E5 &lt;= -0.01,1,0)</f>
        <v>0</v>
      </c>
      <c r="O5" s="40">
        <f t="shared" ref="O5:O59" si="7">IF(C5-E5 &gt;= 0.01,1,0)</f>
        <v>1</v>
      </c>
      <c r="P5" s="18">
        <v>476.12709999999998</v>
      </c>
      <c r="Q5">
        <v>568.44000000000005</v>
      </c>
      <c r="R5" s="12">
        <f>(Q5-$P5)/$P5</f>
        <v>0.1938828938743459</v>
      </c>
      <c r="S5">
        <v>476.12713218154948</v>
      </c>
      <c r="T5">
        <v>476.12713218154943</v>
      </c>
      <c r="U5">
        <v>20.000277674291279</v>
      </c>
      <c r="V5" s="9">
        <f t="shared" ref="V5:V59" si="8">(S5-$P5)/$P5</f>
        <v>6.7590249536121829E-8</v>
      </c>
      <c r="W5" s="4">
        <f t="shared" ref="W5:W59" si="9">(T5-$P5)/$P5</f>
        <v>6.7590249416734772E-8</v>
      </c>
      <c r="X5" s="40">
        <f t="shared" ref="X5:X59" si="10">_xlfn.RANK.EQ(P5,P$4:P$59,1)</f>
        <v>5</v>
      </c>
      <c r="Y5" s="40">
        <f t="shared" ref="Y5:Y59" si="11">IF(ABS(Q5-S5) &lt; 0.01,1,0)</f>
        <v>0</v>
      </c>
      <c r="Z5" s="40">
        <f t="shared" ref="Z5:Z59" si="12">IF(Q5-S5 &lt;= -0.01,1,0)</f>
        <v>0</v>
      </c>
      <c r="AA5" s="40">
        <f t="shared" ref="AA5:AA59" si="13">IF(Q5-S5 &gt;= 0.01,1,0)</f>
        <v>1</v>
      </c>
      <c r="AB5" s="18">
        <v>505.2067373721938</v>
      </c>
      <c r="AC5">
        <v>663.9</v>
      </c>
      <c r="AD5" s="12">
        <f>(AC5-$AB5)/$AB5</f>
        <v>0.3141154915178701</v>
      </c>
      <c r="AE5">
        <v>505.2067373721938</v>
      </c>
      <c r="AF5">
        <v>505.20673737219369</v>
      </c>
      <c r="AG5">
        <v>20.00023734704591</v>
      </c>
      <c r="AH5" s="9">
        <f t="shared" ref="AH5:AH59" si="14">(AE5-$AB5)/$AB5</f>
        <v>0</v>
      </c>
      <c r="AI5" s="4">
        <f t="shared" ref="AI5:AI59" si="15">(AF5-$AB5)/$AB5</f>
        <v>-2.2503032780788341E-16</v>
      </c>
      <c r="AJ5" s="40">
        <f t="shared" ref="AJ5:AJ59" si="16">_xlfn.RANK.EQ(AB5,AB$4:AB$59,1)</f>
        <v>4</v>
      </c>
      <c r="AK5" s="40">
        <f t="shared" ref="AK5:AK59" si="17">IF(ABS(AC5-AE5) &lt; 0.01,1,0)</f>
        <v>0</v>
      </c>
      <c r="AL5" s="40">
        <f t="shared" ref="AL5:AL59" si="18">IF(AC5-AE5 &lt;= -0.01,1,0)</f>
        <v>0</v>
      </c>
      <c r="AM5" s="40">
        <f t="shared" ref="AM5:AM59" si="19">IF(AC5-AE5 &gt;= 0.01,1,0)</f>
        <v>1</v>
      </c>
      <c r="AN5" s="18">
        <v>552.28754048423355</v>
      </c>
      <c r="AO5">
        <v>672.97</v>
      </c>
      <c r="AP5" s="12">
        <f>(AO5-$AN5)/$AN5</f>
        <v>0.21851381874368334</v>
      </c>
      <c r="AQ5">
        <v>556.86241764742101</v>
      </c>
      <c r="AR5">
        <v>556.86241764742113</v>
      </c>
      <c r="AS5">
        <v>20.000334316352379</v>
      </c>
      <c r="AT5" s="9">
        <f t="shared" ref="AT5:AT59" si="20">(AQ5-$AN5)/$AN5</f>
        <v>8.2835060142336624E-3</v>
      </c>
      <c r="AU5" s="4">
        <f t="shared" ref="AU5:AU59" si="21">(AR5-$AN5)/$AN5</f>
        <v>8.2835060142338688E-3</v>
      </c>
      <c r="AV5" s="40">
        <f t="shared" ref="AV5:AV59" si="22">_xlfn.RANK.EQ(AN5,AN$4:AN$59,1)</f>
        <v>5</v>
      </c>
      <c r="AW5" s="40">
        <f t="shared" ref="AW5:AW59" si="23">IF(ABS(AO5-AQ5) &lt; 0.01,1,0)</f>
        <v>0</v>
      </c>
      <c r="AX5" s="40">
        <f t="shared" ref="AX5:AX59" si="24">IF(AO5-AQ5 &lt;= -0.01,1,0)</f>
        <v>0</v>
      </c>
      <c r="AY5" s="40">
        <f t="shared" ref="AY5:AY59" si="25">IF(AO5-AQ5 &gt;= 0.01,1,0)</f>
        <v>1</v>
      </c>
      <c r="AZ5" s="18">
        <v>806.0929858950567</v>
      </c>
      <c r="BA5">
        <v>1022.6</v>
      </c>
      <c r="BB5" s="12">
        <f>(BA5-$AZ5)/$AZ5</f>
        <v>0.26858813796095959</v>
      </c>
      <c r="BC5">
        <v>809.24057784956915</v>
      </c>
      <c r="BD5">
        <v>810.5587585094147</v>
      </c>
      <c r="BE5">
        <v>20.000212038541211</v>
      </c>
      <c r="BF5" s="9">
        <f t="shared" ref="BF5:BF59" si="26">(BC5-$AZ5)/$AZ5</f>
        <v>3.9047504563229471E-3</v>
      </c>
      <c r="BG5" s="4">
        <f t="shared" ref="BG5:BG59" si="27">(BD5-$AZ5)/$AZ5</f>
        <v>5.5400216755382989E-3</v>
      </c>
      <c r="BH5" s="40">
        <f t="shared" ref="BH5:BH59" si="28">_xlfn.RANK.EQ(AZ5,AZ$4:AZ$59,1)</f>
        <v>7</v>
      </c>
      <c r="BI5" s="40">
        <f t="shared" ref="BI5:BI59" si="29">IF(ABS(BA5-BC5) &lt; 0.01,1,0)</f>
        <v>0</v>
      </c>
      <c r="BJ5" s="40">
        <f t="shared" ref="BJ5:BJ59" si="30">IF(BA5-BC5 &lt;= -0.01,1,0)</f>
        <v>0</v>
      </c>
      <c r="BK5" s="40">
        <f t="shared" ref="BK5:BK59" si="31">IF(BA5-BC5 &gt;= 0.01,1,0)</f>
        <v>1</v>
      </c>
    </row>
    <row r="6" spans="1:63" x14ac:dyDescent="0.3">
      <c r="A6" s="26" t="s">
        <v>5</v>
      </c>
      <c r="B6" s="10">
        <v>441.35614829999997</v>
      </c>
      <c r="C6">
        <v>516.37</v>
      </c>
      <c r="D6" s="13">
        <f t="shared" si="0"/>
        <v>0.16996217677931016</v>
      </c>
      <c r="E6">
        <v>441.356148347881</v>
      </c>
      <c r="F6">
        <v>441.356148347881</v>
      </c>
      <c r="G6">
        <v>20.000371216936038</v>
      </c>
      <c r="H6" s="2">
        <f t="shared" si="1"/>
        <v>1.0848615314477571E-10</v>
      </c>
      <c r="I6" s="3">
        <f t="shared" si="2"/>
        <v>1.0848615314477571E-10</v>
      </c>
      <c r="J6" s="50">
        <f t="shared" si="4"/>
        <v>75.013851652119001</v>
      </c>
      <c r="K6" s="50"/>
      <c r="L6" s="40">
        <f t="shared" si="3"/>
        <v>3</v>
      </c>
      <c r="M6" s="40">
        <f t="shared" si="5"/>
        <v>0</v>
      </c>
      <c r="N6" s="40">
        <f t="shared" si="6"/>
        <v>0</v>
      </c>
      <c r="O6" s="40">
        <f t="shared" si="7"/>
        <v>1</v>
      </c>
      <c r="P6" s="18">
        <v>465.61714087517032</v>
      </c>
      <c r="Q6">
        <v>598.51</v>
      </c>
      <c r="R6" s="12">
        <f>(Q6-$P6)/$P6</f>
        <v>0.2854123000606148</v>
      </c>
      <c r="S6">
        <v>465.61715028964869</v>
      </c>
      <c r="T6">
        <v>465.61715028964869</v>
      </c>
      <c r="U6">
        <v>20.000417937804009</v>
      </c>
      <c r="V6" s="9">
        <f t="shared" si="8"/>
        <v>2.0219355225029547E-8</v>
      </c>
      <c r="W6" s="4">
        <f t="shared" si="9"/>
        <v>2.0219355225029547E-8</v>
      </c>
      <c r="X6" s="40">
        <f t="shared" si="10"/>
        <v>3</v>
      </c>
      <c r="Y6" s="40">
        <f t="shared" si="11"/>
        <v>0</v>
      </c>
      <c r="Z6" s="40">
        <f t="shared" si="12"/>
        <v>0</v>
      </c>
      <c r="AA6" s="40">
        <f t="shared" si="13"/>
        <v>1</v>
      </c>
      <c r="AB6" s="18">
        <v>496.37130000000002</v>
      </c>
      <c r="AC6">
        <v>587.49</v>
      </c>
      <c r="AD6" s="12">
        <f>(AC6-$AB6)/$AB6</f>
        <v>0.1835696382929472</v>
      </c>
      <c r="AE6">
        <v>496.96371851966268</v>
      </c>
      <c r="AF6">
        <v>496.96371851966262</v>
      </c>
      <c r="AG6">
        <v>20.00029358570464</v>
      </c>
      <c r="AH6" s="9">
        <f t="shared" si="14"/>
        <v>1.193498737059653E-3</v>
      </c>
      <c r="AI6" s="4">
        <f t="shared" si="15"/>
        <v>1.1934987370595385E-3</v>
      </c>
      <c r="AJ6" s="40">
        <f t="shared" si="16"/>
        <v>2</v>
      </c>
      <c r="AK6" s="40">
        <f t="shared" si="17"/>
        <v>0</v>
      </c>
      <c r="AL6" s="40">
        <f t="shared" si="18"/>
        <v>0</v>
      </c>
      <c r="AM6" s="40">
        <f t="shared" si="19"/>
        <v>1</v>
      </c>
      <c r="AN6" s="18">
        <v>547.148798078048</v>
      </c>
      <c r="AO6">
        <v>633.89</v>
      </c>
      <c r="AP6" s="12">
        <f>(AO6-$AN6)/$AN6</f>
        <v>0.15853311243055823</v>
      </c>
      <c r="AQ6">
        <v>551.43321851611995</v>
      </c>
      <c r="AR6">
        <v>558.39641167725097</v>
      </c>
      <c r="AS6">
        <v>20.000251989159729</v>
      </c>
      <c r="AT6" s="9">
        <f t="shared" si="20"/>
        <v>7.8304484138897752E-3</v>
      </c>
      <c r="AU6" s="4">
        <f t="shared" si="21"/>
        <v>2.0556772926692144E-2</v>
      </c>
      <c r="AV6" s="40">
        <f t="shared" si="22"/>
        <v>3</v>
      </c>
      <c r="AW6" s="40">
        <f t="shared" si="23"/>
        <v>0</v>
      </c>
      <c r="AX6" s="40">
        <f t="shared" si="24"/>
        <v>0</v>
      </c>
      <c r="AY6" s="40">
        <f t="shared" si="25"/>
        <v>1</v>
      </c>
      <c r="AZ6" s="18">
        <v>794.744194873845</v>
      </c>
      <c r="BA6">
        <v>898.17</v>
      </c>
      <c r="BB6" s="12">
        <f>(BA6-$AZ6)/$AZ6</f>
        <v>0.13013722628395219</v>
      </c>
      <c r="BC6">
        <v>797.98940868548277</v>
      </c>
      <c r="BD6">
        <v>797.98940868548277</v>
      </c>
      <c r="BE6">
        <v>20.00022069769911</v>
      </c>
      <c r="BF6" s="9">
        <f t="shared" si="26"/>
        <v>4.0833438388976247E-3</v>
      </c>
      <c r="BG6" s="4">
        <f t="shared" si="27"/>
        <v>4.0833438388976247E-3</v>
      </c>
      <c r="BH6" s="40">
        <f t="shared" si="28"/>
        <v>3</v>
      </c>
      <c r="BI6" s="40">
        <f t="shared" si="29"/>
        <v>0</v>
      </c>
      <c r="BJ6" s="40">
        <f t="shared" si="30"/>
        <v>0</v>
      </c>
      <c r="BK6" s="40">
        <f t="shared" si="31"/>
        <v>1</v>
      </c>
    </row>
    <row r="7" spans="1:63" x14ac:dyDescent="0.3">
      <c r="A7" s="26" t="s">
        <v>6</v>
      </c>
      <c r="B7" s="10">
        <v>425.54415722741248</v>
      </c>
      <c r="C7">
        <v>464.64</v>
      </c>
      <c r="D7" s="13">
        <f t="shared" si="0"/>
        <v>9.1872587388609192E-2</v>
      </c>
      <c r="E7">
        <v>425.54415736273182</v>
      </c>
      <c r="F7">
        <v>425.54415736273188</v>
      </c>
      <c r="G7">
        <v>20.000356949726122</v>
      </c>
      <c r="H7" s="2">
        <f t="shared" si="1"/>
        <v>3.1799129992807427E-10</v>
      </c>
      <c r="I7" s="3">
        <f t="shared" si="2"/>
        <v>3.179914335062656E-10</v>
      </c>
      <c r="J7" s="50">
        <f t="shared" si="4"/>
        <v>39.095842637268163</v>
      </c>
      <c r="K7" s="50"/>
      <c r="L7" s="40">
        <f t="shared" si="3"/>
        <v>1</v>
      </c>
      <c r="M7" s="40">
        <f t="shared" si="5"/>
        <v>0</v>
      </c>
      <c r="N7" s="40">
        <f t="shared" si="6"/>
        <v>0</v>
      </c>
      <c r="O7" s="40">
        <f t="shared" si="7"/>
        <v>1</v>
      </c>
      <c r="P7" s="18">
        <v>449.6096</v>
      </c>
      <c r="Q7">
        <v>515.85</v>
      </c>
      <c r="R7" s="12">
        <f>(Q7-$P7)/$P7</f>
        <v>0.14732870472516607</v>
      </c>
      <c r="S7">
        <v>449.6096167149887</v>
      </c>
      <c r="T7">
        <v>449.60961671498859</v>
      </c>
      <c r="U7">
        <v>20.000271623395381</v>
      </c>
      <c r="V7" s="9">
        <f t="shared" si="8"/>
        <v>3.7176672169300172E-8</v>
      </c>
      <c r="W7" s="4">
        <f t="shared" si="9"/>
        <v>3.7176671916443387E-8</v>
      </c>
      <c r="X7" s="40">
        <f t="shared" si="10"/>
        <v>1</v>
      </c>
      <c r="Y7" s="40">
        <f t="shared" si="11"/>
        <v>0</v>
      </c>
      <c r="Z7" s="40">
        <f t="shared" si="12"/>
        <v>0</v>
      </c>
      <c r="AA7" s="40">
        <f t="shared" si="13"/>
        <v>1</v>
      </c>
      <c r="AB7" s="18">
        <v>484.40797731946492</v>
      </c>
      <c r="AC7">
        <v>571.41999999999996</v>
      </c>
      <c r="AD7" s="12">
        <f>(AC7-$AB7)/$AB7</f>
        <v>0.17962549494338942</v>
      </c>
      <c r="AE7">
        <v>485.93290641177953</v>
      </c>
      <c r="AF7">
        <v>485.93290641177953</v>
      </c>
      <c r="AG7">
        <v>20.000325977848838</v>
      </c>
      <c r="AH7" s="9">
        <f t="shared" si="14"/>
        <v>3.1480263821273193E-3</v>
      </c>
      <c r="AI7" s="4">
        <f t="shared" si="15"/>
        <v>3.1480263821273193E-3</v>
      </c>
      <c r="AJ7" s="40">
        <f t="shared" si="16"/>
        <v>1</v>
      </c>
      <c r="AK7" s="40">
        <f t="shared" si="17"/>
        <v>0</v>
      </c>
      <c r="AL7" s="40">
        <f t="shared" si="18"/>
        <v>0</v>
      </c>
      <c r="AM7" s="40">
        <f t="shared" si="19"/>
        <v>1</v>
      </c>
      <c r="AN7" s="18">
        <v>531.72366594847904</v>
      </c>
      <c r="AO7">
        <v>559.72</v>
      </c>
      <c r="AP7" s="12">
        <f>(AO7-$AN7)/$AN7</f>
        <v>5.265203684620965E-2</v>
      </c>
      <c r="AQ7">
        <v>532.62994703048616</v>
      </c>
      <c r="AR7">
        <v>535.95817705714944</v>
      </c>
      <c r="AS7">
        <v>20.000374270323661</v>
      </c>
      <c r="AT7" s="9">
        <f t="shared" si="20"/>
        <v>1.7044211872543204E-3</v>
      </c>
      <c r="AU7" s="4">
        <f t="shared" si="21"/>
        <v>7.9637439140816859E-3</v>
      </c>
      <c r="AV7" s="40">
        <f t="shared" si="22"/>
        <v>1</v>
      </c>
      <c r="AW7" s="40">
        <f t="shared" si="23"/>
        <v>0</v>
      </c>
      <c r="AX7" s="40">
        <f t="shared" si="24"/>
        <v>0</v>
      </c>
      <c r="AY7" s="40">
        <f t="shared" si="25"/>
        <v>1</v>
      </c>
      <c r="AZ7" s="18">
        <v>778.97528030942442</v>
      </c>
      <c r="BA7">
        <v>853.65</v>
      </c>
      <c r="BB7" s="12">
        <f>(BA7-$AZ7)/$AZ7</f>
        <v>9.5862759163440045E-2</v>
      </c>
      <c r="BC7">
        <v>788.90875268442198</v>
      </c>
      <c r="BD7">
        <v>788.9087526844221</v>
      </c>
      <c r="BE7">
        <v>20.000220426870509</v>
      </c>
      <c r="BF7" s="9">
        <f t="shared" si="26"/>
        <v>1.2751973812380531E-2</v>
      </c>
      <c r="BG7" s="4">
        <f t="shared" si="27"/>
        <v>1.2751973812380676E-2</v>
      </c>
      <c r="BH7" s="40">
        <f t="shared" si="28"/>
        <v>1</v>
      </c>
      <c r="BI7" s="40">
        <f t="shared" si="29"/>
        <v>0</v>
      </c>
      <c r="BJ7" s="40">
        <f t="shared" si="30"/>
        <v>0</v>
      </c>
      <c r="BK7" s="40">
        <f t="shared" si="31"/>
        <v>1</v>
      </c>
    </row>
    <row r="8" spans="1:63" x14ac:dyDescent="0.3">
      <c r="A8" s="26" t="s">
        <v>7</v>
      </c>
      <c r="B8" s="10">
        <v>460.29559999999998</v>
      </c>
      <c r="C8">
        <v>465.18</v>
      </c>
      <c r="D8" s="13">
        <f t="shared" si="0"/>
        <v>1.0611441864749582E-2</v>
      </c>
      <c r="E8">
        <v>460.29561762211438</v>
      </c>
      <c r="F8">
        <v>460.29561762211438</v>
      </c>
      <c r="G8">
        <v>20.000309216743339</v>
      </c>
      <c r="H8" s="2">
        <f t="shared" si="1"/>
        <v>3.8284342493864092E-8</v>
      </c>
      <c r="I8" s="3">
        <f t="shared" si="2"/>
        <v>3.8284342493864092E-8</v>
      </c>
      <c r="J8" s="50">
        <f t="shared" si="4"/>
        <v>4.884382377885629</v>
      </c>
      <c r="K8" s="50"/>
      <c r="L8" s="40">
        <f t="shared" si="3"/>
        <v>8</v>
      </c>
      <c r="M8" s="40">
        <f t="shared" si="5"/>
        <v>0</v>
      </c>
      <c r="N8" s="40">
        <f t="shared" si="6"/>
        <v>0</v>
      </c>
      <c r="O8" s="40">
        <f t="shared" si="7"/>
        <v>1</v>
      </c>
      <c r="P8" s="18">
        <v>482.94725475575558</v>
      </c>
      <c r="Q8">
        <v>571.85</v>
      </c>
      <c r="R8" s="12">
        <f>(Q8-$P8)/$P8</f>
        <v>0.18408375732295212</v>
      </c>
      <c r="S8">
        <v>482.9472547557591</v>
      </c>
      <c r="T8">
        <v>482.94725475575899</v>
      </c>
      <c r="U8">
        <v>20.00022907308303</v>
      </c>
      <c r="V8" s="9">
        <f t="shared" si="8"/>
        <v>7.2974676523473829E-15</v>
      </c>
      <c r="W8" s="4">
        <f t="shared" si="9"/>
        <v>7.062065470013596E-15</v>
      </c>
      <c r="X8" s="40">
        <f t="shared" si="10"/>
        <v>8</v>
      </c>
      <c r="Y8" s="40">
        <f t="shared" si="11"/>
        <v>0</v>
      </c>
      <c r="Z8" s="40">
        <f t="shared" si="12"/>
        <v>0</v>
      </c>
      <c r="AA8" s="40">
        <f t="shared" si="13"/>
        <v>1</v>
      </c>
      <c r="AB8" s="18">
        <v>519.17089999999996</v>
      </c>
      <c r="AC8">
        <v>610.34</v>
      </c>
      <c r="AD8" s="12">
        <f>(AC8-$AB8)/$AB8</f>
        <v>0.17560518126112246</v>
      </c>
      <c r="AE8">
        <v>523.48296985713705</v>
      </c>
      <c r="AF8">
        <v>523.48296985713716</v>
      </c>
      <c r="AG8">
        <v>20.000245745619761</v>
      </c>
      <c r="AH8" s="9">
        <f t="shared" si="14"/>
        <v>8.3056848084842386E-3</v>
      </c>
      <c r="AI8" s="4">
        <f t="shared" si="15"/>
        <v>8.3056848084844571E-3</v>
      </c>
      <c r="AJ8" s="40">
        <f t="shared" si="16"/>
        <v>8</v>
      </c>
      <c r="AK8" s="40">
        <f t="shared" si="17"/>
        <v>0</v>
      </c>
      <c r="AL8" s="40">
        <f t="shared" si="18"/>
        <v>0</v>
      </c>
      <c r="AM8" s="40">
        <f t="shared" si="19"/>
        <v>1</v>
      </c>
      <c r="AN8" s="18">
        <v>555.3975529736723</v>
      </c>
      <c r="AO8">
        <v>722.53</v>
      </c>
      <c r="AP8" s="12">
        <f>(AO8-$AN8)/$AN8</f>
        <v>0.30092398882832366</v>
      </c>
      <c r="AQ8">
        <v>555.39755739167481</v>
      </c>
      <c r="AR8">
        <v>555.39755739167492</v>
      </c>
      <c r="AS8">
        <v>20.000199170783159</v>
      </c>
      <c r="AT8" s="9">
        <f t="shared" si="20"/>
        <v>7.9546668519261939E-9</v>
      </c>
      <c r="AU8" s="4">
        <f t="shared" si="21"/>
        <v>7.9546670566207186E-9</v>
      </c>
      <c r="AV8" s="40">
        <f t="shared" si="22"/>
        <v>7</v>
      </c>
      <c r="AW8" s="40">
        <f t="shared" si="23"/>
        <v>0</v>
      </c>
      <c r="AX8" s="40">
        <f t="shared" si="24"/>
        <v>0</v>
      </c>
      <c r="AY8" s="40">
        <f t="shared" si="25"/>
        <v>1</v>
      </c>
      <c r="AZ8" s="18">
        <v>813.00379402607086</v>
      </c>
      <c r="BA8">
        <v>945.72</v>
      </c>
      <c r="BB8" s="12">
        <f>(BA8-$AZ8)/$AZ8</f>
        <v>0.16324180397327065</v>
      </c>
      <c r="BC8">
        <v>813.00380436551131</v>
      </c>
      <c r="BD8">
        <v>813.00380436551131</v>
      </c>
      <c r="BE8">
        <v>20.00026764422655</v>
      </c>
      <c r="BF8" s="9">
        <f t="shared" si="26"/>
        <v>1.2717579581366854E-8</v>
      </c>
      <c r="BG8" s="4">
        <f t="shared" si="27"/>
        <v>1.2717579581366854E-8</v>
      </c>
      <c r="BH8" s="40">
        <f t="shared" si="28"/>
        <v>11</v>
      </c>
      <c r="BI8" s="40">
        <f t="shared" si="29"/>
        <v>0</v>
      </c>
      <c r="BJ8" s="40">
        <f t="shared" si="30"/>
        <v>0</v>
      </c>
      <c r="BK8" s="40">
        <f t="shared" si="31"/>
        <v>1</v>
      </c>
    </row>
    <row r="9" spans="1:63" x14ac:dyDescent="0.3">
      <c r="A9" s="26" t="s">
        <v>8</v>
      </c>
      <c r="B9" s="10">
        <v>457.39279160000001</v>
      </c>
      <c r="C9">
        <v>467.15</v>
      </c>
      <c r="D9" s="13">
        <f t="shared" si="0"/>
        <v>2.1332230370024852E-2</v>
      </c>
      <c r="E9">
        <v>457.39279161560319</v>
      </c>
      <c r="F9">
        <v>457.39279161560319</v>
      </c>
      <c r="G9">
        <v>20.000262594316151</v>
      </c>
      <c r="H9" s="2">
        <f t="shared" si="1"/>
        <v>3.4113299779380769E-11</v>
      </c>
      <c r="I9" s="3">
        <f t="shared" si="2"/>
        <v>3.4113299779380769E-11</v>
      </c>
      <c r="J9" s="50">
        <f t="shared" si="4"/>
        <v>9.7572083843967903</v>
      </c>
      <c r="K9" s="50"/>
      <c r="L9" s="40">
        <f t="shared" si="3"/>
        <v>7</v>
      </c>
      <c r="M9" s="40">
        <f t="shared" si="5"/>
        <v>0</v>
      </c>
      <c r="N9" s="40">
        <f t="shared" si="6"/>
        <v>0</v>
      </c>
      <c r="O9" s="40">
        <f t="shared" si="7"/>
        <v>1</v>
      </c>
      <c r="P9" s="18">
        <v>482.33460000000002</v>
      </c>
      <c r="Q9">
        <v>547.48</v>
      </c>
      <c r="R9" s="12">
        <f>(Q9-$P9)/$P9</f>
        <v>0.13506267226112328</v>
      </c>
      <c r="S9">
        <v>482.3346382159105</v>
      </c>
      <c r="T9">
        <v>482.33463821591062</v>
      </c>
      <c r="U9">
        <v>20.000314029306171</v>
      </c>
      <c r="V9" s="9">
        <f t="shared" si="8"/>
        <v>7.9231119805238037E-8</v>
      </c>
      <c r="W9" s="4">
        <f t="shared" si="9"/>
        <v>7.9231120040939222E-8</v>
      </c>
      <c r="X9" s="40">
        <f t="shared" si="10"/>
        <v>7</v>
      </c>
      <c r="Y9" s="40">
        <f t="shared" si="11"/>
        <v>0</v>
      </c>
      <c r="Z9" s="40">
        <f t="shared" si="12"/>
        <v>0</v>
      </c>
      <c r="AA9" s="40">
        <f t="shared" si="13"/>
        <v>1</v>
      </c>
      <c r="AB9" s="18">
        <v>518.42028669955039</v>
      </c>
      <c r="AC9">
        <v>609.55999999999995</v>
      </c>
      <c r="AD9" s="12">
        <f>(AC9-$AB9)/$AB9</f>
        <v>0.1758027523974374</v>
      </c>
      <c r="AE9">
        <v>521.40901556536767</v>
      </c>
      <c r="AF9">
        <v>521.40901556536767</v>
      </c>
      <c r="AG9">
        <v>20.00030050463975</v>
      </c>
      <c r="AH9" s="9">
        <f t="shared" si="14"/>
        <v>5.7650692738985968E-3</v>
      </c>
      <c r="AI9" s="4">
        <f t="shared" si="15"/>
        <v>5.7650692738985968E-3</v>
      </c>
      <c r="AJ9" s="40">
        <f t="shared" si="16"/>
        <v>7</v>
      </c>
      <c r="AK9" s="40">
        <f t="shared" si="17"/>
        <v>0</v>
      </c>
      <c r="AL9" s="40">
        <f t="shared" si="18"/>
        <v>0</v>
      </c>
      <c r="AM9" s="40">
        <f t="shared" si="19"/>
        <v>1</v>
      </c>
      <c r="AN9" s="18">
        <v>556.91899999999998</v>
      </c>
      <c r="AO9">
        <v>698.85</v>
      </c>
      <c r="AP9" s="12">
        <f>(AO9-$AN9)/$AN9</f>
        <v>0.25485034628015929</v>
      </c>
      <c r="AQ9">
        <v>556.91902962634799</v>
      </c>
      <c r="AR9">
        <v>556.91902962634788</v>
      </c>
      <c r="AS9">
        <v>20.000174764171241</v>
      </c>
      <c r="AT9" s="9">
        <f t="shared" si="20"/>
        <v>5.3196870657160045E-8</v>
      </c>
      <c r="AU9" s="4">
        <f t="shared" si="21"/>
        <v>5.3196870453024727E-8</v>
      </c>
      <c r="AV9" s="40">
        <f t="shared" si="22"/>
        <v>8</v>
      </c>
      <c r="AW9" s="40">
        <f t="shared" si="23"/>
        <v>0</v>
      </c>
      <c r="AX9" s="40">
        <f t="shared" si="24"/>
        <v>0</v>
      </c>
      <c r="AY9" s="40">
        <f t="shared" si="25"/>
        <v>1</v>
      </c>
      <c r="AZ9" s="18">
        <v>810.21277927116807</v>
      </c>
      <c r="BA9">
        <v>957.63</v>
      </c>
      <c r="BB9" s="12">
        <f>(BA9-$AZ9)/$AZ9</f>
        <v>0.18194877259457942</v>
      </c>
      <c r="BC9">
        <v>810.48273684517346</v>
      </c>
      <c r="BD9">
        <v>810.48273684517346</v>
      </c>
      <c r="BE9">
        <v>20.000107531435791</v>
      </c>
      <c r="BF9" s="9">
        <f t="shared" si="26"/>
        <v>3.3319342882770964E-4</v>
      </c>
      <c r="BG9" s="4">
        <f t="shared" si="27"/>
        <v>3.3319342882770964E-4</v>
      </c>
      <c r="BH9" s="40">
        <f t="shared" si="28"/>
        <v>8</v>
      </c>
      <c r="BI9" s="40">
        <f t="shared" si="29"/>
        <v>0</v>
      </c>
      <c r="BJ9" s="40">
        <f t="shared" si="30"/>
        <v>0</v>
      </c>
      <c r="BK9" s="40">
        <f t="shared" si="31"/>
        <v>1</v>
      </c>
    </row>
    <row r="10" spans="1:63" x14ac:dyDescent="0.3">
      <c r="A10" s="26" t="s">
        <v>9</v>
      </c>
      <c r="B10" s="10">
        <v>456.19830000000002</v>
      </c>
      <c r="C10">
        <v>461.52</v>
      </c>
      <c r="D10" s="13">
        <f t="shared" si="0"/>
        <v>1.1665321856745113E-2</v>
      </c>
      <c r="E10">
        <v>456.19830607552922</v>
      </c>
      <c r="F10">
        <v>456.19830607552922</v>
      </c>
      <c r="G10">
        <v>20.000358613813301</v>
      </c>
      <c r="H10" s="2">
        <f t="shared" si="1"/>
        <v>1.3317737483313427E-8</v>
      </c>
      <c r="I10" s="3">
        <f t="shared" si="2"/>
        <v>1.3317737483313427E-8</v>
      </c>
      <c r="J10" s="50">
        <f t="shared" si="4"/>
        <v>5.3216939244707646</v>
      </c>
      <c r="K10" s="50"/>
      <c r="L10" s="40">
        <f t="shared" si="3"/>
        <v>6</v>
      </c>
      <c r="M10" s="40">
        <f t="shared" si="5"/>
        <v>0</v>
      </c>
      <c r="N10" s="40">
        <f t="shared" si="6"/>
        <v>0</v>
      </c>
      <c r="O10" s="40">
        <f t="shared" si="7"/>
        <v>1</v>
      </c>
      <c r="P10" s="18">
        <v>481.14015057753022</v>
      </c>
      <c r="Q10">
        <v>572.92999999999995</v>
      </c>
      <c r="R10" s="12">
        <f>(Q10-$P10)/$P10</f>
        <v>0.19077570082706877</v>
      </c>
      <c r="S10">
        <v>481.14015076072371</v>
      </c>
      <c r="T10">
        <v>481.14015076072371</v>
      </c>
      <c r="U10">
        <v>20.000404871720821</v>
      </c>
      <c r="V10" s="9">
        <f t="shared" si="8"/>
        <v>3.8074871148422723E-10</v>
      </c>
      <c r="W10" s="4">
        <f t="shared" si="9"/>
        <v>3.8074871148422723E-10</v>
      </c>
      <c r="X10" s="40">
        <f t="shared" si="10"/>
        <v>6</v>
      </c>
      <c r="Y10" s="40">
        <f t="shared" si="11"/>
        <v>0</v>
      </c>
      <c r="Z10" s="40">
        <f t="shared" si="12"/>
        <v>0</v>
      </c>
      <c r="AA10" s="40">
        <f t="shared" si="13"/>
        <v>1</v>
      </c>
      <c r="AB10" s="18">
        <v>517.28124294851591</v>
      </c>
      <c r="AC10">
        <v>610.34</v>
      </c>
      <c r="AD10" s="12">
        <f>(AC10-$AB10)/$AB10</f>
        <v>0.17989973214773244</v>
      </c>
      <c r="AE10">
        <v>517.28125068300687</v>
      </c>
      <c r="AF10">
        <v>517.28125068300687</v>
      </c>
      <c r="AG10">
        <v>20.000225109234449</v>
      </c>
      <c r="AH10" s="9">
        <f t="shared" si="14"/>
        <v>1.4952196836005313E-8</v>
      </c>
      <c r="AI10" s="4">
        <f t="shared" si="15"/>
        <v>1.4952196836005313E-8</v>
      </c>
      <c r="AJ10" s="40">
        <f t="shared" si="16"/>
        <v>6</v>
      </c>
      <c r="AK10" s="40">
        <f t="shared" si="17"/>
        <v>0</v>
      </c>
      <c r="AL10" s="40">
        <f t="shared" si="18"/>
        <v>0</v>
      </c>
      <c r="AM10" s="40">
        <f t="shared" si="19"/>
        <v>1</v>
      </c>
      <c r="AN10" s="18">
        <v>554.79909999999995</v>
      </c>
      <c r="AO10">
        <v>723.45</v>
      </c>
      <c r="AP10" s="12">
        <f>(AO10-$AN10)/$AN10</f>
        <v>0.30398553278114565</v>
      </c>
      <c r="AQ10">
        <v>554.79914095448453</v>
      </c>
      <c r="AR10">
        <v>554.79914095448464</v>
      </c>
      <c r="AS10">
        <v>20.000240120291711</v>
      </c>
      <c r="AT10" s="9">
        <f t="shared" si="20"/>
        <v>7.381858509719147E-8</v>
      </c>
      <c r="AU10" s="4">
        <f t="shared" si="21"/>
        <v>7.3818585302106792E-8</v>
      </c>
      <c r="AV10" s="40">
        <f t="shared" si="22"/>
        <v>6</v>
      </c>
      <c r="AW10" s="40">
        <f t="shared" si="23"/>
        <v>0</v>
      </c>
      <c r="AX10" s="40">
        <f t="shared" si="24"/>
        <v>0</v>
      </c>
      <c r="AY10" s="40">
        <f t="shared" si="25"/>
        <v>1</v>
      </c>
      <c r="AZ10" s="18">
        <v>812.40518928425922</v>
      </c>
      <c r="BA10">
        <v>942.5</v>
      </c>
      <c r="BB10" s="12">
        <f>(BA10-$AZ10)/$AZ10</f>
        <v>0.16013537632662858</v>
      </c>
      <c r="BC10">
        <v>814.32667424198962</v>
      </c>
      <c r="BD10">
        <v>814.32667424198951</v>
      </c>
      <c r="BE10">
        <v>20.000235858187079</v>
      </c>
      <c r="BF10" s="9">
        <f t="shared" si="26"/>
        <v>2.3651805565437804E-3</v>
      </c>
      <c r="BG10" s="4">
        <f t="shared" si="27"/>
        <v>2.3651805565436403E-3</v>
      </c>
      <c r="BH10" s="40">
        <f t="shared" si="28"/>
        <v>10</v>
      </c>
      <c r="BI10" s="40">
        <f t="shared" si="29"/>
        <v>0</v>
      </c>
      <c r="BJ10" s="40">
        <f t="shared" si="30"/>
        <v>0</v>
      </c>
      <c r="BK10" s="40">
        <f t="shared" si="31"/>
        <v>1</v>
      </c>
    </row>
    <row r="11" spans="1:63" x14ac:dyDescent="0.3">
      <c r="A11" s="26" t="s">
        <v>10</v>
      </c>
      <c r="B11" s="10">
        <v>447.56082678468078</v>
      </c>
      <c r="C11">
        <v>472.28</v>
      </c>
      <c r="D11" s="13">
        <f t="shared" si="0"/>
        <v>5.5230868601490575E-2</v>
      </c>
      <c r="E11">
        <v>447.56082847684752</v>
      </c>
      <c r="F11">
        <v>447.56082847684758</v>
      </c>
      <c r="G11">
        <v>20.000304117146879</v>
      </c>
      <c r="H11" s="2">
        <f t="shared" si="1"/>
        <v>3.7808642592856473E-9</v>
      </c>
      <c r="I11" s="3">
        <f t="shared" si="2"/>
        <v>3.7808643862927833E-9</v>
      </c>
      <c r="J11" s="50">
        <f t="shared" si="4"/>
        <v>24.719171523152454</v>
      </c>
      <c r="K11" s="50"/>
      <c r="L11" s="40">
        <f t="shared" si="3"/>
        <v>4</v>
      </c>
      <c r="M11" s="40">
        <f t="shared" si="5"/>
        <v>0</v>
      </c>
      <c r="N11" s="40">
        <f t="shared" si="6"/>
        <v>0</v>
      </c>
      <c r="O11" s="40">
        <f t="shared" si="7"/>
        <v>1</v>
      </c>
      <c r="P11" s="18">
        <v>470.45689548362577</v>
      </c>
      <c r="Q11">
        <v>568.4</v>
      </c>
      <c r="R11" s="12">
        <f>(Q11-$P11)/$P11</f>
        <v>0.20818720154093928</v>
      </c>
      <c r="S11">
        <v>470.45689548456482</v>
      </c>
      <c r="T11">
        <v>470.45689548456482</v>
      </c>
      <c r="U11">
        <v>20.000321462377901</v>
      </c>
      <c r="V11" s="9">
        <f t="shared" si="8"/>
        <v>1.9960453095606334E-12</v>
      </c>
      <c r="W11" s="4">
        <f t="shared" si="9"/>
        <v>1.9960453095606334E-12</v>
      </c>
      <c r="X11" s="40">
        <f t="shared" si="10"/>
        <v>4</v>
      </c>
      <c r="Y11" s="40">
        <f t="shared" si="11"/>
        <v>0</v>
      </c>
      <c r="Z11" s="40">
        <f t="shared" si="12"/>
        <v>0</v>
      </c>
      <c r="AA11" s="40">
        <f t="shared" si="13"/>
        <v>1</v>
      </c>
      <c r="AB11" s="18">
        <v>506.75289342510803</v>
      </c>
      <c r="AC11">
        <v>606.37</v>
      </c>
      <c r="AD11" s="12">
        <f>(AC11-$AB11)/$AB11</f>
        <v>0.19657925562415005</v>
      </c>
      <c r="AE11">
        <v>514.3033982913297</v>
      </c>
      <c r="AF11">
        <v>517.2744308507248</v>
      </c>
      <c r="AG11">
        <v>20.00028461664915</v>
      </c>
      <c r="AH11" s="9">
        <f t="shared" si="14"/>
        <v>1.4899776526559775E-2</v>
      </c>
      <c r="AI11" s="4">
        <f t="shared" si="15"/>
        <v>2.0762658806943207E-2</v>
      </c>
      <c r="AJ11" s="40">
        <f t="shared" si="16"/>
        <v>5</v>
      </c>
      <c r="AK11" s="40">
        <f t="shared" si="17"/>
        <v>0</v>
      </c>
      <c r="AL11" s="40">
        <f t="shared" si="18"/>
        <v>0</v>
      </c>
      <c r="AM11" s="40">
        <f t="shared" si="19"/>
        <v>1</v>
      </c>
      <c r="AN11" s="18">
        <v>550.07484223769256</v>
      </c>
      <c r="AO11">
        <v>657.49</v>
      </c>
      <c r="AP11" s="12">
        <f>(AO11-$AN11)/$AN11</f>
        <v>0.19527371461916873</v>
      </c>
      <c r="AQ11">
        <v>557.68409421243177</v>
      </c>
      <c r="AR11">
        <v>558.67760115107217</v>
      </c>
      <c r="AS11">
        <v>20.000172392046078</v>
      </c>
      <c r="AT11" s="9">
        <f t="shared" si="20"/>
        <v>1.3833121223622838E-2</v>
      </c>
      <c r="AU11" s="4">
        <f t="shared" si="21"/>
        <v>1.5639251703247807E-2</v>
      </c>
      <c r="AV11" s="40">
        <f t="shared" si="22"/>
        <v>4</v>
      </c>
      <c r="AW11" s="40">
        <f t="shared" si="23"/>
        <v>0</v>
      </c>
      <c r="AX11" s="40">
        <f t="shared" si="24"/>
        <v>0</v>
      </c>
      <c r="AY11" s="40">
        <f t="shared" si="25"/>
        <v>1</v>
      </c>
      <c r="AZ11" s="18">
        <v>795.35466999755215</v>
      </c>
      <c r="BA11">
        <v>922.4</v>
      </c>
      <c r="BB11" s="12">
        <f>(BA11-$AZ11)/$AZ11</f>
        <v>0.15973418500558856</v>
      </c>
      <c r="BC11">
        <v>798.81100737054715</v>
      </c>
      <c r="BD11">
        <v>802.5278925290329</v>
      </c>
      <c r="BE11">
        <v>20.000245698541399</v>
      </c>
      <c r="BF11" s="9">
        <f t="shared" si="26"/>
        <v>4.3456554709179387E-3</v>
      </c>
      <c r="BG11" s="4">
        <f t="shared" si="27"/>
        <v>9.0188978603757027E-3</v>
      </c>
      <c r="BH11" s="40">
        <f t="shared" si="28"/>
        <v>4</v>
      </c>
      <c r="BI11" s="40">
        <f t="shared" si="29"/>
        <v>0</v>
      </c>
      <c r="BJ11" s="40">
        <f t="shared" si="30"/>
        <v>0</v>
      </c>
      <c r="BK11" s="40">
        <f t="shared" si="31"/>
        <v>1</v>
      </c>
    </row>
    <row r="12" spans="1:63" x14ac:dyDescent="0.3">
      <c r="A12" s="26" t="s">
        <v>11</v>
      </c>
      <c r="B12" s="10">
        <v>438.37168906861569</v>
      </c>
      <c r="C12">
        <v>452.28</v>
      </c>
      <c r="D12" s="13">
        <f t="shared" si="0"/>
        <v>3.1727210671233137E-2</v>
      </c>
      <c r="E12">
        <v>438.37168906862138</v>
      </c>
      <c r="F12">
        <v>438.37168906862138</v>
      </c>
      <c r="G12">
        <v>20.000180000346159</v>
      </c>
      <c r="H12" s="2">
        <f t="shared" si="1"/>
        <v>1.2966945694321664E-14</v>
      </c>
      <c r="I12" s="3">
        <f t="shared" si="2"/>
        <v>1.2966945694321664E-14</v>
      </c>
      <c r="J12" s="50">
        <f t="shared" si="4"/>
        <v>13.908310931378594</v>
      </c>
      <c r="K12" s="50"/>
      <c r="L12" s="40">
        <f t="shared" si="3"/>
        <v>2</v>
      </c>
      <c r="M12" s="40">
        <f t="shared" si="5"/>
        <v>0</v>
      </c>
      <c r="N12" s="40">
        <f t="shared" si="6"/>
        <v>0</v>
      </c>
      <c r="O12" s="40">
        <f t="shared" si="7"/>
        <v>1</v>
      </c>
      <c r="P12" s="18">
        <v>458.32817085067057</v>
      </c>
      <c r="Q12">
        <v>557.12</v>
      </c>
      <c r="R12" s="12">
        <f>(Q12-$P12)/$P12</f>
        <v>0.21554823690188821</v>
      </c>
      <c r="S12">
        <v>458.32817186249002</v>
      </c>
      <c r="T12">
        <v>458.32817186249002</v>
      </c>
      <c r="U12">
        <v>20.000276982784271</v>
      </c>
      <c r="V12" s="9">
        <f t="shared" si="8"/>
        <v>2.2076309376336259E-9</v>
      </c>
      <c r="W12" s="4">
        <f t="shared" si="9"/>
        <v>2.2076309376336259E-9</v>
      </c>
      <c r="X12" s="40">
        <f t="shared" si="10"/>
        <v>2</v>
      </c>
      <c r="Y12" s="40">
        <f t="shared" si="11"/>
        <v>0</v>
      </c>
      <c r="Z12" s="40">
        <f t="shared" si="12"/>
        <v>0</v>
      </c>
      <c r="AA12" s="40">
        <f t="shared" si="13"/>
        <v>1</v>
      </c>
      <c r="AB12" s="18">
        <v>497.20886504187098</v>
      </c>
      <c r="AC12">
        <v>620.65</v>
      </c>
      <c r="AD12" s="12">
        <f>(AC12-$AB12)/$AB12</f>
        <v>0.24826816985198719</v>
      </c>
      <c r="AE12">
        <v>504.33318543566003</v>
      </c>
      <c r="AF12">
        <v>504.33318543566008</v>
      </c>
      <c r="AG12">
        <v>20.000361938402062</v>
      </c>
      <c r="AH12" s="9">
        <f t="shared" si="14"/>
        <v>1.4328627051307894E-2</v>
      </c>
      <c r="AI12" s="4">
        <f t="shared" si="15"/>
        <v>1.4328627051308008E-2</v>
      </c>
      <c r="AJ12" s="40">
        <f t="shared" si="16"/>
        <v>3</v>
      </c>
      <c r="AK12" s="40">
        <f t="shared" si="17"/>
        <v>0</v>
      </c>
      <c r="AL12" s="40">
        <f t="shared" si="18"/>
        <v>0</v>
      </c>
      <c r="AM12" s="40">
        <f t="shared" si="19"/>
        <v>1</v>
      </c>
      <c r="AN12" s="18">
        <v>542.76496838898561</v>
      </c>
      <c r="AO12">
        <v>592.09</v>
      </c>
      <c r="AP12" s="12">
        <f>(AO12-$AN12)/$AN12</f>
        <v>9.0877330859099312E-2</v>
      </c>
      <c r="AQ12">
        <v>542.76496838898572</v>
      </c>
      <c r="AR12">
        <v>542.76496838898572</v>
      </c>
      <c r="AS12">
        <v>20.0003456948325</v>
      </c>
      <c r="AT12" s="9">
        <f t="shared" si="20"/>
        <v>2.0945868717182871E-16</v>
      </c>
      <c r="AU12" s="4">
        <f t="shared" si="21"/>
        <v>2.0945868717182871E-16</v>
      </c>
      <c r="AV12" s="40">
        <f t="shared" si="22"/>
        <v>2</v>
      </c>
      <c r="AW12" s="40">
        <f t="shared" si="23"/>
        <v>0</v>
      </c>
      <c r="AX12" s="40">
        <f t="shared" si="24"/>
        <v>0</v>
      </c>
      <c r="AY12" s="40">
        <f t="shared" si="25"/>
        <v>1</v>
      </c>
      <c r="AZ12" s="18">
        <v>790.39307115713734</v>
      </c>
      <c r="BA12">
        <v>923.43</v>
      </c>
      <c r="BB12" s="12">
        <f>(BA12-$AZ12)/$AZ12</f>
        <v>0.16831742799578978</v>
      </c>
      <c r="BC12">
        <v>795.69322202030935</v>
      </c>
      <c r="BD12">
        <v>797.19872169316125</v>
      </c>
      <c r="BE12">
        <v>20.000256465375418</v>
      </c>
      <c r="BF12" s="9">
        <f t="shared" si="26"/>
        <v>6.7057152404088934E-3</v>
      </c>
      <c r="BG12" s="4">
        <f t="shared" si="27"/>
        <v>8.6104633053784435E-3</v>
      </c>
      <c r="BH12" s="40">
        <f t="shared" si="28"/>
        <v>2</v>
      </c>
      <c r="BI12" s="40">
        <f t="shared" si="29"/>
        <v>0</v>
      </c>
      <c r="BJ12" s="40">
        <f t="shared" si="30"/>
        <v>0</v>
      </c>
      <c r="BK12" s="40">
        <f t="shared" si="31"/>
        <v>1</v>
      </c>
    </row>
    <row r="13" spans="1:63" x14ac:dyDescent="0.3">
      <c r="A13" s="26" t="s">
        <v>12</v>
      </c>
      <c r="B13" s="10">
        <v>514.68669999999997</v>
      </c>
      <c r="C13">
        <v>522.73</v>
      </c>
      <c r="D13" s="13">
        <f t="shared" si="0"/>
        <v>1.5627565274175619E-2</v>
      </c>
      <c r="E13">
        <v>514.6867323083577</v>
      </c>
      <c r="F13">
        <v>514.68673230835782</v>
      </c>
      <c r="G13">
        <v>20.000505753420288</v>
      </c>
      <c r="H13" s="2">
        <f t="shared" si="1"/>
        <v>6.2772863047327564E-8</v>
      </c>
      <c r="I13" s="3">
        <f t="shared" si="2"/>
        <v>6.2772863268213084E-8</v>
      </c>
      <c r="J13" s="50">
        <f t="shared" si="4"/>
        <v>8.0432676916423134</v>
      </c>
      <c r="K13" s="50"/>
      <c r="L13" s="40">
        <f t="shared" si="3"/>
        <v>17</v>
      </c>
      <c r="M13" s="40">
        <f t="shared" si="5"/>
        <v>0</v>
      </c>
      <c r="N13" s="40">
        <f t="shared" si="6"/>
        <v>0</v>
      </c>
      <c r="O13" s="40">
        <f t="shared" si="7"/>
        <v>1</v>
      </c>
      <c r="P13" s="18">
        <v>567.40885348951792</v>
      </c>
      <c r="Q13">
        <v>624.51</v>
      </c>
      <c r="R13" s="12">
        <f>(Q13-$P13)/$P13</f>
        <v>0.10063492340543279</v>
      </c>
      <c r="S13">
        <v>567.40885348951792</v>
      </c>
      <c r="T13">
        <v>567.40885348951804</v>
      </c>
      <c r="U13">
        <v>20.000437306473032</v>
      </c>
      <c r="V13" s="9">
        <f t="shared" si="8"/>
        <v>0</v>
      </c>
      <c r="W13" s="4">
        <f t="shared" si="9"/>
        <v>2.0036140962984857E-16</v>
      </c>
      <c r="X13" s="40">
        <f t="shared" si="10"/>
        <v>17</v>
      </c>
      <c r="Y13" s="40">
        <f t="shared" si="11"/>
        <v>0</v>
      </c>
      <c r="Z13" s="40">
        <f t="shared" si="12"/>
        <v>0</v>
      </c>
      <c r="AA13" s="40">
        <f t="shared" si="13"/>
        <v>1</v>
      </c>
      <c r="AB13" s="18">
        <v>603.23017036684712</v>
      </c>
      <c r="AC13">
        <v>682.91</v>
      </c>
      <c r="AD13" s="12">
        <f>(AC13-$AB13)/$AB13</f>
        <v>0.13208860157756455</v>
      </c>
      <c r="AE13">
        <v>604.77721061189413</v>
      </c>
      <c r="AF13">
        <v>604.77721061189402</v>
      </c>
      <c r="AG13">
        <v>20.000472422735761</v>
      </c>
      <c r="AH13" s="9">
        <f t="shared" si="14"/>
        <v>2.5645936178991195E-3</v>
      </c>
      <c r="AI13" s="4">
        <f t="shared" si="15"/>
        <v>2.5645936178989308E-3</v>
      </c>
      <c r="AJ13" s="40">
        <f t="shared" si="16"/>
        <v>21</v>
      </c>
      <c r="AK13" s="40">
        <f t="shared" si="17"/>
        <v>0</v>
      </c>
      <c r="AL13" s="40">
        <f t="shared" si="18"/>
        <v>0</v>
      </c>
      <c r="AM13" s="40">
        <f t="shared" si="19"/>
        <v>1</v>
      </c>
      <c r="AN13" s="18">
        <v>680.8074109931116</v>
      </c>
      <c r="AO13">
        <v>775.06</v>
      </c>
      <c r="AP13" s="12">
        <f>(AO13-$AN13)/$AN13</f>
        <v>0.13844236635056545</v>
      </c>
      <c r="AQ13">
        <v>686.24190205713001</v>
      </c>
      <c r="AR13">
        <v>686.24190205712989</v>
      </c>
      <c r="AS13">
        <v>20.000165267242121</v>
      </c>
      <c r="AT13" s="9">
        <f t="shared" si="20"/>
        <v>7.98242054399932E-3</v>
      </c>
      <c r="AU13" s="4">
        <f t="shared" si="21"/>
        <v>7.9824205439991535E-3</v>
      </c>
      <c r="AV13" s="40">
        <f t="shared" si="22"/>
        <v>30</v>
      </c>
      <c r="AW13" s="40">
        <f t="shared" si="23"/>
        <v>0</v>
      </c>
      <c r="AX13" s="40">
        <f t="shared" si="24"/>
        <v>0</v>
      </c>
      <c r="AY13" s="40">
        <f t="shared" si="25"/>
        <v>1</v>
      </c>
      <c r="AZ13" s="18">
        <v>927.15191191936674</v>
      </c>
      <c r="BA13">
        <v>1032.9100000000001</v>
      </c>
      <c r="BB13" s="12">
        <f>(BA13-$AZ13)/$AZ13</f>
        <v>0.11406770208961289</v>
      </c>
      <c r="BC13">
        <v>927.80216070376287</v>
      </c>
      <c r="BD13">
        <v>927.95190136778933</v>
      </c>
      <c r="BE13">
        <v>20.000130555778739</v>
      </c>
      <c r="BF13" s="9">
        <f t="shared" si="26"/>
        <v>7.0134006740060263E-4</v>
      </c>
      <c r="BG13" s="4">
        <f t="shared" si="27"/>
        <v>8.6284614003165371E-4</v>
      </c>
      <c r="BH13" s="40">
        <f t="shared" si="28"/>
        <v>39</v>
      </c>
      <c r="BI13" s="40">
        <f t="shared" si="29"/>
        <v>0</v>
      </c>
      <c r="BJ13" s="40">
        <f t="shared" si="30"/>
        <v>0</v>
      </c>
      <c r="BK13" s="40">
        <f t="shared" si="31"/>
        <v>1</v>
      </c>
    </row>
    <row r="14" spans="1:63" x14ac:dyDescent="0.3">
      <c r="A14" s="26" t="s">
        <v>13</v>
      </c>
      <c r="B14" s="10">
        <v>514.24090000000001</v>
      </c>
      <c r="C14">
        <v>558.57000000000005</v>
      </c>
      <c r="D14" s="13">
        <f t="shared" si="0"/>
        <v>8.6202983854454282E-2</v>
      </c>
      <c r="E14">
        <v>514.24094522064684</v>
      </c>
      <c r="F14">
        <v>514.24094522064672</v>
      </c>
      <c r="G14">
        <v>20.000372917484491</v>
      </c>
      <c r="H14" s="2">
        <f t="shared" si="1"/>
        <v>8.7936698199867037E-8</v>
      </c>
      <c r="I14" s="3">
        <f t="shared" si="2"/>
        <v>8.7936697978790022E-8</v>
      </c>
      <c r="J14" s="50">
        <f t="shared" si="4"/>
        <v>44.329054779353214</v>
      </c>
      <c r="K14" s="50"/>
      <c r="L14" s="40">
        <f t="shared" si="3"/>
        <v>16</v>
      </c>
      <c r="M14" s="40">
        <f t="shared" si="5"/>
        <v>0</v>
      </c>
      <c r="N14" s="40">
        <f t="shared" si="6"/>
        <v>0</v>
      </c>
      <c r="O14" s="40">
        <f t="shared" si="7"/>
        <v>1</v>
      </c>
      <c r="P14" s="18">
        <v>561.10140000000001</v>
      </c>
      <c r="Q14">
        <v>707.16</v>
      </c>
      <c r="R14" s="12">
        <f>(Q14-$P14)/$P14</f>
        <v>0.2603069605600698</v>
      </c>
      <c r="S14">
        <v>561.10141749270667</v>
      </c>
      <c r="T14">
        <v>561.10141749270667</v>
      </c>
      <c r="U14">
        <v>20.000361733417961</v>
      </c>
      <c r="V14" s="9">
        <f t="shared" si="8"/>
        <v>3.1175660336901338E-8</v>
      </c>
      <c r="W14" s="4">
        <f t="shared" si="9"/>
        <v>3.1175660336901338E-8</v>
      </c>
      <c r="X14" s="40">
        <f t="shared" si="10"/>
        <v>15</v>
      </c>
      <c r="Y14" s="40">
        <f t="shared" si="11"/>
        <v>0</v>
      </c>
      <c r="Z14" s="40">
        <f t="shared" si="12"/>
        <v>0</v>
      </c>
      <c r="AA14" s="40">
        <f t="shared" si="13"/>
        <v>1</v>
      </c>
      <c r="AB14" s="18">
        <v>588.72300670093819</v>
      </c>
      <c r="AC14">
        <v>736.47</v>
      </c>
      <c r="AD14" s="12">
        <f>(AC14-$AB14)/$AB14</f>
        <v>0.2509618133101344</v>
      </c>
      <c r="AE14">
        <v>588.72300670093875</v>
      </c>
      <c r="AF14">
        <v>588.72300670093875</v>
      </c>
      <c r="AG14">
        <v>20.000315947597851</v>
      </c>
      <c r="AH14" s="9">
        <f t="shared" si="14"/>
        <v>9.6553758242513449E-16</v>
      </c>
      <c r="AI14" s="4">
        <f t="shared" si="15"/>
        <v>9.6553758242513449E-16</v>
      </c>
      <c r="AJ14" s="40">
        <f t="shared" si="16"/>
        <v>16</v>
      </c>
      <c r="AK14" s="40">
        <f t="shared" si="17"/>
        <v>0</v>
      </c>
      <c r="AL14" s="40">
        <f t="shared" si="18"/>
        <v>0</v>
      </c>
      <c r="AM14" s="40">
        <f t="shared" si="19"/>
        <v>1</v>
      </c>
      <c r="AN14" s="18">
        <v>665.07361628003059</v>
      </c>
      <c r="AO14">
        <v>826.06</v>
      </c>
      <c r="AP14" s="12">
        <f>(AO14-$AN14)/$AN14</f>
        <v>0.24205799144524431</v>
      </c>
      <c r="AQ14">
        <v>669.00000379593564</v>
      </c>
      <c r="AR14">
        <v>671.57150019112578</v>
      </c>
      <c r="AS14">
        <v>20.000178346876059</v>
      </c>
      <c r="AT14" s="9">
        <f t="shared" si="20"/>
        <v>5.9036885839293847E-3</v>
      </c>
      <c r="AU14" s="4">
        <f t="shared" si="21"/>
        <v>9.7701724320984635E-3</v>
      </c>
      <c r="AV14" s="40">
        <f t="shared" si="22"/>
        <v>24</v>
      </c>
      <c r="AW14" s="40">
        <f t="shared" si="23"/>
        <v>0</v>
      </c>
      <c r="AX14" s="40">
        <f t="shared" si="24"/>
        <v>0</v>
      </c>
      <c r="AY14" s="40">
        <f t="shared" si="25"/>
        <v>1</v>
      </c>
      <c r="AZ14" s="18">
        <v>906.34041054607837</v>
      </c>
      <c r="BA14">
        <v>1048.04</v>
      </c>
      <c r="BB14" s="12">
        <f>(BA14-$AZ14)/$AZ14</f>
        <v>0.15634257041297131</v>
      </c>
      <c r="BC14">
        <v>934.09601732562942</v>
      </c>
      <c r="BD14">
        <v>939.2449837347915</v>
      </c>
      <c r="BE14">
        <v>20.000313965883109</v>
      </c>
      <c r="BF14" s="9">
        <f t="shared" si="26"/>
        <v>3.0623821311054681E-2</v>
      </c>
      <c r="BG14" s="4">
        <f t="shared" si="27"/>
        <v>3.6304872656938936E-2</v>
      </c>
      <c r="BH14" s="40">
        <f t="shared" si="28"/>
        <v>37</v>
      </c>
      <c r="BI14" s="40">
        <f t="shared" si="29"/>
        <v>0</v>
      </c>
      <c r="BJ14" s="40">
        <f t="shared" si="30"/>
        <v>0</v>
      </c>
      <c r="BK14" s="40">
        <f t="shared" si="31"/>
        <v>1</v>
      </c>
    </row>
    <row r="15" spans="1:63" x14ac:dyDescent="0.3">
      <c r="A15" s="26" t="s">
        <v>14</v>
      </c>
      <c r="B15" s="10">
        <v>510.11608948961259</v>
      </c>
      <c r="C15">
        <v>572.53</v>
      </c>
      <c r="D15" s="13">
        <f t="shared" si="0"/>
        <v>0.1223523660522735</v>
      </c>
      <c r="E15">
        <v>510.11608948961259</v>
      </c>
      <c r="F15">
        <v>510.11608948961259</v>
      </c>
      <c r="G15">
        <v>20.00030491729267</v>
      </c>
      <c r="H15" s="2">
        <f t="shared" si="1"/>
        <v>0</v>
      </c>
      <c r="I15" s="3">
        <f t="shared" si="2"/>
        <v>0</v>
      </c>
      <c r="J15" s="50">
        <f t="shared" si="4"/>
        <v>62.413910510387382</v>
      </c>
      <c r="K15" s="50"/>
      <c r="L15" s="40">
        <f t="shared" si="3"/>
        <v>15</v>
      </c>
      <c r="M15" s="40">
        <f t="shared" si="5"/>
        <v>0</v>
      </c>
      <c r="N15" s="40">
        <f t="shared" si="6"/>
        <v>0</v>
      </c>
      <c r="O15" s="40">
        <f t="shared" si="7"/>
        <v>1</v>
      </c>
      <c r="P15" s="18">
        <v>548.80163479719272</v>
      </c>
      <c r="Q15">
        <v>649.08000000000004</v>
      </c>
      <c r="R15" s="12">
        <f>(Q15-$P15)/$P15</f>
        <v>0.18272242435987779</v>
      </c>
      <c r="S15">
        <v>549.01128515834182</v>
      </c>
      <c r="T15">
        <v>549.01128515834182</v>
      </c>
      <c r="U15">
        <v>20.000330949528141</v>
      </c>
      <c r="V15" s="9">
        <f t="shared" si="8"/>
        <v>3.820148262251023E-4</v>
      </c>
      <c r="W15" s="4">
        <f t="shared" si="9"/>
        <v>3.820148262251023E-4</v>
      </c>
      <c r="X15" s="40">
        <f t="shared" si="10"/>
        <v>12</v>
      </c>
      <c r="Y15" s="40">
        <f t="shared" si="11"/>
        <v>0</v>
      </c>
      <c r="Z15" s="40">
        <f t="shared" si="12"/>
        <v>0</v>
      </c>
      <c r="AA15" s="40">
        <f t="shared" si="13"/>
        <v>1</v>
      </c>
      <c r="AB15" s="18">
        <v>574.87350000000004</v>
      </c>
      <c r="AC15">
        <v>678.95</v>
      </c>
      <c r="AD15" s="12">
        <f>(AC15-$AB15)/$AB15</f>
        <v>0.18104243803201922</v>
      </c>
      <c r="AE15">
        <v>577.05401655047581</v>
      </c>
      <c r="AF15">
        <v>577.05401655047569</v>
      </c>
      <c r="AG15">
        <v>20.000201866310089</v>
      </c>
      <c r="AH15" s="9">
        <f t="shared" si="14"/>
        <v>3.7930371646558284E-3</v>
      </c>
      <c r="AI15" s="4">
        <f t="shared" si="15"/>
        <v>3.7930371646556307E-3</v>
      </c>
      <c r="AJ15" s="40">
        <f t="shared" si="16"/>
        <v>12</v>
      </c>
      <c r="AK15" s="40">
        <f t="shared" si="17"/>
        <v>0</v>
      </c>
      <c r="AL15" s="40">
        <f t="shared" si="18"/>
        <v>0</v>
      </c>
      <c r="AM15" s="40">
        <f t="shared" si="19"/>
        <v>1</v>
      </c>
      <c r="AN15" s="18">
        <v>647.58527375324979</v>
      </c>
      <c r="AO15">
        <v>793.82</v>
      </c>
      <c r="AP15" s="12">
        <f>(AO15-$AN15)/$AN15</f>
        <v>0.22581539786908472</v>
      </c>
      <c r="AQ15">
        <v>660.46598443916605</v>
      </c>
      <c r="AR15">
        <v>661.2614105704381</v>
      </c>
      <c r="AS15">
        <v>20.000348752550781</v>
      </c>
      <c r="AT15" s="9">
        <f t="shared" si="20"/>
        <v>1.9890369975930317E-2</v>
      </c>
      <c r="AU15" s="4">
        <f t="shared" si="21"/>
        <v>2.1118665558783757E-2</v>
      </c>
      <c r="AV15" s="40">
        <f t="shared" si="22"/>
        <v>18</v>
      </c>
      <c r="AW15" s="40">
        <f t="shared" si="23"/>
        <v>0</v>
      </c>
      <c r="AX15" s="40">
        <f t="shared" si="24"/>
        <v>0</v>
      </c>
      <c r="AY15" s="40">
        <f t="shared" si="25"/>
        <v>1</v>
      </c>
      <c r="AZ15" s="18">
        <v>875.31319950713771</v>
      </c>
      <c r="BA15">
        <v>979.25</v>
      </c>
      <c r="BB15" s="12">
        <f>(BA15-$AZ15)/$AZ15</f>
        <v>0.11874241191768381</v>
      </c>
      <c r="BC15">
        <v>895.79889197248428</v>
      </c>
      <c r="BD15">
        <v>895.79889197248417</v>
      </c>
      <c r="BE15">
        <v>20.000182757107542</v>
      </c>
      <c r="BF15" s="9">
        <f t="shared" si="26"/>
        <v>2.3403842735242021E-2</v>
      </c>
      <c r="BG15" s="4">
        <f t="shared" si="27"/>
        <v>2.3403842735241889E-2</v>
      </c>
      <c r="BH15" s="40">
        <f t="shared" si="28"/>
        <v>33</v>
      </c>
      <c r="BI15" s="40">
        <f t="shared" si="29"/>
        <v>0</v>
      </c>
      <c r="BJ15" s="40">
        <f t="shared" si="30"/>
        <v>0</v>
      </c>
      <c r="BK15" s="40">
        <f t="shared" si="31"/>
        <v>1</v>
      </c>
    </row>
    <row r="16" spans="1:63" x14ac:dyDescent="0.3">
      <c r="A16" s="26" t="s">
        <v>15</v>
      </c>
      <c r="B16" s="10">
        <v>506.38982950000002</v>
      </c>
      <c r="C16">
        <v>553.5</v>
      </c>
      <c r="D16" s="13">
        <f t="shared" si="0"/>
        <v>9.3031431035089499E-2</v>
      </c>
      <c r="E16">
        <v>506.38982950550849</v>
      </c>
      <c r="F16">
        <v>506.3898295055086</v>
      </c>
      <c r="G16">
        <v>20.000283268978819</v>
      </c>
      <c r="H16" s="2">
        <f t="shared" si="1"/>
        <v>1.0877920580601751E-11</v>
      </c>
      <c r="I16" s="3">
        <f t="shared" si="2"/>
        <v>1.0878145085185173E-11</v>
      </c>
      <c r="J16" s="50">
        <f t="shared" si="4"/>
        <v>47.110170494491513</v>
      </c>
      <c r="K16" s="50"/>
      <c r="L16" s="40">
        <f t="shared" si="3"/>
        <v>10</v>
      </c>
      <c r="M16" s="40">
        <f t="shared" si="5"/>
        <v>0</v>
      </c>
      <c r="N16" s="40">
        <f t="shared" si="6"/>
        <v>0</v>
      </c>
      <c r="O16" s="40">
        <f t="shared" si="7"/>
        <v>1</v>
      </c>
      <c r="P16" s="18">
        <v>543.04426206575113</v>
      </c>
      <c r="Q16">
        <v>620.22</v>
      </c>
      <c r="R16" s="12">
        <f>(Q16-$P16)/$P16</f>
        <v>0.14211684631501467</v>
      </c>
      <c r="S16">
        <v>544.32751123207572</v>
      </c>
      <c r="T16">
        <v>544.32751123207561</v>
      </c>
      <c r="U16">
        <v>20.000219225184988</v>
      </c>
      <c r="V16" s="9">
        <f t="shared" si="8"/>
        <v>2.3630655104301982E-3</v>
      </c>
      <c r="W16" s="4">
        <f t="shared" si="9"/>
        <v>2.3630655104299892E-3</v>
      </c>
      <c r="X16" s="40">
        <f t="shared" si="10"/>
        <v>10</v>
      </c>
      <c r="Y16" s="40">
        <f t="shared" si="11"/>
        <v>0</v>
      </c>
      <c r="Z16" s="40">
        <f t="shared" si="12"/>
        <v>0</v>
      </c>
      <c r="AA16" s="40">
        <f t="shared" si="13"/>
        <v>1</v>
      </c>
      <c r="AB16" s="18">
        <v>563.58330000000001</v>
      </c>
      <c r="AC16">
        <v>656.03</v>
      </c>
      <c r="AD16" s="12">
        <f>(AC16-$AB16)/$AB16</f>
        <v>0.16403378169651223</v>
      </c>
      <c r="AE16">
        <v>566.60812722619323</v>
      </c>
      <c r="AF16">
        <v>568.2936272868485</v>
      </c>
      <c r="AG16">
        <v>20.000324125401679</v>
      </c>
      <c r="AH16" s="9">
        <f t="shared" si="14"/>
        <v>5.3671342394162923E-3</v>
      </c>
      <c r="AI16" s="4">
        <f t="shared" si="15"/>
        <v>8.3578191313484554E-3</v>
      </c>
      <c r="AJ16" s="40">
        <f t="shared" si="16"/>
        <v>10</v>
      </c>
      <c r="AK16" s="40">
        <f t="shared" si="17"/>
        <v>0</v>
      </c>
      <c r="AL16" s="40">
        <f t="shared" si="18"/>
        <v>0</v>
      </c>
      <c r="AM16" s="40">
        <f t="shared" si="19"/>
        <v>1</v>
      </c>
      <c r="AN16" s="18">
        <v>639.78703757891628</v>
      </c>
      <c r="AO16">
        <v>756.25</v>
      </c>
      <c r="AP16" s="12">
        <f>(AO16-$AN16)/$AN16</f>
        <v>0.18203395126885213</v>
      </c>
      <c r="AQ16">
        <v>656.31973081638625</v>
      </c>
      <c r="AR16">
        <v>667.20038988841475</v>
      </c>
      <c r="AS16">
        <v>20.072906624386089</v>
      </c>
      <c r="AT16" s="9">
        <f t="shared" si="20"/>
        <v>2.5840931851375155E-2</v>
      </c>
      <c r="AU16" s="4">
        <f t="shared" si="21"/>
        <v>4.2847620691466554E-2</v>
      </c>
      <c r="AV16" s="40">
        <f t="shared" si="22"/>
        <v>12</v>
      </c>
      <c r="AW16" s="40">
        <f t="shared" si="23"/>
        <v>0</v>
      </c>
      <c r="AX16" s="40">
        <f t="shared" si="24"/>
        <v>0</v>
      </c>
      <c r="AY16" s="40">
        <f t="shared" si="25"/>
        <v>1</v>
      </c>
      <c r="AZ16" s="18">
        <v>861.43891080761307</v>
      </c>
      <c r="BA16">
        <v>979.95</v>
      </c>
      <c r="BB16" s="12">
        <f>(BA16-$AZ16)/$AZ16</f>
        <v>0.13757341084265731</v>
      </c>
      <c r="BC16">
        <v>867.01836788855428</v>
      </c>
      <c r="BD16">
        <v>874.38488959697861</v>
      </c>
      <c r="BE16">
        <v>20.000175431789831</v>
      </c>
      <c r="BF16" s="9">
        <f t="shared" si="26"/>
        <v>6.4769039463406387E-3</v>
      </c>
      <c r="BG16" s="4">
        <f t="shared" si="27"/>
        <v>1.5028319044966838E-2</v>
      </c>
      <c r="BH16" s="40">
        <f t="shared" si="28"/>
        <v>26</v>
      </c>
      <c r="BI16" s="40">
        <f t="shared" si="29"/>
        <v>0</v>
      </c>
      <c r="BJ16" s="40">
        <f t="shared" si="30"/>
        <v>0</v>
      </c>
      <c r="BK16" s="40">
        <f t="shared" si="31"/>
        <v>1</v>
      </c>
    </row>
    <row r="17" spans="1:63" x14ac:dyDescent="0.3">
      <c r="A17" s="26" t="s">
        <v>16</v>
      </c>
      <c r="B17" s="10">
        <v>509.78710000000001</v>
      </c>
      <c r="C17">
        <v>522.47</v>
      </c>
      <c r="D17" s="13">
        <f t="shared" si="0"/>
        <v>2.4878817059121382E-2</v>
      </c>
      <c r="E17">
        <v>509.78712340267822</v>
      </c>
      <c r="F17">
        <v>509.78712340267799</v>
      </c>
      <c r="G17">
        <v>20.000304918410261</v>
      </c>
      <c r="H17" s="2">
        <f t="shared" si="1"/>
        <v>4.5906768157824659E-8</v>
      </c>
      <c r="I17" s="3">
        <f t="shared" si="2"/>
        <v>4.5906767711807734E-8</v>
      </c>
      <c r="J17" s="50">
        <f t="shared" si="4"/>
        <v>12.682876597321808</v>
      </c>
      <c r="K17" s="50"/>
      <c r="L17" s="40">
        <f t="shared" si="3"/>
        <v>14</v>
      </c>
      <c r="M17" s="40">
        <f t="shared" si="5"/>
        <v>0</v>
      </c>
      <c r="N17" s="40">
        <f t="shared" si="6"/>
        <v>0</v>
      </c>
      <c r="O17" s="40">
        <f t="shared" si="7"/>
        <v>1</v>
      </c>
      <c r="P17" s="18">
        <v>561.14676941758421</v>
      </c>
      <c r="Q17">
        <v>624.51</v>
      </c>
      <c r="R17" s="12">
        <f>(Q17-$P17)/$P17</f>
        <v>0.11291739351574751</v>
      </c>
      <c r="S17">
        <v>566.22748386629996</v>
      </c>
      <c r="T17">
        <v>566.24131460768194</v>
      </c>
      <c r="U17">
        <v>20.010100705502559</v>
      </c>
      <c r="V17" s="9">
        <f t="shared" si="8"/>
        <v>9.0541632343157583E-3</v>
      </c>
      <c r="W17" s="4">
        <f t="shared" si="9"/>
        <v>9.0788105140218057E-3</v>
      </c>
      <c r="X17" s="40">
        <f t="shared" si="10"/>
        <v>16</v>
      </c>
      <c r="Y17" s="40">
        <f t="shared" si="11"/>
        <v>0</v>
      </c>
      <c r="Z17" s="40">
        <f t="shared" si="12"/>
        <v>0</v>
      </c>
      <c r="AA17" s="40">
        <f t="shared" si="13"/>
        <v>1</v>
      </c>
      <c r="AB17" s="18">
        <v>585.09053801290202</v>
      </c>
      <c r="AC17">
        <v>674.55</v>
      </c>
      <c r="AD17" s="12">
        <f>(AC17-$AB17)/$AB17</f>
        <v>0.15289849377999212</v>
      </c>
      <c r="AE17">
        <v>585.24085772827027</v>
      </c>
      <c r="AF17">
        <v>585.24085772827027</v>
      </c>
      <c r="AG17">
        <v>20.000257953163231</v>
      </c>
      <c r="AH17" s="9">
        <f t="shared" si="14"/>
        <v>2.5691701643095139E-4</v>
      </c>
      <c r="AI17" s="4">
        <f t="shared" si="15"/>
        <v>2.5691701643095139E-4</v>
      </c>
      <c r="AJ17" s="40">
        <f t="shared" si="16"/>
        <v>15</v>
      </c>
      <c r="AK17" s="40">
        <f t="shared" si="17"/>
        <v>0</v>
      </c>
      <c r="AL17" s="40">
        <f t="shared" si="18"/>
        <v>0</v>
      </c>
      <c r="AM17" s="40">
        <f t="shared" si="19"/>
        <v>1</v>
      </c>
      <c r="AN17" s="18">
        <v>663.26009005097558</v>
      </c>
      <c r="AO17">
        <v>718.34</v>
      </c>
      <c r="AP17" s="12">
        <f>(AO17-$AN17)/$AN17</f>
        <v>8.3044209617363265E-2</v>
      </c>
      <c r="AQ17">
        <v>668.10063330928529</v>
      </c>
      <c r="AR17">
        <v>668.1006333092854</v>
      </c>
      <c r="AS17">
        <v>20.000182594871148</v>
      </c>
      <c r="AT17" s="9">
        <f t="shared" si="20"/>
        <v>7.2981072296053311E-3</v>
      </c>
      <c r="AU17" s="4">
        <f t="shared" si="21"/>
        <v>7.2981072296055029E-3</v>
      </c>
      <c r="AV17" s="40">
        <f t="shared" si="22"/>
        <v>23</v>
      </c>
      <c r="AW17" s="40">
        <f t="shared" si="23"/>
        <v>0</v>
      </c>
      <c r="AX17" s="40">
        <f t="shared" si="24"/>
        <v>0</v>
      </c>
      <c r="AY17" s="40">
        <f t="shared" si="25"/>
        <v>1</v>
      </c>
      <c r="AZ17" s="18">
        <v>891.54153287568033</v>
      </c>
      <c r="BA17">
        <v>990.39</v>
      </c>
      <c r="BB17" s="12">
        <f>(BA17-$AZ17)/$AZ17</f>
        <v>0.11087365364290148</v>
      </c>
      <c r="BC17">
        <v>918.45988432645902</v>
      </c>
      <c r="BD17">
        <v>921.24114984568791</v>
      </c>
      <c r="BE17">
        <v>20.000109073333441</v>
      </c>
      <c r="BF17" s="9">
        <f t="shared" si="26"/>
        <v>3.0193042565222001E-2</v>
      </c>
      <c r="BG17" s="4">
        <f t="shared" si="27"/>
        <v>3.3312656645631565E-2</v>
      </c>
      <c r="BH17" s="40">
        <f t="shared" si="28"/>
        <v>34</v>
      </c>
      <c r="BI17" s="40">
        <f t="shared" si="29"/>
        <v>0</v>
      </c>
      <c r="BJ17" s="40">
        <f t="shared" si="30"/>
        <v>0</v>
      </c>
      <c r="BK17" s="40">
        <f t="shared" si="31"/>
        <v>1</v>
      </c>
    </row>
    <row r="18" spans="1:63" x14ac:dyDescent="0.3">
      <c r="A18" s="26" t="s">
        <v>17</v>
      </c>
      <c r="B18" s="10">
        <v>507.83179999999999</v>
      </c>
      <c r="C18">
        <v>525.4</v>
      </c>
      <c r="D18" s="13">
        <f t="shared" si="0"/>
        <v>3.4594525195153179E-2</v>
      </c>
      <c r="E18">
        <v>507.83182483665712</v>
      </c>
      <c r="F18">
        <v>507.83182483665712</v>
      </c>
      <c r="G18">
        <v>20.000482929963621</v>
      </c>
      <c r="H18" s="2">
        <f t="shared" si="1"/>
        <v>4.8907250654074166E-8</v>
      </c>
      <c r="I18" s="3">
        <f t="shared" si="2"/>
        <v>4.8907250654074166E-8</v>
      </c>
      <c r="J18" s="50">
        <f t="shared" si="4"/>
        <v>17.568175163342858</v>
      </c>
      <c r="K18" s="50"/>
      <c r="L18" s="40">
        <f t="shared" si="3"/>
        <v>13</v>
      </c>
      <c r="M18" s="40">
        <f t="shared" si="5"/>
        <v>0</v>
      </c>
      <c r="N18" s="40">
        <f t="shared" si="6"/>
        <v>0</v>
      </c>
      <c r="O18" s="40">
        <f t="shared" si="7"/>
        <v>1</v>
      </c>
      <c r="P18" s="18">
        <v>559.01466778957627</v>
      </c>
      <c r="Q18">
        <v>629.5</v>
      </c>
      <c r="R18" s="12">
        <f>(Q18-$P18)/$P18</f>
        <v>0.12608852016197142</v>
      </c>
      <c r="S18">
        <v>559.67398686235754</v>
      </c>
      <c r="T18">
        <v>559.67398686235742</v>
      </c>
      <c r="U18">
        <v>20.000457045156509</v>
      </c>
      <c r="V18" s="9">
        <f t="shared" si="8"/>
        <v>1.179430721180026E-3</v>
      </c>
      <c r="W18" s="4">
        <f t="shared" si="9"/>
        <v>1.1794307211798226E-3</v>
      </c>
      <c r="X18" s="40">
        <f t="shared" si="10"/>
        <v>14</v>
      </c>
      <c r="Y18" s="40">
        <f t="shared" si="11"/>
        <v>0</v>
      </c>
      <c r="Z18" s="40">
        <f t="shared" si="12"/>
        <v>0</v>
      </c>
      <c r="AA18" s="40">
        <f t="shared" si="13"/>
        <v>1</v>
      </c>
      <c r="AB18" s="18">
        <v>579.52876103429844</v>
      </c>
      <c r="AC18">
        <v>641.54999999999995</v>
      </c>
      <c r="AD18" s="12">
        <f>(AC18-$AB18)/$AB18</f>
        <v>0.10702012244398496</v>
      </c>
      <c r="AE18">
        <v>579.52878607877392</v>
      </c>
      <c r="AF18">
        <v>579.52878607877392</v>
      </c>
      <c r="AG18">
        <v>20.00036753364839</v>
      </c>
      <c r="AH18" s="9">
        <f t="shared" si="14"/>
        <v>4.321524169681505E-8</v>
      </c>
      <c r="AI18" s="4">
        <f t="shared" si="15"/>
        <v>4.321524169681505E-8</v>
      </c>
      <c r="AJ18" s="40">
        <f t="shared" si="16"/>
        <v>14</v>
      </c>
      <c r="AK18" s="40">
        <f t="shared" si="17"/>
        <v>0</v>
      </c>
      <c r="AL18" s="40">
        <f t="shared" si="18"/>
        <v>0</v>
      </c>
      <c r="AM18" s="40">
        <f t="shared" si="19"/>
        <v>1</v>
      </c>
      <c r="AN18" s="18">
        <v>654.67629798045448</v>
      </c>
      <c r="AO18">
        <v>695.83</v>
      </c>
      <c r="AP18" s="12">
        <f>(AO18-$AN18)/$AN18</f>
        <v>6.2861145495104229E-2</v>
      </c>
      <c r="AQ18">
        <v>661.16901574057658</v>
      </c>
      <c r="AR18">
        <v>661.16901574057658</v>
      </c>
      <c r="AS18">
        <v>20.000200103875251</v>
      </c>
      <c r="AT18" s="9">
        <f t="shared" si="20"/>
        <v>9.9174474166100722E-3</v>
      </c>
      <c r="AU18" s="4">
        <f t="shared" si="21"/>
        <v>9.9174474166100722E-3</v>
      </c>
      <c r="AV18" s="40">
        <f t="shared" si="22"/>
        <v>20</v>
      </c>
      <c r="AW18" s="40">
        <f t="shared" si="23"/>
        <v>0</v>
      </c>
      <c r="AX18" s="40">
        <f t="shared" si="24"/>
        <v>0</v>
      </c>
      <c r="AY18" s="40">
        <f t="shared" si="25"/>
        <v>1</v>
      </c>
      <c r="AZ18" s="18">
        <v>869.83972469146329</v>
      </c>
      <c r="BA18">
        <v>955.96</v>
      </c>
      <c r="BB18" s="12">
        <f>(BA18-$AZ18)/$AZ18</f>
        <v>9.9007061719426595E-2</v>
      </c>
      <c r="BC18">
        <v>881.04618300667141</v>
      </c>
      <c r="BD18">
        <v>882.37745266084244</v>
      </c>
      <c r="BE18">
        <v>20.00024477122351</v>
      </c>
      <c r="BF18" s="9">
        <f t="shared" si="26"/>
        <v>1.2883359999663287E-2</v>
      </c>
      <c r="BG18" s="4">
        <f t="shared" si="27"/>
        <v>1.4413836955798202E-2</v>
      </c>
      <c r="BH18" s="40">
        <f t="shared" si="28"/>
        <v>30</v>
      </c>
      <c r="BI18" s="40">
        <f t="shared" si="29"/>
        <v>0</v>
      </c>
      <c r="BJ18" s="40">
        <f t="shared" si="30"/>
        <v>0</v>
      </c>
      <c r="BK18" s="40">
        <f t="shared" si="31"/>
        <v>1</v>
      </c>
    </row>
    <row r="19" spans="1:63" x14ac:dyDescent="0.3">
      <c r="A19" s="26" t="s">
        <v>18</v>
      </c>
      <c r="B19" s="10">
        <v>507.51560000000001</v>
      </c>
      <c r="C19">
        <v>526.26</v>
      </c>
      <c r="D19" s="13">
        <f t="shared" si="0"/>
        <v>3.6933643024963145E-2</v>
      </c>
      <c r="E19">
        <v>507.51562156256091</v>
      </c>
      <c r="F19">
        <v>507.51562156256102</v>
      </c>
      <c r="G19">
        <v>20.000309919938449</v>
      </c>
      <c r="H19" s="2">
        <f t="shared" si="1"/>
        <v>4.2486498746090212E-8</v>
      </c>
      <c r="I19" s="3">
        <f t="shared" si="2"/>
        <v>4.2486498970096796E-8</v>
      </c>
      <c r="J19" s="50">
        <f t="shared" si="4"/>
        <v>18.744378437439082</v>
      </c>
      <c r="K19" s="50"/>
      <c r="L19" s="40">
        <f t="shared" si="3"/>
        <v>12</v>
      </c>
      <c r="M19" s="40">
        <f t="shared" si="5"/>
        <v>0</v>
      </c>
      <c r="N19" s="40">
        <f t="shared" si="6"/>
        <v>0</v>
      </c>
      <c r="O19" s="40">
        <f t="shared" si="7"/>
        <v>1</v>
      </c>
      <c r="P19" s="18">
        <v>544.9930877595508</v>
      </c>
      <c r="Q19">
        <v>598.74</v>
      </c>
      <c r="R19" s="12">
        <f>(Q19-$P19)/$P19</f>
        <v>9.8619438388477629E-2</v>
      </c>
      <c r="S19">
        <v>548.16491843262554</v>
      </c>
      <c r="T19">
        <v>548.16491843262543</v>
      </c>
      <c r="U19">
        <v>20.000245780497789</v>
      </c>
      <c r="V19" s="9">
        <f t="shared" si="8"/>
        <v>5.8199466090735792E-3</v>
      </c>
      <c r="W19" s="4">
        <f t="shared" si="9"/>
        <v>5.8199466090733702E-3</v>
      </c>
      <c r="X19" s="40">
        <f t="shared" si="10"/>
        <v>11</v>
      </c>
      <c r="Y19" s="40">
        <f t="shared" si="11"/>
        <v>0</v>
      </c>
      <c r="Z19" s="40">
        <f t="shared" si="12"/>
        <v>0</v>
      </c>
      <c r="AA19" s="40">
        <f t="shared" si="13"/>
        <v>1</v>
      </c>
      <c r="AB19" s="18">
        <v>572.58862671804229</v>
      </c>
      <c r="AC19">
        <v>626.41999999999996</v>
      </c>
      <c r="AD19" s="12">
        <f>(AC19-$AB19)/$AB19</f>
        <v>9.4014045634311302E-2</v>
      </c>
      <c r="AE19">
        <v>573.80652538630966</v>
      </c>
      <c r="AF19">
        <v>574.11711445775904</v>
      </c>
      <c r="AG19">
        <v>20.088099800609051</v>
      </c>
      <c r="AH19" s="9">
        <f t="shared" si="14"/>
        <v>2.1270046442384053E-3</v>
      </c>
      <c r="AI19" s="4">
        <f t="shared" si="15"/>
        <v>2.6694343345199196E-3</v>
      </c>
      <c r="AJ19" s="40">
        <f t="shared" si="16"/>
        <v>11</v>
      </c>
      <c r="AK19" s="40">
        <f t="shared" si="17"/>
        <v>0</v>
      </c>
      <c r="AL19" s="40">
        <f t="shared" si="18"/>
        <v>0</v>
      </c>
      <c r="AM19" s="40">
        <f t="shared" si="19"/>
        <v>1</v>
      </c>
      <c r="AN19" s="18">
        <v>642.01655826195872</v>
      </c>
      <c r="AO19">
        <v>703.32</v>
      </c>
      <c r="AP19" s="12">
        <f>(AO19-$AN19)/$AN19</f>
        <v>9.548576426751286E-2</v>
      </c>
      <c r="AQ19">
        <v>655.36611003257622</v>
      </c>
      <c r="AR19">
        <v>656.12516222012073</v>
      </c>
      <c r="AS19">
        <v>20.000339188566429</v>
      </c>
      <c r="AT19" s="9">
        <f t="shared" si="20"/>
        <v>2.0793158056167372E-2</v>
      </c>
      <c r="AU19" s="4">
        <f t="shared" si="21"/>
        <v>2.1975451842482459E-2</v>
      </c>
      <c r="AV19" s="40">
        <f t="shared" si="22"/>
        <v>13</v>
      </c>
      <c r="AW19" s="40">
        <f t="shared" si="23"/>
        <v>0</v>
      </c>
      <c r="AX19" s="40">
        <f t="shared" si="24"/>
        <v>0</v>
      </c>
      <c r="AY19" s="40">
        <f t="shared" si="25"/>
        <v>1</v>
      </c>
      <c r="AZ19" s="18">
        <v>868.80568698596278</v>
      </c>
      <c r="BA19">
        <v>984.49</v>
      </c>
      <c r="BB19" s="12">
        <f>(BA19-$AZ19)/$AZ19</f>
        <v>0.1331532640116182</v>
      </c>
      <c r="BC19">
        <v>882.26125499787963</v>
      </c>
      <c r="BD19">
        <v>883.96027789923937</v>
      </c>
      <c r="BE19">
        <v>20.000182307139038</v>
      </c>
      <c r="BF19" s="9">
        <f t="shared" si="26"/>
        <v>1.5487430864542963E-2</v>
      </c>
      <c r="BG19" s="4">
        <f t="shared" si="27"/>
        <v>1.7443015325844021E-2</v>
      </c>
      <c r="BH19" s="40">
        <f t="shared" si="28"/>
        <v>29</v>
      </c>
      <c r="BI19" s="40">
        <f t="shared" si="29"/>
        <v>0</v>
      </c>
      <c r="BJ19" s="40">
        <f t="shared" si="30"/>
        <v>0</v>
      </c>
      <c r="BK19" s="40">
        <f t="shared" si="31"/>
        <v>1</v>
      </c>
    </row>
    <row r="20" spans="1:63" x14ac:dyDescent="0.3">
      <c r="A20" s="26" t="s">
        <v>19</v>
      </c>
      <c r="B20" s="10">
        <v>507.17248587195343</v>
      </c>
      <c r="C20">
        <v>520.07000000000005</v>
      </c>
      <c r="D20" s="13">
        <f t="shared" si="0"/>
        <v>2.5430232292417528E-2</v>
      </c>
      <c r="E20">
        <v>507.17248594312468</v>
      </c>
      <c r="F20">
        <v>507.1724859431248</v>
      </c>
      <c r="G20">
        <v>20.000296953041111</v>
      </c>
      <c r="H20" s="2">
        <f t="shared" si="1"/>
        <v>1.4032949206553422E-10</v>
      </c>
      <c r="I20" s="3">
        <f t="shared" si="2"/>
        <v>1.4032971622366758E-10</v>
      </c>
      <c r="J20" s="50">
        <f t="shared" si="4"/>
        <v>12.897514056875366</v>
      </c>
      <c r="K20" s="50"/>
      <c r="L20" s="40">
        <f t="shared" si="3"/>
        <v>11</v>
      </c>
      <c r="M20" s="40">
        <f t="shared" si="5"/>
        <v>0</v>
      </c>
      <c r="N20" s="40">
        <f t="shared" si="6"/>
        <v>0</v>
      </c>
      <c r="O20" s="40">
        <f t="shared" si="7"/>
        <v>1</v>
      </c>
      <c r="P20" s="18">
        <v>555.61494950814529</v>
      </c>
      <c r="Q20">
        <v>621.39</v>
      </c>
      <c r="R20" s="12">
        <f>(Q20-$P20)/$P20</f>
        <v>0.11838243472405063</v>
      </c>
      <c r="S20">
        <v>559.56202768527999</v>
      </c>
      <c r="T20">
        <v>559.56202768527987</v>
      </c>
      <c r="U20">
        <v>20.000240285834298</v>
      </c>
      <c r="V20" s="9">
        <f t="shared" si="8"/>
        <v>7.1039812384976787E-3</v>
      </c>
      <c r="W20" s="4">
        <f t="shared" si="9"/>
        <v>7.103981238497474E-3</v>
      </c>
      <c r="X20" s="40">
        <f t="shared" si="10"/>
        <v>13</v>
      </c>
      <c r="Y20" s="40">
        <f t="shared" si="11"/>
        <v>0</v>
      </c>
      <c r="Z20" s="40">
        <f t="shared" si="12"/>
        <v>0</v>
      </c>
      <c r="AA20" s="40">
        <f t="shared" si="13"/>
        <v>1</v>
      </c>
      <c r="AB20" s="18">
        <v>576.58703834681626</v>
      </c>
      <c r="AC20">
        <v>620.27</v>
      </c>
      <c r="AD20" s="12">
        <f>(AC20-$AB20)/$AB20</f>
        <v>7.576126195696492E-2</v>
      </c>
      <c r="AE20">
        <v>577.03058544059195</v>
      </c>
      <c r="AF20">
        <v>579.90420061958923</v>
      </c>
      <c r="AG20">
        <v>20.000273256655781</v>
      </c>
      <c r="AH20" s="9">
        <f t="shared" si="14"/>
        <v>7.6926303277199037E-4</v>
      </c>
      <c r="AI20" s="4">
        <f t="shared" si="15"/>
        <v>5.7530989289733348E-3</v>
      </c>
      <c r="AJ20" s="40">
        <f t="shared" si="16"/>
        <v>13</v>
      </c>
      <c r="AK20" s="40">
        <f t="shared" si="17"/>
        <v>0</v>
      </c>
      <c r="AL20" s="40">
        <f t="shared" si="18"/>
        <v>0</v>
      </c>
      <c r="AM20" s="40">
        <f t="shared" si="19"/>
        <v>1</v>
      </c>
      <c r="AN20" s="18">
        <v>646.41274727730331</v>
      </c>
      <c r="AO20">
        <v>692.54</v>
      </c>
      <c r="AP20" s="12">
        <f>(AO20-$AN20)/$AN20</f>
        <v>7.1358822852713041E-2</v>
      </c>
      <c r="AQ20">
        <v>646.41277301497428</v>
      </c>
      <c r="AR20">
        <v>646.41277301497416</v>
      </c>
      <c r="AS20">
        <v>20.000284269545229</v>
      </c>
      <c r="AT20" s="9">
        <f t="shared" si="20"/>
        <v>3.9816156279909595E-8</v>
      </c>
      <c r="AU20" s="4">
        <f t="shared" si="21"/>
        <v>3.9816156104036148E-8</v>
      </c>
      <c r="AV20" s="40">
        <f t="shared" si="22"/>
        <v>16</v>
      </c>
      <c r="AW20" s="40">
        <f t="shared" si="23"/>
        <v>0</v>
      </c>
      <c r="AX20" s="40">
        <f t="shared" si="24"/>
        <v>0</v>
      </c>
      <c r="AY20" s="40">
        <f t="shared" si="25"/>
        <v>1</v>
      </c>
      <c r="AZ20" s="18">
        <v>865.04505696952015</v>
      </c>
      <c r="BA20">
        <v>941.94</v>
      </c>
      <c r="BB20" s="12">
        <f>(BA20-$AZ20)/$AZ20</f>
        <v>8.8891257641380061E-2</v>
      </c>
      <c r="BC20">
        <v>888.16226935276825</v>
      </c>
      <c r="BD20">
        <v>891.98005785833379</v>
      </c>
      <c r="BE20">
        <v>20.000331585947421</v>
      </c>
      <c r="BF20" s="9">
        <f t="shared" si="26"/>
        <v>2.6723709010295676E-2</v>
      </c>
      <c r="BG20" s="4">
        <f t="shared" si="27"/>
        <v>3.1137107450996859E-2</v>
      </c>
      <c r="BH20" s="40">
        <f t="shared" si="28"/>
        <v>27</v>
      </c>
      <c r="BI20" s="40">
        <f t="shared" si="29"/>
        <v>0</v>
      </c>
      <c r="BJ20" s="40">
        <f t="shared" si="30"/>
        <v>0</v>
      </c>
      <c r="BK20" s="40">
        <f t="shared" si="31"/>
        <v>1</v>
      </c>
    </row>
    <row r="21" spans="1:63" x14ac:dyDescent="0.3">
      <c r="A21" s="26" t="s">
        <v>20</v>
      </c>
      <c r="B21" s="10">
        <v>794.13210000000004</v>
      </c>
      <c r="C21">
        <v>796.28</v>
      </c>
      <c r="D21" s="13">
        <f>(C21-$B21)/$B21</f>
        <v>2.7047137371728658E-3</v>
      </c>
      <c r="E21">
        <v>794.13214678560337</v>
      </c>
      <c r="F21">
        <v>794.13214678560337</v>
      </c>
      <c r="G21">
        <v>20.00017478200607</v>
      </c>
      <c r="H21" s="2">
        <f t="shared" si="1"/>
        <v>5.8914131957448165E-8</v>
      </c>
      <c r="I21" s="3">
        <f t="shared" si="2"/>
        <v>5.8914131957448165E-8</v>
      </c>
      <c r="J21" s="50">
        <f t="shared" si="4"/>
        <v>2.1478532143966049</v>
      </c>
      <c r="K21" s="50"/>
      <c r="L21" s="40">
        <f t="shared" si="3"/>
        <v>56</v>
      </c>
      <c r="M21" s="40">
        <f t="shared" si="5"/>
        <v>0</v>
      </c>
      <c r="N21" s="40">
        <f t="shared" si="6"/>
        <v>0</v>
      </c>
      <c r="O21" s="40">
        <f t="shared" si="7"/>
        <v>1</v>
      </c>
      <c r="P21" s="18">
        <v>808.53150000000005</v>
      </c>
      <c r="Q21">
        <v>844.96</v>
      </c>
      <c r="R21" s="12">
        <f>(Q21-$P21)/$P21</f>
        <v>4.5055140090398439E-2</v>
      </c>
      <c r="S21">
        <v>808.53154377190742</v>
      </c>
      <c r="T21">
        <v>808.53154377190742</v>
      </c>
      <c r="U21">
        <v>20.000329929869618</v>
      </c>
      <c r="V21" s="9">
        <f t="shared" si="8"/>
        <v>5.4137541173834945E-8</v>
      </c>
      <c r="W21" s="4">
        <f t="shared" si="9"/>
        <v>5.4137541173834945E-8</v>
      </c>
      <c r="X21" s="40">
        <f t="shared" si="10"/>
        <v>56</v>
      </c>
      <c r="Y21" s="40">
        <f t="shared" si="11"/>
        <v>0</v>
      </c>
      <c r="Z21" s="40">
        <f t="shared" si="12"/>
        <v>0</v>
      </c>
      <c r="AA21" s="40">
        <f t="shared" si="13"/>
        <v>1</v>
      </c>
      <c r="AB21" s="18">
        <v>821.82437145988445</v>
      </c>
      <c r="AC21">
        <v>879.02</v>
      </c>
      <c r="AD21" s="12">
        <f>(AC21-$AB21)/$AB21</f>
        <v>6.9595926485501433E-2</v>
      </c>
      <c r="AE21">
        <v>821.82437145988445</v>
      </c>
      <c r="AF21">
        <v>821.82437145988456</v>
      </c>
      <c r="AG21">
        <v>20.000205094320702</v>
      </c>
      <c r="AH21" s="9">
        <f t="shared" si="14"/>
        <v>0</v>
      </c>
      <c r="AI21" s="4">
        <f t="shared" si="15"/>
        <v>1.3833471197704119E-16</v>
      </c>
      <c r="AJ21" s="40">
        <f t="shared" si="16"/>
        <v>56</v>
      </c>
      <c r="AK21" s="40">
        <f t="shared" si="17"/>
        <v>0</v>
      </c>
      <c r="AL21" s="40">
        <f t="shared" si="18"/>
        <v>0</v>
      </c>
      <c r="AM21" s="40">
        <f t="shared" si="19"/>
        <v>1</v>
      </c>
      <c r="AN21" s="18">
        <v>847.72948938512957</v>
      </c>
      <c r="AO21">
        <v>937.83</v>
      </c>
      <c r="AP21" s="12">
        <f>(AO21-$AN21)/$AN21</f>
        <v>0.10628450672421656</v>
      </c>
      <c r="AQ21">
        <v>847.72948938535706</v>
      </c>
      <c r="AR21">
        <v>847.72948938535706</v>
      </c>
      <c r="AS21">
        <v>20.000237907236439</v>
      </c>
      <c r="AT21" s="9">
        <f t="shared" si="20"/>
        <v>2.6834900180947293E-13</v>
      </c>
      <c r="AU21" s="4">
        <f t="shared" si="21"/>
        <v>2.6834900180947293E-13</v>
      </c>
      <c r="AV21" s="40">
        <f t="shared" si="22"/>
        <v>56</v>
      </c>
      <c r="AW21" s="40">
        <f t="shared" si="23"/>
        <v>0</v>
      </c>
      <c r="AX21" s="40">
        <f t="shared" si="24"/>
        <v>0</v>
      </c>
      <c r="AY21" s="40">
        <f t="shared" si="25"/>
        <v>1</v>
      </c>
      <c r="AZ21" s="18">
        <v>954.69410000000005</v>
      </c>
      <c r="BA21">
        <v>1143.26</v>
      </c>
      <c r="BB21" s="12">
        <f>(BA21-$AZ21)/$AZ21</f>
        <v>0.19751447086558924</v>
      </c>
      <c r="BC21">
        <v>954.69411571667194</v>
      </c>
      <c r="BD21">
        <v>954.69411571667183</v>
      </c>
      <c r="BE21">
        <v>20.00021738647483</v>
      </c>
      <c r="BF21" s="9">
        <f t="shared" si="26"/>
        <v>1.6462521237295618E-8</v>
      </c>
      <c r="BG21" s="4">
        <f t="shared" si="27"/>
        <v>1.6462521118213665E-8</v>
      </c>
      <c r="BH21" s="40">
        <f t="shared" si="28"/>
        <v>44</v>
      </c>
      <c r="BI21" s="40">
        <f t="shared" si="29"/>
        <v>0</v>
      </c>
      <c r="BJ21" s="40">
        <f t="shared" si="30"/>
        <v>0</v>
      </c>
      <c r="BK21" s="40">
        <f t="shared" si="31"/>
        <v>1</v>
      </c>
    </row>
    <row r="22" spans="1:63" x14ac:dyDescent="0.3">
      <c r="A22" s="26" t="s">
        <v>21</v>
      </c>
      <c r="B22" s="10">
        <v>680.04902574169876</v>
      </c>
      <c r="C22">
        <v>824.16</v>
      </c>
      <c r="D22" s="13">
        <f t="shared" si="0"/>
        <v>0.21191262512452816</v>
      </c>
      <c r="E22">
        <v>681.28953455662497</v>
      </c>
      <c r="F22">
        <v>681.28953455662497</v>
      </c>
      <c r="G22">
        <v>20.000148180779071</v>
      </c>
      <c r="H22" s="2">
        <f t="shared" si="1"/>
        <v>1.8241461541294742E-3</v>
      </c>
      <c r="I22" s="3">
        <f t="shared" si="2"/>
        <v>1.8241461541294742E-3</v>
      </c>
      <c r="J22" s="50">
        <f t="shared" si="4"/>
        <v>142.870465443375</v>
      </c>
      <c r="K22" s="50"/>
      <c r="L22" s="40">
        <f t="shared" si="3"/>
        <v>51</v>
      </c>
      <c r="M22" s="40">
        <f t="shared" si="5"/>
        <v>0</v>
      </c>
      <c r="N22" s="40">
        <f t="shared" si="6"/>
        <v>0</v>
      </c>
      <c r="O22" s="40">
        <f t="shared" si="7"/>
        <v>1</v>
      </c>
      <c r="P22" s="18">
        <v>695.34179663199166</v>
      </c>
      <c r="Q22">
        <v>844.1</v>
      </c>
      <c r="R22" s="12">
        <f>(Q22-$P22)/$P22</f>
        <v>0.21393536831604898</v>
      </c>
      <c r="S22">
        <v>699.79082404032295</v>
      </c>
      <c r="T22">
        <v>699.79082404032295</v>
      </c>
      <c r="U22">
        <v>20.000355433905501</v>
      </c>
      <c r="V22" s="9">
        <f t="shared" si="8"/>
        <v>6.3983316260879525E-3</v>
      </c>
      <c r="W22" s="4">
        <f t="shared" si="9"/>
        <v>6.3983316260879525E-3</v>
      </c>
      <c r="X22" s="40">
        <f t="shared" si="10"/>
        <v>51</v>
      </c>
      <c r="Y22" s="40">
        <f t="shared" si="11"/>
        <v>0</v>
      </c>
      <c r="Z22" s="40">
        <f t="shared" si="12"/>
        <v>0</v>
      </c>
      <c r="AA22" s="40">
        <f t="shared" si="13"/>
        <v>1</v>
      </c>
      <c r="AB22" s="18">
        <v>711.39058841107135</v>
      </c>
      <c r="AC22">
        <v>878.74</v>
      </c>
      <c r="AD22" s="12">
        <f>(AC22-$AB22)/$AB22</f>
        <v>0.23524265616545822</v>
      </c>
      <c r="AE22">
        <v>711.39058841107135</v>
      </c>
      <c r="AF22">
        <v>711.39058841107146</v>
      </c>
      <c r="AG22">
        <v>20.00037172804587</v>
      </c>
      <c r="AH22" s="9">
        <f t="shared" si="14"/>
        <v>0</v>
      </c>
      <c r="AI22" s="4">
        <f t="shared" si="15"/>
        <v>1.5980930809830029E-16</v>
      </c>
      <c r="AJ22" s="40">
        <f t="shared" si="16"/>
        <v>51</v>
      </c>
      <c r="AK22" s="40">
        <f t="shared" si="17"/>
        <v>0</v>
      </c>
      <c r="AL22" s="40">
        <f t="shared" si="18"/>
        <v>0</v>
      </c>
      <c r="AM22" s="40">
        <f t="shared" si="19"/>
        <v>1</v>
      </c>
      <c r="AN22" s="18">
        <v>755.25946601696421</v>
      </c>
      <c r="AO22">
        <v>926.37</v>
      </c>
      <c r="AP22" s="12">
        <f>(AO22-$AN22)/$AN22</f>
        <v>0.22655860890486662</v>
      </c>
      <c r="AQ22">
        <v>761.30762202444066</v>
      </c>
      <c r="AR22">
        <v>761.30762202444055</v>
      </c>
      <c r="AS22">
        <v>20.000317620625719</v>
      </c>
      <c r="AT22" s="9">
        <f t="shared" si="20"/>
        <v>8.0080505834277099E-3</v>
      </c>
      <c r="AU22" s="4">
        <f t="shared" si="21"/>
        <v>8.0080505834275589E-3</v>
      </c>
      <c r="AV22" s="40">
        <f t="shared" si="22"/>
        <v>49</v>
      </c>
      <c r="AW22" s="40">
        <f t="shared" si="23"/>
        <v>0</v>
      </c>
      <c r="AX22" s="40">
        <f t="shared" si="24"/>
        <v>0</v>
      </c>
      <c r="AY22" s="40">
        <f t="shared" si="25"/>
        <v>1</v>
      </c>
      <c r="AZ22" s="18">
        <v>897.93358685229794</v>
      </c>
      <c r="BA22">
        <v>1082.69</v>
      </c>
      <c r="BB22" s="12">
        <f>(BA22-$AZ22)/$AZ22</f>
        <v>0.20575732532220437</v>
      </c>
      <c r="BC22">
        <v>912.36759324505806</v>
      </c>
      <c r="BD22">
        <v>912.36759324505806</v>
      </c>
      <c r="BE22">
        <v>20.000294905621558</v>
      </c>
      <c r="BF22" s="9">
        <f t="shared" si="26"/>
        <v>1.6074692609905003E-2</v>
      </c>
      <c r="BG22" s="4">
        <f t="shared" si="27"/>
        <v>1.6074692609905003E-2</v>
      </c>
      <c r="BH22" s="40">
        <f t="shared" si="28"/>
        <v>36</v>
      </c>
      <c r="BI22" s="40">
        <f t="shared" si="29"/>
        <v>0</v>
      </c>
      <c r="BJ22" s="40">
        <f t="shared" si="30"/>
        <v>0</v>
      </c>
      <c r="BK22" s="40">
        <f t="shared" si="31"/>
        <v>1</v>
      </c>
    </row>
    <row r="23" spans="1:63" x14ac:dyDescent="0.3">
      <c r="A23" s="26" t="s">
        <v>22</v>
      </c>
      <c r="B23" s="10">
        <v>612.68603041317965</v>
      </c>
      <c r="C23">
        <v>711.44</v>
      </c>
      <c r="D23" s="13">
        <f t="shared" si="0"/>
        <v>0.16118201604861673</v>
      </c>
      <c r="E23">
        <v>612.68603041318022</v>
      </c>
      <c r="F23">
        <v>617.08383807522591</v>
      </c>
      <c r="G23">
        <v>20.000147216022011</v>
      </c>
      <c r="H23" s="2">
        <f t="shared" si="1"/>
        <v>9.2777403170877384E-16</v>
      </c>
      <c r="I23" s="3">
        <f t="shared" si="2"/>
        <v>7.177914043642375E-3</v>
      </c>
      <c r="J23" s="50">
        <f t="shared" si="4"/>
        <v>98.753969586819835</v>
      </c>
      <c r="K23" s="50"/>
      <c r="L23" s="40">
        <f t="shared" si="3"/>
        <v>41</v>
      </c>
      <c r="M23" s="40">
        <f t="shared" si="5"/>
        <v>0</v>
      </c>
      <c r="N23" s="40">
        <f t="shared" si="6"/>
        <v>0</v>
      </c>
      <c r="O23" s="40">
        <f t="shared" si="7"/>
        <v>1</v>
      </c>
      <c r="P23" s="18">
        <v>632.32537048883592</v>
      </c>
      <c r="Q23">
        <v>788.25</v>
      </c>
      <c r="R23" s="12">
        <f>(Q23-$P23)/$P23</f>
        <v>0.24658923520753628</v>
      </c>
      <c r="S23">
        <v>635.13968279879919</v>
      </c>
      <c r="T23">
        <v>635.13968279879919</v>
      </c>
      <c r="U23">
        <v>20.000247436342761</v>
      </c>
      <c r="V23" s="9">
        <f t="shared" si="8"/>
        <v>4.4507344498728426E-3</v>
      </c>
      <c r="W23" s="4">
        <f t="shared" si="9"/>
        <v>4.4507344498728426E-3</v>
      </c>
      <c r="X23" s="40">
        <f t="shared" si="10"/>
        <v>39</v>
      </c>
      <c r="Y23" s="40">
        <f t="shared" si="11"/>
        <v>0</v>
      </c>
      <c r="Z23" s="40">
        <f t="shared" si="12"/>
        <v>0</v>
      </c>
      <c r="AA23" s="40">
        <f t="shared" si="13"/>
        <v>1</v>
      </c>
      <c r="AB23" s="18">
        <v>645.36802915610133</v>
      </c>
      <c r="AC23">
        <v>793.24</v>
      </c>
      <c r="AD23" s="12">
        <f>(AC23-$AB23)/$AB23</f>
        <v>0.22912813179986558</v>
      </c>
      <c r="AE23">
        <v>653.70911860042247</v>
      </c>
      <c r="AF23">
        <v>653.70911860042258</v>
      </c>
      <c r="AG23">
        <v>20.000135364243761</v>
      </c>
      <c r="AH23" s="9">
        <f t="shared" si="14"/>
        <v>1.2924547029743865E-2</v>
      </c>
      <c r="AI23" s="4">
        <f t="shared" si="15"/>
        <v>1.2924547029744042E-2</v>
      </c>
      <c r="AJ23" s="40">
        <f t="shared" si="16"/>
        <v>36</v>
      </c>
      <c r="AK23" s="40">
        <f t="shared" si="17"/>
        <v>0</v>
      </c>
      <c r="AL23" s="40">
        <f t="shared" si="18"/>
        <v>0</v>
      </c>
      <c r="AM23" s="40">
        <f t="shared" si="19"/>
        <v>1</v>
      </c>
      <c r="AN23" s="18">
        <v>683.50111821430551</v>
      </c>
      <c r="AO23">
        <v>757.32</v>
      </c>
      <c r="AP23" s="12">
        <f>(AO23-$AN23)/$AN23</f>
        <v>0.10800111341229629</v>
      </c>
      <c r="AQ23">
        <v>684.81632535862502</v>
      </c>
      <c r="AR23">
        <v>684.81632535862514</v>
      </c>
      <c r="AS23">
        <v>20.000248334463681</v>
      </c>
      <c r="AT23" s="9">
        <f t="shared" si="20"/>
        <v>1.9242209109409888E-3</v>
      </c>
      <c r="AU23" s="4">
        <f t="shared" si="21"/>
        <v>1.9242209109411551E-3</v>
      </c>
      <c r="AV23" s="40">
        <f t="shared" si="22"/>
        <v>31</v>
      </c>
      <c r="AW23" s="40">
        <f t="shared" si="23"/>
        <v>0</v>
      </c>
      <c r="AX23" s="40">
        <f t="shared" si="24"/>
        <v>0</v>
      </c>
      <c r="AY23" s="40">
        <f t="shared" si="25"/>
        <v>1</v>
      </c>
      <c r="AZ23" s="18">
        <v>838.62486853140547</v>
      </c>
      <c r="BA23">
        <v>968.15</v>
      </c>
      <c r="BB23" s="12">
        <f>(BA23-$AZ23)/$AZ23</f>
        <v>0.15444942825916683</v>
      </c>
      <c r="BC23">
        <v>851.726882355101</v>
      </c>
      <c r="BD23">
        <v>853.75261372160753</v>
      </c>
      <c r="BE23">
        <v>20.000286576012151</v>
      </c>
      <c r="BF23" s="9">
        <f t="shared" si="26"/>
        <v>1.5623211659153027E-2</v>
      </c>
      <c r="BG23" s="4">
        <f t="shared" si="27"/>
        <v>1.803875100519458E-2</v>
      </c>
      <c r="BH23" s="40">
        <f t="shared" si="28"/>
        <v>22</v>
      </c>
      <c r="BI23" s="40">
        <f t="shared" si="29"/>
        <v>0</v>
      </c>
      <c r="BJ23" s="40">
        <f t="shared" si="30"/>
        <v>0</v>
      </c>
      <c r="BK23" s="40">
        <f t="shared" si="31"/>
        <v>1</v>
      </c>
    </row>
    <row r="24" spans="1:63" x14ac:dyDescent="0.3">
      <c r="A24" s="26" t="s">
        <v>23</v>
      </c>
      <c r="B24" s="10">
        <v>577.99550319556693</v>
      </c>
      <c r="C24">
        <v>616.08000000000004</v>
      </c>
      <c r="D24" s="13">
        <f t="shared" si="0"/>
        <v>6.5890645504809553E-2</v>
      </c>
      <c r="E24">
        <v>578.38802788480689</v>
      </c>
      <c r="F24">
        <v>578.38802788480677</v>
      </c>
      <c r="G24">
        <v>20.000273260008541</v>
      </c>
      <c r="H24" s="2">
        <f t="shared" si="1"/>
        <v>6.7911374235579572E-4</v>
      </c>
      <c r="I24" s="3">
        <f t="shared" si="2"/>
        <v>6.7911374235559905E-4</v>
      </c>
      <c r="J24" s="50">
        <f t="shared" si="4"/>
        <v>37.691972115193153</v>
      </c>
      <c r="K24" s="50"/>
      <c r="L24" s="40">
        <f t="shared" si="3"/>
        <v>27</v>
      </c>
      <c r="M24" s="40">
        <f t="shared" si="5"/>
        <v>0</v>
      </c>
      <c r="N24" s="40">
        <f t="shared" si="6"/>
        <v>0</v>
      </c>
      <c r="O24" s="40">
        <f t="shared" si="7"/>
        <v>1</v>
      </c>
      <c r="P24" s="18">
        <v>594.4306578814527</v>
      </c>
      <c r="Q24">
        <v>692.37</v>
      </c>
      <c r="R24" s="12">
        <f>(Q24-$P24)/$P24</f>
        <v>0.16476159299657009</v>
      </c>
      <c r="S24">
        <v>595.45545547793472</v>
      </c>
      <c r="T24">
        <v>595.45545547793483</v>
      </c>
      <c r="U24">
        <v>20.00024089911021</v>
      </c>
      <c r="V24" s="9">
        <f t="shared" si="8"/>
        <v>1.7239985570972895E-3</v>
      </c>
      <c r="W24" s="4">
        <f t="shared" si="9"/>
        <v>1.7239985570974808E-3</v>
      </c>
      <c r="X24" s="40">
        <f t="shared" si="10"/>
        <v>26</v>
      </c>
      <c r="Y24" s="40">
        <f t="shared" si="11"/>
        <v>0</v>
      </c>
      <c r="Z24" s="40">
        <f t="shared" si="12"/>
        <v>0</v>
      </c>
      <c r="AA24" s="40">
        <f t="shared" si="13"/>
        <v>1</v>
      </c>
      <c r="AB24" s="18">
        <v>609.872691755201</v>
      </c>
      <c r="AC24">
        <v>683.98</v>
      </c>
      <c r="AD24" s="12">
        <f>(AC24-$AB24)/$AB24</f>
        <v>0.12151275052424419</v>
      </c>
      <c r="AE24">
        <v>612.11134231269625</v>
      </c>
      <c r="AF24">
        <v>612.11134231269625</v>
      </c>
      <c r="AG24">
        <v>20.000287187611679</v>
      </c>
      <c r="AH24" s="9">
        <f t="shared" si="14"/>
        <v>3.6706850261690811E-3</v>
      </c>
      <c r="AI24" s="4">
        <f t="shared" si="15"/>
        <v>3.6706850261690811E-3</v>
      </c>
      <c r="AJ24" s="40">
        <f t="shared" si="16"/>
        <v>24</v>
      </c>
      <c r="AK24" s="40">
        <f t="shared" si="17"/>
        <v>0</v>
      </c>
      <c r="AL24" s="40">
        <f t="shared" si="18"/>
        <v>0</v>
      </c>
      <c r="AM24" s="40">
        <f t="shared" si="19"/>
        <v>1</v>
      </c>
      <c r="AN24" s="18">
        <v>649.60424164603296</v>
      </c>
      <c r="AO24">
        <v>721.82</v>
      </c>
      <c r="AP24" s="12">
        <f>(AO24-$AN24)/$AN24</f>
        <v>0.11116885285567024</v>
      </c>
      <c r="AQ24">
        <v>653.4367978585874</v>
      </c>
      <c r="AR24">
        <v>653.43679785858728</v>
      </c>
      <c r="AS24">
        <v>20.00018494310789</v>
      </c>
      <c r="AT24" s="9">
        <f t="shared" si="20"/>
        <v>5.8998324931547825E-3</v>
      </c>
      <c r="AU24" s="4">
        <f t="shared" si="21"/>
        <v>5.8998324931546081E-3</v>
      </c>
      <c r="AV24" s="40">
        <f t="shared" si="22"/>
        <v>19</v>
      </c>
      <c r="AW24" s="40">
        <f t="shared" si="23"/>
        <v>0</v>
      </c>
      <c r="AX24" s="40">
        <f t="shared" si="24"/>
        <v>0</v>
      </c>
      <c r="AY24" s="40">
        <f t="shared" si="25"/>
        <v>1</v>
      </c>
      <c r="AZ24" s="18">
        <v>814.01806682166693</v>
      </c>
      <c r="BA24">
        <v>891.49</v>
      </c>
      <c r="BB24" s="12">
        <f>(BA24-$AZ24)/$AZ24</f>
        <v>9.5172252725080411E-2</v>
      </c>
      <c r="BC24">
        <v>831.80872391091179</v>
      </c>
      <c r="BD24">
        <v>833.15321844617904</v>
      </c>
      <c r="BE24">
        <v>20.00016375076957</v>
      </c>
      <c r="BF24" s="9">
        <f t="shared" si="26"/>
        <v>2.1855359007827025E-2</v>
      </c>
      <c r="BG24" s="4">
        <f t="shared" si="27"/>
        <v>2.3507035536969461E-2</v>
      </c>
      <c r="BH24" s="40">
        <f t="shared" si="28"/>
        <v>13</v>
      </c>
      <c r="BI24" s="40">
        <f t="shared" si="29"/>
        <v>0</v>
      </c>
      <c r="BJ24" s="40">
        <f t="shared" si="30"/>
        <v>0</v>
      </c>
      <c r="BK24" s="40">
        <f t="shared" si="31"/>
        <v>1</v>
      </c>
    </row>
    <row r="25" spans="1:63" x14ac:dyDescent="0.3">
      <c r="A25" s="26" t="s">
        <v>24</v>
      </c>
      <c r="B25" s="10">
        <v>684.74789999999996</v>
      </c>
      <c r="C25">
        <v>722.4</v>
      </c>
      <c r="D25" s="13">
        <f t="shared" si="0"/>
        <v>5.4986806093162199E-2</v>
      </c>
      <c r="E25">
        <v>684.74793631534317</v>
      </c>
      <c r="F25">
        <v>684.74793631534328</v>
      </c>
      <c r="G25">
        <v>20.00018070540391</v>
      </c>
      <c r="H25" s="2">
        <f t="shared" si="1"/>
        <v>5.3034617863049664E-8</v>
      </c>
      <c r="I25" s="3">
        <f t="shared" si="2"/>
        <v>5.3034618029076949E-8</v>
      </c>
      <c r="J25" s="50">
        <f t="shared" si="4"/>
        <v>37.65206368465681</v>
      </c>
      <c r="K25" s="50"/>
      <c r="L25" s="40">
        <f t="shared" si="3"/>
        <v>53</v>
      </c>
      <c r="M25" s="40">
        <f t="shared" si="5"/>
        <v>0</v>
      </c>
      <c r="N25" s="40">
        <f t="shared" si="6"/>
        <v>0</v>
      </c>
      <c r="O25" s="40">
        <f t="shared" si="7"/>
        <v>1</v>
      </c>
      <c r="P25" s="18">
        <v>698.90009999999995</v>
      </c>
      <c r="Q25">
        <v>805.57</v>
      </c>
      <c r="R25" s="12">
        <f>(Q25-$P25)/$P25</f>
        <v>0.152625389522766</v>
      </c>
      <c r="S25">
        <v>698.90010103032648</v>
      </c>
      <c r="T25">
        <v>698.90010103032648</v>
      </c>
      <c r="U25">
        <v>20.00033171987161</v>
      </c>
      <c r="V25" s="9">
        <f t="shared" si="8"/>
        <v>1.4742114500651416E-9</v>
      </c>
      <c r="W25" s="4">
        <f t="shared" si="9"/>
        <v>1.4742114500651416E-9</v>
      </c>
      <c r="X25" s="40">
        <f t="shared" si="10"/>
        <v>52</v>
      </c>
      <c r="Y25" s="40">
        <f t="shared" si="11"/>
        <v>0</v>
      </c>
      <c r="Z25" s="40">
        <f t="shared" si="12"/>
        <v>0</v>
      </c>
      <c r="AA25" s="40">
        <f t="shared" si="13"/>
        <v>1</v>
      </c>
      <c r="AB25" s="18">
        <v>711.59589879093562</v>
      </c>
      <c r="AC25">
        <v>833.32</v>
      </c>
      <c r="AD25" s="12">
        <f>(AC25-$AB25)/$AB25</f>
        <v>0.17105790156447562</v>
      </c>
      <c r="AE25">
        <v>711.59589879153202</v>
      </c>
      <c r="AF25">
        <v>711.59589879153202</v>
      </c>
      <c r="AG25">
        <v>20.000217446731401</v>
      </c>
      <c r="AH25" s="9">
        <f t="shared" si="14"/>
        <v>8.3811774590176251E-13</v>
      </c>
      <c r="AI25" s="4">
        <f t="shared" si="15"/>
        <v>8.3811774590176251E-13</v>
      </c>
      <c r="AJ25" s="40">
        <f t="shared" si="16"/>
        <v>52</v>
      </c>
      <c r="AK25" s="40">
        <f t="shared" si="17"/>
        <v>0</v>
      </c>
      <c r="AL25" s="40">
        <f t="shared" si="18"/>
        <v>0</v>
      </c>
      <c r="AM25" s="40">
        <f t="shared" si="19"/>
        <v>1</v>
      </c>
      <c r="AN25" s="18">
        <v>753.01743721905882</v>
      </c>
      <c r="AO25">
        <v>870.96</v>
      </c>
      <c r="AP25" s="12">
        <f>(AO25-$AN25)/$AN25</f>
        <v>0.15662660245493196</v>
      </c>
      <c r="AQ25">
        <v>753.87364505245921</v>
      </c>
      <c r="AR25">
        <v>753.87364505245921</v>
      </c>
      <c r="AS25">
        <v>20.000165666360409</v>
      </c>
      <c r="AT25" s="9">
        <f t="shared" si="20"/>
        <v>1.1370358654142457E-3</v>
      </c>
      <c r="AU25" s="4">
        <f t="shared" si="21"/>
        <v>1.1370358654142457E-3</v>
      </c>
      <c r="AV25" s="40">
        <f t="shared" si="22"/>
        <v>48</v>
      </c>
      <c r="AW25" s="40">
        <f t="shared" si="23"/>
        <v>0</v>
      </c>
      <c r="AX25" s="40">
        <f t="shared" si="24"/>
        <v>0</v>
      </c>
      <c r="AY25" s="40">
        <f t="shared" si="25"/>
        <v>1</v>
      </c>
      <c r="AZ25" s="18">
        <v>897.53595153295259</v>
      </c>
      <c r="BA25">
        <v>1027.79</v>
      </c>
      <c r="BB25" s="12">
        <f>(BA25-$AZ25)/$AZ25</f>
        <v>0.14512404572159932</v>
      </c>
      <c r="BC25">
        <v>897.53595153411766</v>
      </c>
      <c r="BD25">
        <v>897.53595153411766</v>
      </c>
      <c r="BE25">
        <v>20.00024543395266</v>
      </c>
      <c r="BF25" s="9">
        <f t="shared" si="26"/>
        <v>1.2980680171989148E-12</v>
      </c>
      <c r="BG25" s="4">
        <f t="shared" si="27"/>
        <v>1.2980680171989148E-12</v>
      </c>
      <c r="BH25" s="40">
        <f t="shared" si="28"/>
        <v>35</v>
      </c>
      <c r="BI25" s="40">
        <f t="shared" si="29"/>
        <v>0</v>
      </c>
      <c r="BJ25" s="40">
        <f t="shared" si="30"/>
        <v>0</v>
      </c>
      <c r="BK25" s="40">
        <f t="shared" si="31"/>
        <v>1</v>
      </c>
    </row>
    <row r="26" spans="1:63" x14ac:dyDescent="0.3">
      <c r="A26" s="26" t="s">
        <v>25</v>
      </c>
      <c r="B26" s="10">
        <v>637.65546955272259</v>
      </c>
      <c r="C26">
        <v>757.5</v>
      </c>
      <c r="D26" s="13">
        <f t="shared" si="0"/>
        <v>0.18794558530383379</v>
      </c>
      <c r="E26">
        <v>637.65546955272259</v>
      </c>
      <c r="F26">
        <v>637.65546955272271</v>
      </c>
      <c r="G26">
        <v>20.000433345837521</v>
      </c>
      <c r="H26" s="2">
        <f t="shared" si="1"/>
        <v>0</v>
      </c>
      <c r="I26" s="3">
        <f t="shared" si="2"/>
        <v>1.7828881449313153E-16</v>
      </c>
      <c r="J26" s="50">
        <f t="shared" si="4"/>
        <v>119.84453044727741</v>
      </c>
      <c r="K26" s="50"/>
      <c r="L26" s="40">
        <f t="shared" si="3"/>
        <v>47</v>
      </c>
      <c r="M26" s="40">
        <f t="shared" si="5"/>
        <v>0</v>
      </c>
      <c r="N26" s="40">
        <f t="shared" si="6"/>
        <v>0</v>
      </c>
      <c r="O26" s="40">
        <f t="shared" si="7"/>
        <v>1</v>
      </c>
      <c r="P26" s="18">
        <v>653.41678188148376</v>
      </c>
      <c r="Q26">
        <v>803.86</v>
      </c>
      <c r="R26" s="12">
        <f>(Q26-$P26)/$P26</f>
        <v>0.23024082375925806</v>
      </c>
      <c r="S26">
        <v>657.22067579701104</v>
      </c>
      <c r="T26">
        <v>657.67446038369337</v>
      </c>
      <c r="U26">
        <v>20.000311534293001</v>
      </c>
      <c r="V26" s="9">
        <f t="shared" si="8"/>
        <v>5.8215430350199212E-3</v>
      </c>
      <c r="W26" s="4">
        <f t="shared" si="9"/>
        <v>6.5160225758968482E-3</v>
      </c>
      <c r="X26" s="40">
        <f t="shared" si="10"/>
        <v>44</v>
      </c>
      <c r="Y26" s="40">
        <f t="shared" si="11"/>
        <v>0</v>
      </c>
      <c r="Z26" s="40">
        <f t="shared" si="12"/>
        <v>0</v>
      </c>
      <c r="AA26" s="40">
        <f t="shared" si="13"/>
        <v>1</v>
      </c>
      <c r="AB26" s="18">
        <v>669.37392907744004</v>
      </c>
      <c r="AC26">
        <v>825.69</v>
      </c>
      <c r="AD26" s="12">
        <f>(AC26-$AB26)/$AB26</f>
        <v>0.23352578302235577</v>
      </c>
      <c r="AE26">
        <v>671.3206436013852</v>
      </c>
      <c r="AF26">
        <v>671.3206436013852</v>
      </c>
      <c r="AG26">
        <v>20.00033763875253</v>
      </c>
      <c r="AH26" s="9">
        <f t="shared" si="14"/>
        <v>2.9082616447703704E-3</v>
      </c>
      <c r="AI26" s="4">
        <f t="shared" si="15"/>
        <v>2.9082616447703704E-3</v>
      </c>
      <c r="AJ26" s="40">
        <f t="shared" si="16"/>
        <v>43</v>
      </c>
      <c r="AK26" s="40">
        <f t="shared" si="17"/>
        <v>0</v>
      </c>
      <c r="AL26" s="40">
        <f t="shared" si="18"/>
        <v>0</v>
      </c>
      <c r="AM26" s="40">
        <f t="shared" si="19"/>
        <v>1</v>
      </c>
      <c r="AN26" s="18">
        <v>708.33480087552323</v>
      </c>
      <c r="AO26">
        <v>835.82</v>
      </c>
      <c r="AP26" s="12">
        <f>(AO26-$AN26)/$AN26</f>
        <v>0.17997873176201601</v>
      </c>
      <c r="AQ26">
        <v>719.83539739463959</v>
      </c>
      <c r="AR26">
        <v>719.83539739463959</v>
      </c>
      <c r="AS26">
        <v>20.00035580438562</v>
      </c>
      <c r="AT26" s="9">
        <f t="shared" si="20"/>
        <v>1.6236102623930479E-2</v>
      </c>
      <c r="AU26" s="4">
        <f t="shared" si="21"/>
        <v>1.6236102623930479E-2</v>
      </c>
      <c r="AV26" s="40">
        <f t="shared" si="22"/>
        <v>38</v>
      </c>
      <c r="AW26" s="40">
        <f t="shared" si="23"/>
        <v>0</v>
      </c>
      <c r="AX26" s="40">
        <f t="shared" si="24"/>
        <v>0</v>
      </c>
      <c r="AY26" s="40">
        <f t="shared" si="25"/>
        <v>1</v>
      </c>
      <c r="AZ26" s="18">
        <v>865.35872695100181</v>
      </c>
      <c r="BA26">
        <v>1035.22</v>
      </c>
      <c r="BB26" s="12">
        <f>(BA26-$AZ26)/$AZ26</f>
        <v>0.1962900098638701</v>
      </c>
      <c r="BC26">
        <v>869.72864237902411</v>
      </c>
      <c r="BD26">
        <v>869.728642379024</v>
      </c>
      <c r="BE26">
        <v>20.000258969981221</v>
      </c>
      <c r="BF26" s="9">
        <f t="shared" si="26"/>
        <v>5.0498311184995169E-3</v>
      </c>
      <c r="BG26" s="4">
        <f t="shared" si="27"/>
        <v>5.0498311184993859E-3</v>
      </c>
      <c r="BH26" s="40">
        <f t="shared" si="28"/>
        <v>28</v>
      </c>
      <c r="BI26" s="40">
        <f t="shared" si="29"/>
        <v>0</v>
      </c>
      <c r="BJ26" s="40">
        <f t="shared" si="30"/>
        <v>0</v>
      </c>
      <c r="BK26" s="40">
        <f t="shared" si="31"/>
        <v>1</v>
      </c>
    </row>
    <row r="27" spans="1:63" x14ac:dyDescent="0.3">
      <c r="A27" s="26" t="s">
        <v>26</v>
      </c>
      <c r="B27" s="10">
        <v>603.24607818445884</v>
      </c>
      <c r="C27">
        <v>687.28</v>
      </c>
      <c r="D27" s="13">
        <f t="shared" si="0"/>
        <v>0.13930288957443579</v>
      </c>
      <c r="E27">
        <v>603.30974931236585</v>
      </c>
      <c r="F27">
        <v>603.30974931236585</v>
      </c>
      <c r="G27">
        <v>20.000228089606392</v>
      </c>
      <c r="H27" s="2">
        <f t="shared" si="1"/>
        <v>1.0554752067123253E-4</v>
      </c>
      <c r="I27" s="3">
        <f t="shared" si="2"/>
        <v>1.0554752067123253E-4</v>
      </c>
      <c r="J27" s="50">
        <f t="shared" si="4"/>
        <v>83.97025068763412</v>
      </c>
      <c r="K27" s="50"/>
      <c r="L27" s="40">
        <f t="shared" si="3"/>
        <v>35</v>
      </c>
      <c r="M27" s="40">
        <f t="shared" si="5"/>
        <v>0</v>
      </c>
      <c r="N27" s="40">
        <f t="shared" si="6"/>
        <v>0</v>
      </c>
      <c r="O27" s="40">
        <f t="shared" si="7"/>
        <v>1</v>
      </c>
      <c r="P27" s="18">
        <v>620.36049013584238</v>
      </c>
      <c r="Q27">
        <v>738.23</v>
      </c>
      <c r="R27" s="12">
        <f>(Q27-$P27)/$P27</f>
        <v>0.19000163894761796</v>
      </c>
      <c r="S27">
        <v>623.06506549965172</v>
      </c>
      <c r="T27">
        <v>623.54938767979456</v>
      </c>
      <c r="U27">
        <v>20.00026736925356</v>
      </c>
      <c r="V27" s="9">
        <f t="shared" si="8"/>
        <v>4.359683453111449E-3</v>
      </c>
      <c r="W27" s="4">
        <f t="shared" si="9"/>
        <v>5.1403943266178937E-3</v>
      </c>
      <c r="X27" s="40">
        <f t="shared" si="10"/>
        <v>34</v>
      </c>
      <c r="Y27" s="40">
        <f t="shared" si="11"/>
        <v>0</v>
      </c>
      <c r="Z27" s="40">
        <f t="shared" si="12"/>
        <v>0</v>
      </c>
      <c r="AA27" s="40">
        <f t="shared" si="13"/>
        <v>1</v>
      </c>
      <c r="AB27" s="18">
        <v>635.18100810610247</v>
      </c>
      <c r="AC27">
        <v>729.96</v>
      </c>
      <c r="AD27" s="12">
        <f>(AC27-$AB27)/$AB27</f>
        <v>0.1492157206911725</v>
      </c>
      <c r="AE27">
        <v>640.0079906370654</v>
      </c>
      <c r="AF27">
        <v>640.00799063706552</v>
      </c>
      <c r="AG27">
        <v>20.000268519250671</v>
      </c>
      <c r="AH27" s="9">
        <f t="shared" si="14"/>
        <v>7.5993810730509495E-3</v>
      </c>
      <c r="AI27" s="4">
        <f t="shared" si="15"/>
        <v>7.5993810730511282E-3</v>
      </c>
      <c r="AJ27" s="40">
        <f t="shared" si="16"/>
        <v>33</v>
      </c>
      <c r="AK27" s="40">
        <f t="shared" si="17"/>
        <v>0</v>
      </c>
      <c r="AL27" s="40">
        <f t="shared" si="18"/>
        <v>0</v>
      </c>
      <c r="AM27" s="40">
        <f t="shared" si="19"/>
        <v>1</v>
      </c>
      <c r="AN27" s="18">
        <v>673.9010520519995</v>
      </c>
      <c r="AO27">
        <v>764.84</v>
      </c>
      <c r="AP27" s="12">
        <f>(AO27-$AN27)/$AN27</f>
        <v>0.13494406585521032</v>
      </c>
      <c r="AQ27">
        <v>675.49915199924396</v>
      </c>
      <c r="AR27">
        <v>675.49915199924385</v>
      </c>
      <c r="AS27">
        <v>20.000255935825411</v>
      </c>
      <c r="AT27" s="9">
        <f t="shared" si="20"/>
        <v>2.3714163116058634E-3</v>
      </c>
      <c r="AU27" s="4">
        <f t="shared" si="21"/>
        <v>2.3714163116056947E-3</v>
      </c>
      <c r="AV27" s="40">
        <f t="shared" si="22"/>
        <v>27</v>
      </c>
      <c r="AW27" s="40">
        <f t="shared" si="23"/>
        <v>0</v>
      </c>
      <c r="AX27" s="40">
        <f t="shared" si="24"/>
        <v>0</v>
      </c>
      <c r="AY27" s="40">
        <f t="shared" si="25"/>
        <v>1</v>
      </c>
      <c r="AZ27" s="18">
        <v>831.28199717195707</v>
      </c>
      <c r="BA27">
        <v>945.6</v>
      </c>
      <c r="BB27" s="12">
        <f>(BA27-$AZ27)/$AZ27</f>
        <v>0.13752012339609876</v>
      </c>
      <c r="BC27">
        <v>851.83749826136307</v>
      </c>
      <c r="BD27">
        <v>851.84317536881156</v>
      </c>
      <c r="BE27">
        <v>20.00031716418453</v>
      </c>
      <c r="BF27" s="9">
        <f t="shared" si="26"/>
        <v>2.4727470532666822E-2</v>
      </c>
      <c r="BG27" s="4">
        <f t="shared" si="27"/>
        <v>2.4734299872731694E-2</v>
      </c>
      <c r="BH27" s="40">
        <f t="shared" si="28"/>
        <v>21</v>
      </c>
      <c r="BI27" s="40">
        <f t="shared" si="29"/>
        <v>0</v>
      </c>
      <c r="BJ27" s="40">
        <f t="shared" si="30"/>
        <v>0</v>
      </c>
      <c r="BK27" s="40">
        <f t="shared" si="31"/>
        <v>1</v>
      </c>
    </row>
    <row r="28" spans="1:63" x14ac:dyDescent="0.3">
      <c r="A28" s="26" t="s">
        <v>27</v>
      </c>
      <c r="B28" s="10">
        <v>575.16872969999997</v>
      </c>
      <c r="C28">
        <v>629.69000000000005</v>
      </c>
      <c r="D28" s="13">
        <f t="shared" si="0"/>
        <v>9.4791784540229823E-2</v>
      </c>
      <c r="E28">
        <v>575.16872970354427</v>
      </c>
      <c r="F28">
        <v>575.16872970354427</v>
      </c>
      <c r="G28">
        <v>20.000195483071732</v>
      </c>
      <c r="H28" s="2">
        <f t="shared" si="1"/>
        <v>6.1621932309459163E-12</v>
      </c>
      <c r="I28" s="3">
        <f t="shared" si="2"/>
        <v>6.1621932309459163E-12</v>
      </c>
      <c r="J28" s="50">
        <f t="shared" si="4"/>
        <v>54.521270296455782</v>
      </c>
      <c r="K28" s="50"/>
      <c r="L28" s="40">
        <f t="shared" si="3"/>
        <v>26</v>
      </c>
      <c r="M28" s="40">
        <f t="shared" si="5"/>
        <v>0</v>
      </c>
      <c r="N28" s="40">
        <f t="shared" si="6"/>
        <v>0</v>
      </c>
      <c r="O28" s="40">
        <f t="shared" si="7"/>
        <v>1</v>
      </c>
      <c r="P28" s="18">
        <v>590.97156451489195</v>
      </c>
      <c r="Q28">
        <v>669.23</v>
      </c>
      <c r="R28" s="12">
        <f>(Q28-$P28)/$P28</f>
        <v>0.13242335195830904</v>
      </c>
      <c r="S28">
        <v>590.97156451491287</v>
      </c>
      <c r="T28">
        <v>590.97156451491276</v>
      </c>
      <c r="U28">
        <v>20.00031558466144</v>
      </c>
      <c r="V28" s="9">
        <f t="shared" si="8"/>
        <v>3.5396589949211041E-14</v>
      </c>
      <c r="W28" s="4">
        <f t="shared" si="9"/>
        <v>3.520421717774794E-14</v>
      </c>
      <c r="X28" s="40">
        <f t="shared" si="10"/>
        <v>22</v>
      </c>
      <c r="Y28" s="40">
        <f t="shared" si="11"/>
        <v>0</v>
      </c>
      <c r="Z28" s="40">
        <f t="shared" si="12"/>
        <v>0</v>
      </c>
      <c r="AA28" s="40">
        <f t="shared" si="13"/>
        <v>1</v>
      </c>
      <c r="AB28" s="18">
        <v>606.97770261824485</v>
      </c>
      <c r="AC28">
        <v>709.05</v>
      </c>
      <c r="AD28" s="12">
        <f>(AC28-$AB28)/$AB28</f>
        <v>0.16816482210377487</v>
      </c>
      <c r="AE28">
        <v>608.19891132237376</v>
      </c>
      <c r="AF28">
        <v>608.19891132237365</v>
      </c>
      <c r="AG28">
        <v>20.000257673161109</v>
      </c>
      <c r="AH28" s="9">
        <f t="shared" si="14"/>
        <v>2.0119498605321662E-3</v>
      </c>
      <c r="AI28" s="4">
        <f t="shared" si="15"/>
        <v>2.0119498605319789E-3</v>
      </c>
      <c r="AJ28" s="40">
        <f t="shared" si="16"/>
        <v>23</v>
      </c>
      <c r="AK28" s="40">
        <f t="shared" si="17"/>
        <v>0</v>
      </c>
      <c r="AL28" s="40">
        <f t="shared" si="18"/>
        <v>0</v>
      </c>
      <c r="AM28" s="40">
        <f t="shared" si="19"/>
        <v>1</v>
      </c>
      <c r="AN28" s="18">
        <v>646.40330037325725</v>
      </c>
      <c r="AO28">
        <v>743.89</v>
      </c>
      <c r="AP28" s="12">
        <f>(AO28-$AN28)/$AN28</f>
        <v>0.15081404994443917</v>
      </c>
      <c r="AQ28">
        <v>655.13105874561199</v>
      </c>
      <c r="AR28">
        <v>655.61004589446782</v>
      </c>
      <c r="AS28">
        <v>20.000266195321451</v>
      </c>
      <c r="AT28" s="9">
        <f t="shared" si="20"/>
        <v>1.3502032504034263E-2</v>
      </c>
      <c r="AU28" s="4">
        <f t="shared" si="21"/>
        <v>1.4243036067257466E-2</v>
      </c>
      <c r="AV28" s="40">
        <f t="shared" si="22"/>
        <v>15</v>
      </c>
      <c r="AW28" s="40">
        <f t="shared" si="23"/>
        <v>0</v>
      </c>
      <c r="AX28" s="40">
        <f t="shared" si="24"/>
        <v>0</v>
      </c>
      <c r="AY28" s="40">
        <f t="shared" si="25"/>
        <v>1</v>
      </c>
      <c r="AZ28" s="18">
        <v>813.08600697947168</v>
      </c>
      <c r="BA28">
        <v>889.43</v>
      </c>
      <c r="BB28" s="12">
        <f>(BA28-$AZ28)/$AZ28</f>
        <v>9.3894117430624729E-2</v>
      </c>
      <c r="BC28">
        <v>819.75559636226239</v>
      </c>
      <c r="BD28">
        <v>830.86711851257644</v>
      </c>
      <c r="BE28">
        <v>20.017136413604021</v>
      </c>
      <c r="BF28" s="9">
        <f t="shared" si="26"/>
        <v>8.2028092053478274E-3</v>
      </c>
      <c r="BG28" s="4">
        <f t="shared" si="27"/>
        <v>2.1868672416537713E-2</v>
      </c>
      <c r="BH28" s="40">
        <f t="shared" si="28"/>
        <v>12</v>
      </c>
      <c r="BI28" s="40">
        <f t="shared" si="29"/>
        <v>0</v>
      </c>
      <c r="BJ28" s="40">
        <f t="shared" si="30"/>
        <v>0</v>
      </c>
      <c r="BK28" s="40">
        <f t="shared" si="31"/>
        <v>1</v>
      </c>
    </row>
    <row r="29" spans="1:63" x14ac:dyDescent="0.3">
      <c r="A29" s="26" t="s">
        <v>28</v>
      </c>
      <c r="B29" s="10">
        <v>606.2452727660874</v>
      </c>
      <c r="C29">
        <v>628.39</v>
      </c>
      <c r="D29" s="13">
        <f t="shared" si="0"/>
        <v>3.6527669952581839E-2</v>
      </c>
      <c r="E29">
        <v>606.43065650002279</v>
      </c>
      <c r="F29">
        <v>606.43065650002268</v>
      </c>
      <c r="G29">
        <v>20.00042332694866</v>
      </c>
      <c r="H29" s="2">
        <f t="shared" si="1"/>
        <v>3.0578998676485185E-4</v>
      </c>
      <c r="I29" s="3">
        <f t="shared" si="2"/>
        <v>3.0578998676466433E-4</v>
      </c>
      <c r="J29" s="50">
        <f t="shared" si="4"/>
        <v>21.959343499977194</v>
      </c>
      <c r="K29" s="50"/>
      <c r="L29" s="40">
        <f t="shared" si="3"/>
        <v>38</v>
      </c>
      <c r="M29" s="40">
        <f t="shared" si="5"/>
        <v>0</v>
      </c>
      <c r="N29" s="40">
        <f t="shared" si="6"/>
        <v>0</v>
      </c>
      <c r="O29" s="40">
        <f t="shared" si="7"/>
        <v>1</v>
      </c>
      <c r="P29" s="18">
        <v>618.38296010025624</v>
      </c>
      <c r="Q29">
        <v>728.13</v>
      </c>
      <c r="R29" s="12">
        <f>(Q29-$P29)/$P29</f>
        <v>0.17747423034093768</v>
      </c>
      <c r="S29">
        <v>618.38296010025635</v>
      </c>
      <c r="T29">
        <v>618.38296010025635</v>
      </c>
      <c r="U29">
        <v>20.000292586814609</v>
      </c>
      <c r="V29" s="9">
        <f t="shared" si="8"/>
        <v>1.838453596832364E-16</v>
      </c>
      <c r="W29" s="4">
        <f t="shared" si="9"/>
        <v>1.838453596832364E-16</v>
      </c>
      <c r="X29" s="40">
        <f t="shared" si="10"/>
        <v>33</v>
      </c>
      <c r="Y29" s="40">
        <f t="shared" si="11"/>
        <v>0</v>
      </c>
      <c r="Z29" s="40">
        <f t="shared" si="12"/>
        <v>0</v>
      </c>
      <c r="AA29" s="40">
        <f t="shared" si="13"/>
        <v>1</v>
      </c>
      <c r="AB29" s="18">
        <v>642.64918515070838</v>
      </c>
      <c r="AC29">
        <v>753.9</v>
      </c>
      <c r="AD29" s="12">
        <f>(AC29-$AB29)/$AB29</f>
        <v>0.17311282332553188</v>
      </c>
      <c r="AE29">
        <v>652.77075715043259</v>
      </c>
      <c r="AF29">
        <v>654.69089488167003</v>
      </c>
      <c r="AG29">
        <v>20.0003304686863</v>
      </c>
      <c r="AH29" s="9">
        <f t="shared" si="14"/>
        <v>1.5749762442086642E-2</v>
      </c>
      <c r="AI29" s="4">
        <f t="shared" si="15"/>
        <v>1.8737609895417111E-2</v>
      </c>
      <c r="AJ29" s="40">
        <f t="shared" si="16"/>
        <v>35</v>
      </c>
      <c r="AK29" s="40">
        <f t="shared" si="17"/>
        <v>0</v>
      </c>
      <c r="AL29" s="40">
        <f t="shared" si="18"/>
        <v>0</v>
      </c>
      <c r="AM29" s="40">
        <f t="shared" si="19"/>
        <v>1</v>
      </c>
      <c r="AN29" s="18">
        <v>688.27660559185108</v>
      </c>
      <c r="AO29">
        <v>781.24</v>
      </c>
      <c r="AP29" s="12">
        <f>(AO29-$AN29)/$AN29</f>
        <v>0.13506691009526531</v>
      </c>
      <c r="AQ29">
        <v>697.52183434467622</v>
      </c>
      <c r="AR29">
        <v>697.52183434467611</v>
      </c>
      <c r="AS29">
        <v>20.00021052695811</v>
      </c>
      <c r="AT29" s="9">
        <f t="shared" si="20"/>
        <v>1.3432432074129764E-2</v>
      </c>
      <c r="AU29" s="4">
        <f t="shared" si="21"/>
        <v>1.3432432074129599E-2</v>
      </c>
      <c r="AV29" s="40">
        <f t="shared" si="22"/>
        <v>32</v>
      </c>
      <c r="AW29" s="40">
        <f t="shared" si="23"/>
        <v>0</v>
      </c>
      <c r="AX29" s="40">
        <f t="shared" si="24"/>
        <v>0</v>
      </c>
      <c r="AY29" s="40">
        <f t="shared" si="25"/>
        <v>1</v>
      </c>
      <c r="AZ29" s="18">
        <v>848.48545999017028</v>
      </c>
      <c r="BA29">
        <v>922.08</v>
      </c>
      <c r="BB29" s="12">
        <f>(BA29-$AZ29)/$AZ29</f>
        <v>8.6736359643313568E-2</v>
      </c>
      <c r="BC29">
        <v>857.85833090545361</v>
      </c>
      <c r="BD29">
        <v>858.71447865823359</v>
      </c>
      <c r="BE29">
        <v>20.00019864784554</v>
      </c>
      <c r="BF29" s="9">
        <f t="shared" si="26"/>
        <v>1.104658990313389E-2</v>
      </c>
      <c r="BG29" s="4">
        <f t="shared" si="27"/>
        <v>1.2055620455984959E-2</v>
      </c>
      <c r="BH29" s="40">
        <f t="shared" si="28"/>
        <v>24</v>
      </c>
      <c r="BI29" s="40">
        <f t="shared" si="29"/>
        <v>0</v>
      </c>
      <c r="BJ29" s="40">
        <f t="shared" si="30"/>
        <v>0</v>
      </c>
      <c r="BK29" s="40">
        <f t="shared" si="31"/>
        <v>1</v>
      </c>
    </row>
    <row r="30" spans="1:63" x14ac:dyDescent="0.3">
      <c r="A30" s="26" t="s">
        <v>29</v>
      </c>
      <c r="B30" s="10">
        <v>585.83444035871355</v>
      </c>
      <c r="C30">
        <v>616.35</v>
      </c>
      <c r="D30" s="13">
        <f t="shared" si="0"/>
        <v>5.2089050317016911E-2</v>
      </c>
      <c r="E30">
        <v>585.83444035871355</v>
      </c>
      <c r="F30">
        <v>587.33578075442006</v>
      </c>
      <c r="G30">
        <v>20.000223128218199</v>
      </c>
      <c r="H30" s="2">
        <f t="shared" si="1"/>
        <v>0</v>
      </c>
      <c r="I30" s="3">
        <f t="shared" si="2"/>
        <v>2.562738364762607E-3</v>
      </c>
      <c r="J30" s="50">
        <f t="shared" si="4"/>
        <v>30.515559641286472</v>
      </c>
      <c r="K30" s="50"/>
      <c r="L30" s="40">
        <f t="shared" si="3"/>
        <v>28</v>
      </c>
      <c r="M30" s="40">
        <f t="shared" si="5"/>
        <v>0</v>
      </c>
      <c r="N30" s="40">
        <f t="shared" si="6"/>
        <v>0</v>
      </c>
      <c r="O30" s="40">
        <f t="shared" si="7"/>
        <v>1</v>
      </c>
      <c r="P30" s="18">
        <v>599.39273134778978</v>
      </c>
      <c r="Q30">
        <v>690.75</v>
      </c>
      <c r="R30" s="12">
        <f>(Q30-$P30)/$P30</f>
        <v>0.15241637723364609</v>
      </c>
      <c r="S30">
        <v>604.3229236215235</v>
      </c>
      <c r="T30">
        <v>604.32292362152361</v>
      </c>
      <c r="U30">
        <v>20.000238635297869</v>
      </c>
      <c r="V30" s="9">
        <f t="shared" si="8"/>
        <v>8.2253120798574456E-3</v>
      </c>
      <c r="W30" s="4">
        <f t="shared" si="9"/>
        <v>8.2253120798576346E-3</v>
      </c>
      <c r="X30" s="40">
        <f t="shared" si="10"/>
        <v>28</v>
      </c>
      <c r="Y30" s="40">
        <f t="shared" si="11"/>
        <v>0</v>
      </c>
      <c r="Z30" s="40">
        <f t="shared" si="12"/>
        <v>0</v>
      </c>
      <c r="AA30" s="40">
        <f t="shared" si="13"/>
        <v>1</v>
      </c>
      <c r="AB30" s="18">
        <v>616.050774515272</v>
      </c>
      <c r="AC30">
        <v>718.37</v>
      </c>
      <c r="AD30" s="12">
        <f>(AC30-$AB30)/$AB30</f>
        <v>0.16608894869945739</v>
      </c>
      <c r="AE30">
        <v>628.2097501048778</v>
      </c>
      <c r="AF30">
        <v>628.5904757918978</v>
      </c>
      <c r="AG30">
        <v>20.000427197618411</v>
      </c>
      <c r="AH30" s="9">
        <f t="shared" si="14"/>
        <v>1.9736969893711868E-2</v>
      </c>
      <c r="AI30" s="4">
        <f t="shared" si="15"/>
        <v>2.0354980133727506E-2</v>
      </c>
      <c r="AJ30" s="40">
        <f t="shared" si="16"/>
        <v>28</v>
      </c>
      <c r="AK30" s="40">
        <f t="shared" si="17"/>
        <v>0</v>
      </c>
      <c r="AL30" s="40">
        <f t="shared" si="18"/>
        <v>0</v>
      </c>
      <c r="AM30" s="40">
        <f t="shared" si="19"/>
        <v>1</v>
      </c>
      <c r="AN30" s="18">
        <v>667.32016961202305</v>
      </c>
      <c r="AO30">
        <v>766.95</v>
      </c>
      <c r="AP30" s="12">
        <f>(AO30-$AN30)/$AN30</f>
        <v>0.14929839517049415</v>
      </c>
      <c r="AQ30">
        <v>674.81286610158645</v>
      </c>
      <c r="AR30">
        <v>674.81286610158634</v>
      </c>
      <c r="AS30">
        <v>20.00024724053219</v>
      </c>
      <c r="AT30" s="9">
        <f t="shared" si="20"/>
        <v>1.1228038400097543E-2</v>
      </c>
      <c r="AU30" s="4">
        <f t="shared" si="21"/>
        <v>1.1228038400097373E-2</v>
      </c>
      <c r="AV30" s="40">
        <f t="shared" si="22"/>
        <v>25</v>
      </c>
      <c r="AW30" s="40">
        <f t="shared" si="23"/>
        <v>0</v>
      </c>
      <c r="AX30" s="40">
        <f t="shared" si="24"/>
        <v>0</v>
      </c>
      <c r="AY30" s="40">
        <f t="shared" si="25"/>
        <v>1</v>
      </c>
      <c r="AZ30" s="18">
        <v>824.96112345504582</v>
      </c>
      <c r="BA30">
        <v>896.2</v>
      </c>
      <c r="BB30" s="12">
        <f>(BA30-$AZ30)/$AZ30</f>
        <v>8.6354222665180183E-2</v>
      </c>
      <c r="BC30">
        <v>830.58661050559419</v>
      </c>
      <c r="BD30">
        <v>831.61897447290755</v>
      </c>
      <c r="BE30">
        <v>20.000228424649681</v>
      </c>
      <c r="BF30" s="9">
        <f t="shared" si="26"/>
        <v>6.8190935192049924E-3</v>
      </c>
      <c r="BG30" s="4">
        <f t="shared" si="27"/>
        <v>8.0705027528785531E-3</v>
      </c>
      <c r="BH30" s="40">
        <f t="shared" si="28"/>
        <v>16</v>
      </c>
      <c r="BI30" s="40">
        <f t="shared" si="29"/>
        <v>0</v>
      </c>
      <c r="BJ30" s="40">
        <f t="shared" si="30"/>
        <v>0</v>
      </c>
      <c r="BK30" s="40">
        <f t="shared" si="31"/>
        <v>1</v>
      </c>
    </row>
    <row r="31" spans="1:63" x14ac:dyDescent="0.3">
      <c r="A31" s="26" t="s">
        <v>30</v>
      </c>
      <c r="B31" s="10">
        <v>590.97095728322347</v>
      </c>
      <c r="C31">
        <v>647.94000000000005</v>
      </c>
      <c r="D31" s="13">
        <f t="shared" si="0"/>
        <v>9.6399056526688343E-2</v>
      </c>
      <c r="E31">
        <v>593.50467559669028</v>
      </c>
      <c r="F31">
        <v>593.87086597565951</v>
      </c>
      <c r="G31">
        <v>20.000297073088589</v>
      </c>
      <c r="H31" s="2">
        <f t="shared" si="1"/>
        <v>4.2873821162289693E-3</v>
      </c>
      <c r="I31" s="3">
        <f t="shared" si="2"/>
        <v>4.9070240367941774E-3</v>
      </c>
      <c r="J31" s="50">
        <f t="shared" si="4"/>
        <v>54.435324403309778</v>
      </c>
      <c r="K31" s="50"/>
      <c r="L31" s="40">
        <f t="shared" si="3"/>
        <v>30</v>
      </c>
      <c r="M31" s="40">
        <f t="shared" si="5"/>
        <v>0</v>
      </c>
      <c r="N31" s="40">
        <f t="shared" si="6"/>
        <v>0</v>
      </c>
      <c r="O31" s="40">
        <f t="shared" si="7"/>
        <v>1</v>
      </c>
      <c r="P31" s="18">
        <v>609.48562263252597</v>
      </c>
      <c r="Q31">
        <v>691.53</v>
      </c>
      <c r="R31" s="12">
        <f>(Q31-$P31)/$P31</f>
        <v>0.13461249014062568</v>
      </c>
      <c r="S31">
        <v>613.49292735515144</v>
      </c>
      <c r="T31">
        <v>613.49292735515144</v>
      </c>
      <c r="U31">
        <v>20.000208384776489</v>
      </c>
      <c r="V31" s="9">
        <f t="shared" si="8"/>
        <v>6.5748962302291528E-3</v>
      </c>
      <c r="W31" s="4">
        <f t="shared" si="9"/>
        <v>6.5748962302291528E-3</v>
      </c>
      <c r="X31" s="40">
        <f t="shared" si="10"/>
        <v>30</v>
      </c>
      <c r="Y31" s="40">
        <f t="shared" si="11"/>
        <v>0</v>
      </c>
      <c r="Z31" s="40">
        <f t="shared" si="12"/>
        <v>0</v>
      </c>
      <c r="AA31" s="40">
        <f t="shared" si="13"/>
        <v>1</v>
      </c>
      <c r="AB31" s="18">
        <v>621.8332518976888</v>
      </c>
      <c r="AC31">
        <v>706.5</v>
      </c>
      <c r="AD31" s="12">
        <f>(AC31-$AB31)/$AB31</f>
        <v>0.13615667519214872</v>
      </c>
      <c r="AE31">
        <v>637.79424691685836</v>
      </c>
      <c r="AF31">
        <v>637.79424691685836</v>
      </c>
      <c r="AG31">
        <v>20.000347725534809</v>
      </c>
      <c r="AH31" s="9">
        <f t="shared" si="14"/>
        <v>2.5667644775283979E-2</v>
      </c>
      <c r="AI31" s="4">
        <f t="shared" si="15"/>
        <v>2.5667644775283979E-2</v>
      </c>
      <c r="AJ31" s="40">
        <f t="shared" si="16"/>
        <v>29</v>
      </c>
      <c r="AK31" s="40">
        <f t="shared" si="17"/>
        <v>0</v>
      </c>
      <c r="AL31" s="40">
        <f t="shared" si="18"/>
        <v>0</v>
      </c>
      <c r="AM31" s="40">
        <f t="shared" si="19"/>
        <v>1</v>
      </c>
      <c r="AN31" s="18">
        <v>663.20898332140371</v>
      </c>
      <c r="AO31">
        <v>756.72</v>
      </c>
      <c r="AP31" s="12">
        <f>(AO31-$AN31)/$AN31</f>
        <v>0.14099781370614983</v>
      </c>
      <c r="AQ31">
        <v>665.2101131952835</v>
      </c>
      <c r="AR31">
        <v>665.21011319528338</v>
      </c>
      <c r="AS31">
        <v>20.0002989219036</v>
      </c>
      <c r="AT31" s="9">
        <f t="shared" si="20"/>
        <v>3.0173443427409137E-3</v>
      </c>
      <c r="AU31" s="4">
        <f t="shared" si="21"/>
        <v>3.0173443427407424E-3</v>
      </c>
      <c r="AV31" s="40">
        <f t="shared" si="22"/>
        <v>22</v>
      </c>
      <c r="AW31" s="40">
        <f t="shared" si="23"/>
        <v>0</v>
      </c>
      <c r="AX31" s="40">
        <f t="shared" si="24"/>
        <v>0</v>
      </c>
      <c r="AY31" s="40">
        <f t="shared" si="25"/>
        <v>1</v>
      </c>
      <c r="AZ31" s="18">
        <v>824.90852659053201</v>
      </c>
      <c r="BA31">
        <v>917.86</v>
      </c>
      <c r="BB31" s="12">
        <f>(BA31-$AZ31)/$AZ31</f>
        <v>0.11268094632704317</v>
      </c>
      <c r="BC31">
        <v>841.13363651538634</v>
      </c>
      <c r="BD31">
        <v>844.20724436396119</v>
      </c>
      <c r="BE31">
        <v>20.000218908721578</v>
      </c>
      <c r="BF31" s="9">
        <f t="shared" si="26"/>
        <v>1.9668980743737852E-2</v>
      </c>
      <c r="BG31" s="4">
        <f t="shared" si="27"/>
        <v>2.3394979141740262E-2</v>
      </c>
      <c r="BH31" s="40">
        <f t="shared" si="28"/>
        <v>15</v>
      </c>
      <c r="BI31" s="40">
        <f t="shared" si="29"/>
        <v>0</v>
      </c>
      <c r="BJ31" s="40">
        <f t="shared" si="30"/>
        <v>0</v>
      </c>
      <c r="BK31" s="40">
        <f t="shared" si="31"/>
        <v>1</v>
      </c>
    </row>
    <row r="32" spans="1:63" x14ac:dyDescent="0.3">
      <c r="A32" s="26" t="s">
        <v>31</v>
      </c>
      <c r="B32" s="10">
        <v>563.50869999999998</v>
      </c>
      <c r="C32">
        <v>563.51</v>
      </c>
      <c r="D32" s="13">
        <f t="shared" si="0"/>
        <v>2.3069741425726592E-6</v>
      </c>
      <c r="E32">
        <v>563.50872502891286</v>
      </c>
      <c r="F32">
        <v>563.50872502891275</v>
      </c>
      <c r="G32">
        <v>20.000389400869611</v>
      </c>
      <c r="H32" s="2">
        <f t="shared" si="1"/>
        <v>4.4416196035903737E-8</v>
      </c>
      <c r="I32" s="3">
        <f t="shared" si="2"/>
        <v>4.441619583415559E-8</v>
      </c>
      <c r="J32" s="50">
        <f t="shared" si="4"/>
        <v>0</v>
      </c>
      <c r="K32" s="50"/>
      <c r="L32" s="40">
        <f t="shared" si="3"/>
        <v>18</v>
      </c>
      <c r="M32" s="40">
        <f t="shared" si="5"/>
        <v>1</v>
      </c>
      <c r="N32" s="40">
        <f t="shared" si="6"/>
        <v>0</v>
      </c>
      <c r="O32" s="40">
        <f t="shared" si="7"/>
        <v>0</v>
      </c>
      <c r="P32" s="18">
        <v>580.91890000000001</v>
      </c>
      <c r="Q32">
        <v>614.87</v>
      </c>
      <c r="R32" s="12">
        <f>(Q32-$P32)/$P32</f>
        <v>5.8443786215253105E-2</v>
      </c>
      <c r="S32">
        <v>582.30609240335457</v>
      </c>
      <c r="T32">
        <v>582.30609240335446</v>
      </c>
      <c r="U32">
        <v>20.000480445101861</v>
      </c>
      <c r="V32" s="9">
        <f t="shared" si="8"/>
        <v>2.3879278215161548E-3</v>
      </c>
      <c r="W32" s="4">
        <f t="shared" si="9"/>
        <v>2.3879278215159592E-3</v>
      </c>
      <c r="X32" s="40">
        <f t="shared" si="10"/>
        <v>18</v>
      </c>
      <c r="Y32" s="40">
        <f t="shared" si="11"/>
        <v>0</v>
      </c>
      <c r="Z32" s="40">
        <f t="shared" si="12"/>
        <v>0</v>
      </c>
      <c r="AA32" s="40">
        <f t="shared" si="13"/>
        <v>1</v>
      </c>
      <c r="AB32" s="18">
        <v>595.74130000000002</v>
      </c>
      <c r="AC32">
        <v>629.39</v>
      </c>
      <c r="AD32" s="12">
        <f>(AC32-$AB32)/$AB32</f>
        <v>5.6482066964301386E-2</v>
      </c>
      <c r="AE32">
        <v>595.74134737393172</v>
      </c>
      <c r="AF32">
        <v>595.74134737393172</v>
      </c>
      <c r="AG32">
        <v>20.000208882708101</v>
      </c>
      <c r="AH32" s="9">
        <f t="shared" si="14"/>
        <v>7.952097948064578E-8</v>
      </c>
      <c r="AI32" s="4">
        <f t="shared" si="15"/>
        <v>7.952097948064578E-8</v>
      </c>
      <c r="AJ32" s="40">
        <f t="shared" si="16"/>
        <v>17</v>
      </c>
      <c r="AK32" s="40">
        <f t="shared" si="17"/>
        <v>0</v>
      </c>
      <c r="AL32" s="40">
        <f t="shared" si="18"/>
        <v>0</v>
      </c>
      <c r="AM32" s="40">
        <f t="shared" si="19"/>
        <v>1</v>
      </c>
      <c r="AN32" s="18">
        <v>638.65479737281373</v>
      </c>
      <c r="AO32">
        <v>682.05</v>
      </c>
      <c r="AP32" s="12">
        <f>(AO32-$AN32)/$AN32</f>
        <v>6.7947822212716183E-2</v>
      </c>
      <c r="AQ32">
        <v>641.61429315895737</v>
      </c>
      <c r="AR32">
        <v>641.61429315895737</v>
      </c>
      <c r="AS32">
        <v>20.000364426523451</v>
      </c>
      <c r="AT32" s="9">
        <f t="shared" si="20"/>
        <v>4.6339521730955277E-3</v>
      </c>
      <c r="AU32" s="4">
        <f t="shared" si="21"/>
        <v>4.6339521730955277E-3</v>
      </c>
      <c r="AV32" s="40">
        <f t="shared" si="22"/>
        <v>11</v>
      </c>
      <c r="AW32" s="40">
        <f t="shared" si="23"/>
        <v>0</v>
      </c>
      <c r="AX32" s="40">
        <f t="shared" si="24"/>
        <v>0</v>
      </c>
      <c r="AY32" s="40">
        <f t="shared" si="25"/>
        <v>1</v>
      </c>
      <c r="AZ32" s="18">
        <v>800.07937669006003</v>
      </c>
      <c r="BA32">
        <v>868.66</v>
      </c>
      <c r="BB32" s="12">
        <f>(BA32-$AZ32)/$AZ32</f>
        <v>8.5717274195541662E-2</v>
      </c>
      <c r="BC32">
        <v>813.73178332298824</v>
      </c>
      <c r="BD32">
        <v>813.89561377756661</v>
      </c>
      <c r="BE32">
        <v>20.000231443159279</v>
      </c>
      <c r="BF32" s="9">
        <f t="shared" si="26"/>
        <v>1.7063815204696825E-2</v>
      </c>
      <c r="BG32" s="4">
        <f t="shared" si="27"/>
        <v>1.7268582955686913E-2</v>
      </c>
      <c r="BH32" s="40">
        <f t="shared" si="28"/>
        <v>6</v>
      </c>
      <c r="BI32" s="40">
        <f t="shared" si="29"/>
        <v>0</v>
      </c>
      <c r="BJ32" s="40">
        <f t="shared" si="30"/>
        <v>0</v>
      </c>
      <c r="BK32" s="40">
        <f t="shared" si="31"/>
        <v>1</v>
      </c>
    </row>
    <row r="33" spans="1:63" x14ac:dyDescent="0.3">
      <c r="A33" s="26" t="s">
        <v>32</v>
      </c>
      <c r="B33" s="10">
        <v>680.49728845243476</v>
      </c>
      <c r="C33">
        <v>715.77</v>
      </c>
      <c r="D33" s="13">
        <f t="shared" si="0"/>
        <v>5.1833728283886771E-2</v>
      </c>
      <c r="E33">
        <v>680.49728845243988</v>
      </c>
      <c r="F33">
        <v>680.49728845243976</v>
      </c>
      <c r="G33">
        <v>20.00040963455103</v>
      </c>
      <c r="H33" s="2">
        <f t="shared" si="1"/>
        <v>7.5178957863405383E-15</v>
      </c>
      <c r="I33" s="3">
        <f t="shared" si="2"/>
        <v>7.3508314355329711E-15</v>
      </c>
      <c r="J33" s="50">
        <f t="shared" si="4"/>
        <v>35.272711547560107</v>
      </c>
      <c r="K33" s="50"/>
      <c r="L33" s="40">
        <f t="shared" si="3"/>
        <v>52</v>
      </c>
      <c r="M33" s="40">
        <f t="shared" si="5"/>
        <v>0</v>
      </c>
      <c r="N33" s="40">
        <f t="shared" si="6"/>
        <v>0</v>
      </c>
      <c r="O33" s="40">
        <f t="shared" si="7"/>
        <v>1</v>
      </c>
      <c r="P33" s="18">
        <v>699.95870000000002</v>
      </c>
      <c r="Q33">
        <v>797.37</v>
      </c>
      <c r="R33" s="12">
        <f>(Q33-$P33)/$P33</f>
        <v>0.13916721086544104</v>
      </c>
      <c r="S33">
        <v>699.95870279506823</v>
      </c>
      <c r="T33">
        <v>699.95870279506823</v>
      </c>
      <c r="U33">
        <v>20.000330877909441</v>
      </c>
      <c r="V33" s="9">
        <f t="shared" si="8"/>
        <v>3.9931901874147439E-9</v>
      </c>
      <c r="W33" s="4">
        <f t="shared" si="9"/>
        <v>3.9931901874147439E-9</v>
      </c>
      <c r="X33" s="40">
        <f t="shared" si="10"/>
        <v>53</v>
      </c>
      <c r="Y33" s="40">
        <f t="shared" si="11"/>
        <v>0</v>
      </c>
      <c r="Z33" s="40">
        <f t="shared" si="12"/>
        <v>0</v>
      </c>
      <c r="AA33" s="40">
        <f t="shared" si="13"/>
        <v>1</v>
      </c>
      <c r="AB33" s="18">
        <v>715.77828981119808</v>
      </c>
      <c r="AC33">
        <v>843.31</v>
      </c>
      <c r="AD33" s="12">
        <f>(AC33-$AB33)/$AB33</f>
        <v>0.17817208485387437</v>
      </c>
      <c r="AE33">
        <v>715.77828981174582</v>
      </c>
      <c r="AF33">
        <v>715.77828981174582</v>
      </c>
      <c r="AG33">
        <v>20.0003162369132</v>
      </c>
      <c r="AH33" s="9">
        <f t="shared" si="14"/>
        <v>7.6524140497083958E-13</v>
      </c>
      <c r="AI33" s="4">
        <f t="shared" si="15"/>
        <v>7.6524140497083958E-13</v>
      </c>
      <c r="AJ33" s="40">
        <f t="shared" si="16"/>
        <v>53</v>
      </c>
      <c r="AK33" s="40">
        <f t="shared" si="17"/>
        <v>0</v>
      </c>
      <c r="AL33" s="40">
        <f t="shared" si="18"/>
        <v>0</v>
      </c>
      <c r="AM33" s="40">
        <f t="shared" si="19"/>
        <v>1</v>
      </c>
      <c r="AN33" s="18">
        <v>755.90058889236116</v>
      </c>
      <c r="AO33">
        <v>893.09</v>
      </c>
      <c r="AP33" s="12">
        <f>(AO33-$AN33)/$AN33</f>
        <v>0.18149134042700737</v>
      </c>
      <c r="AQ33">
        <v>755.90059260916644</v>
      </c>
      <c r="AR33">
        <v>755.90059260916655</v>
      </c>
      <c r="AS33">
        <v>20.000202815746889</v>
      </c>
      <c r="AT33" s="9">
        <f t="shared" si="20"/>
        <v>4.9170556762958515E-9</v>
      </c>
      <c r="AU33" s="4">
        <f t="shared" si="21"/>
        <v>4.9170558266950431E-9</v>
      </c>
      <c r="AV33" s="40">
        <f t="shared" si="22"/>
        <v>50</v>
      </c>
      <c r="AW33" s="40">
        <f t="shared" si="23"/>
        <v>0</v>
      </c>
      <c r="AX33" s="40">
        <f t="shared" si="24"/>
        <v>0</v>
      </c>
      <c r="AY33" s="40">
        <f t="shared" si="25"/>
        <v>1</v>
      </c>
      <c r="AZ33" s="18">
        <v>910.32370000000003</v>
      </c>
      <c r="BA33">
        <v>1024.75</v>
      </c>
      <c r="BB33" s="12">
        <f>(BA33-$AZ33)/$AZ33</f>
        <v>0.12569847407026749</v>
      </c>
      <c r="BC33">
        <v>910.32374284798789</v>
      </c>
      <c r="BD33">
        <v>910.32374284798789</v>
      </c>
      <c r="BE33">
        <v>20.00024822573177</v>
      </c>
      <c r="BF33" s="9">
        <f t="shared" si="26"/>
        <v>4.7068957840464669E-8</v>
      </c>
      <c r="BG33" s="4">
        <f t="shared" si="27"/>
        <v>4.7068957840464669E-8</v>
      </c>
      <c r="BH33" s="40">
        <f t="shared" si="28"/>
        <v>38</v>
      </c>
      <c r="BI33" s="40">
        <f t="shared" si="29"/>
        <v>0</v>
      </c>
      <c r="BJ33" s="40">
        <f t="shared" si="30"/>
        <v>0</v>
      </c>
      <c r="BK33" s="40">
        <f t="shared" si="31"/>
        <v>1</v>
      </c>
    </row>
    <row r="34" spans="1:63" x14ac:dyDescent="0.3">
      <c r="A34" s="26" t="s">
        <v>33</v>
      </c>
      <c r="B34" s="10">
        <v>635.75355950000005</v>
      </c>
      <c r="C34">
        <v>748.43</v>
      </c>
      <c r="D34" s="13">
        <f t="shared" si="0"/>
        <v>0.17723288972006124</v>
      </c>
      <c r="E34">
        <v>635.75355952747714</v>
      </c>
      <c r="F34">
        <v>635.75355952747702</v>
      </c>
      <c r="G34">
        <v>20.000260569434609</v>
      </c>
      <c r="H34" s="2">
        <f t="shared" si="1"/>
        <v>4.3219711608669488E-11</v>
      </c>
      <c r="I34" s="3">
        <f t="shared" si="2"/>
        <v>4.3219532786489067E-11</v>
      </c>
      <c r="J34" s="50">
        <f t="shared" si="4"/>
        <v>112.67644047252281</v>
      </c>
      <c r="K34" s="50"/>
      <c r="L34" s="40">
        <f t="shared" si="3"/>
        <v>45</v>
      </c>
      <c r="M34" s="40">
        <f t="shared" si="5"/>
        <v>0</v>
      </c>
      <c r="N34" s="40">
        <f t="shared" si="6"/>
        <v>0</v>
      </c>
      <c r="O34" s="40">
        <f t="shared" si="7"/>
        <v>1</v>
      </c>
      <c r="P34" s="18">
        <v>656.54532129715699</v>
      </c>
      <c r="Q34">
        <v>811.84</v>
      </c>
      <c r="R34" s="12">
        <f>(Q34-$P34)/$P34</f>
        <v>0.23653306735325222</v>
      </c>
      <c r="S34">
        <v>660.18829950960526</v>
      </c>
      <c r="T34">
        <v>660.18829950960537</v>
      </c>
      <c r="U34">
        <v>20.000191626138989</v>
      </c>
      <c r="V34" s="9">
        <f t="shared" si="8"/>
        <v>5.5487079022217764E-3</v>
      </c>
      <c r="W34" s="4">
        <f t="shared" si="9"/>
        <v>5.548707902221949E-3</v>
      </c>
      <c r="X34" s="40">
        <f t="shared" si="10"/>
        <v>45</v>
      </c>
      <c r="Y34" s="40">
        <f t="shared" si="11"/>
        <v>0</v>
      </c>
      <c r="Z34" s="40">
        <f t="shared" si="12"/>
        <v>0</v>
      </c>
      <c r="AA34" s="40">
        <f t="shared" si="13"/>
        <v>1</v>
      </c>
      <c r="AB34" s="18">
        <v>674.33953699477206</v>
      </c>
      <c r="AC34">
        <v>836</v>
      </c>
      <c r="AD34" s="12">
        <f>(AC34-$AB34)/$AB34</f>
        <v>0.2397315508529663</v>
      </c>
      <c r="AE34">
        <v>686.22243858701916</v>
      </c>
      <c r="AF34">
        <v>688.67885752250129</v>
      </c>
      <c r="AG34">
        <v>20.00023760981858</v>
      </c>
      <c r="AH34" s="9">
        <f t="shared" si="14"/>
        <v>1.7621540693289084E-2</v>
      </c>
      <c r="AI34" s="4">
        <f t="shared" si="15"/>
        <v>2.1264244110071211E-2</v>
      </c>
      <c r="AJ34" s="40">
        <f t="shared" si="16"/>
        <v>45</v>
      </c>
      <c r="AK34" s="40">
        <f t="shared" si="17"/>
        <v>0</v>
      </c>
      <c r="AL34" s="40">
        <f t="shared" si="18"/>
        <v>0</v>
      </c>
      <c r="AM34" s="40">
        <f t="shared" si="19"/>
        <v>1</v>
      </c>
      <c r="AN34" s="18">
        <v>715.29446242210543</v>
      </c>
      <c r="AO34">
        <v>876.32</v>
      </c>
      <c r="AP34" s="12">
        <f>(AO34-$AN34)/$AN34</f>
        <v>0.22511783054021628</v>
      </c>
      <c r="AQ34">
        <v>721.49169251515912</v>
      </c>
      <c r="AR34">
        <v>721.49169251515912</v>
      </c>
      <c r="AS34">
        <v>20.000219787657262</v>
      </c>
      <c r="AT34" s="9">
        <f t="shared" si="20"/>
        <v>8.6638865790584253E-3</v>
      </c>
      <c r="AU34" s="4">
        <f t="shared" si="21"/>
        <v>8.6638865790584253E-3</v>
      </c>
      <c r="AV34" s="40">
        <f t="shared" si="22"/>
        <v>39</v>
      </c>
      <c r="AW34" s="40">
        <f t="shared" si="23"/>
        <v>0</v>
      </c>
      <c r="AX34" s="40">
        <f t="shared" si="24"/>
        <v>0</v>
      </c>
      <c r="AY34" s="40">
        <f t="shared" si="25"/>
        <v>1</v>
      </c>
      <c r="AZ34" s="18">
        <v>875.14171986840972</v>
      </c>
      <c r="BA34">
        <v>1035.67</v>
      </c>
      <c r="BB34" s="12">
        <f>(BA34-$AZ34)/$AZ34</f>
        <v>0.18343118204412437</v>
      </c>
      <c r="BC34">
        <v>896.410033357727</v>
      </c>
      <c r="BD34">
        <v>901.40504326014377</v>
      </c>
      <c r="BE34">
        <v>20.000164253776891</v>
      </c>
      <c r="BF34" s="9">
        <f t="shared" si="26"/>
        <v>2.4302707786020394E-2</v>
      </c>
      <c r="BG34" s="4">
        <f t="shared" si="27"/>
        <v>3.0010366087544222E-2</v>
      </c>
      <c r="BH34" s="40">
        <f t="shared" si="28"/>
        <v>32</v>
      </c>
      <c r="BI34" s="40">
        <f t="shared" si="29"/>
        <v>0</v>
      </c>
      <c r="BJ34" s="40">
        <f t="shared" si="30"/>
        <v>0</v>
      </c>
      <c r="BK34" s="40">
        <f t="shared" si="31"/>
        <v>1</v>
      </c>
    </row>
    <row r="35" spans="1:63" x14ac:dyDescent="0.3">
      <c r="A35" s="26" t="s">
        <v>34</v>
      </c>
      <c r="B35" s="10">
        <v>594.86304682254047</v>
      </c>
      <c r="C35">
        <v>674.48</v>
      </c>
      <c r="D35" s="13">
        <f t="shared" si="0"/>
        <v>0.13384081193601335</v>
      </c>
      <c r="E35">
        <v>594.86304724549336</v>
      </c>
      <c r="F35">
        <v>594.86304724549336</v>
      </c>
      <c r="G35">
        <v>20.000390899321069</v>
      </c>
      <c r="H35" s="2">
        <f t="shared" si="1"/>
        <v>7.1100885540054099E-10</v>
      </c>
      <c r="I35" s="3">
        <f t="shared" si="2"/>
        <v>7.1100885540054099E-10</v>
      </c>
      <c r="J35" s="50">
        <f t="shared" si="4"/>
        <v>79.616952754506656</v>
      </c>
      <c r="K35" s="50"/>
      <c r="L35" s="40">
        <f t="shared" si="3"/>
        <v>32</v>
      </c>
      <c r="M35" s="40">
        <f t="shared" si="5"/>
        <v>0</v>
      </c>
      <c r="N35" s="40">
        <f t="shared" si="6"/>
        <v>0</v>
      </c>
      <c r="O35" s="40">
        <f t="shared" si="7"/>
        <v>1</v>
      </c>
      <c r="P35" s="18">
        <v>617.91745438569785</v>
      </c>
      <c r="Q35">
        <v>707.58</v>
      </c>
      <c r="R35" s="12">
        <f>(Q35-$P35)/$P35</f>
        <v>0.14510440670985761</v>
      </c>
      <c r="S35">
        <v>621.00781387967254</v>
      </c>
      <c r="T35">
        <v>621.00781387967254</v>
      </c>
      <c r="U35">
        <v>20.00030625662766</v>
      </c>
      <c r="V35" s="9">
        <f t="shared" si="8"/>
        <v>5.0012497171599835E-3</v>
      </c>
      <c r="W35" s="4">
        <f t="shared" si="9"/>
        <v>5.0012497171599835E-3</v>
      </c>
      <c r="X35" s="40">
        <f t="shared" si="10"/>
        <v>32</v>
      </c>
      <c r="Y35" s="40">
        <f t="shared" si="11"/>
        <v>0</v>
      </c>
      <c r="Z35" s="40">
        <f t="shared" si="12"/>
        <v>0</v>
      </c>
      <c r="AA35" s="40">
        <f t="shared" si="13"/>
        <v>1</v>
      </c>
      <c r="AB35" s="18">
        <v>633.1361896701967</v>
      </c>
      <c r="AC35">
        <v>720.57</v>
      </c>
      <c r="AD35" s="12">
        <f>(AC35-$AB35)/$AB35</f>
        <v>0.13809637129627353</v>
      </c>
      <c r="AE35">
        <v>636.48769944544313</v>
      </c>
      <c r="AF35">
        <v>636.48769944544324</v>
      </c>
      <c r="AG35">
        <v>20.000181360216811</v>
      </c>
      <c r="AH35" s="9">
        <f t="shared" si="14"/>
        <v>5.2935052993768094E-3</v>
      </c>
      <c r="AI35" s="4">
        <f t="shared" si="15"/>
        <v>5.2935052993769889E-3</v>
      </c>
      <c r="AJ35" s="40">
        <f t="shared" si="16"/>
        <v>32</v>
      </c>
      <c r="AK35" s="40">
        <f t="shared" si="17"/>
        <v>0</v>
      </c>
      <c r="AL35" s="40">
        <f t="shared" si="18"/>
        <v>0</v>
      </c>
      <c r="AM35" s="40">
        <f t="shared" si="19"/>
        <v>1</v>
      </c>
      <c r="AN35" s="18">
        <v>669.84739217226161</v>
      </c>
      <c r="AO35">
        <v>757.21</v>
      </c>
      <c r="AP35" s="12">
        <f>(AO35-$AN35)/$AN35</f>
        <v>0.13042165849810727</v>
      </c>
      <c r="AQ35">
        <v>680.10551555330198</v>
      </c>
      <c r="AR35">
        <v>680.1055155533021</v>
      </c>
      <c r="AS35">
        <v>20.000172103289511</v>
      </c>
      <c r="AT35" s="9">
        <f t="shared" si="20"/>
        <v>1.5314120053187193E-2</v>
      </c>
      <c r="AU35" s="4">
        <f t="shared" si="21"/>
        <v>1.5314120053187363E-2</v>
      </c>
      <c r="AV35" s="40">
        <f t="shared" si="22"/>
        <v>26</v>
      </c>
      <c r="AW35" s="40">
        <f t="shared" si="23"/>
        <v>0</v>
      </c>
      <c r="AX35" s="40">
        <f t="shared" si="24"/>
        <v>0</v>
      </c>
      <c r="AY35" s="40">
        <f t="shared" si="25"/>
        <v>1</v>
      </c>
      <c r="AZ35" s="18">
        <v>829.29769298819133</v>
      </c>
      <c r="BA35">
        <v>941.09</v>
      </c>
      <c r="BB35" s="12">
        <f>(BA35-$AZ35)/$AZ35</f>
        <v>0.13480359098671765</v>
      </c>
      <c r="BC35">
        <v>843.53149408659215</v>
      </c>
      <c r="BD35">
        <v>843.53149408659215</v>
      </c>
      <c r="BE35">
        <v>20.00021784855053</v>
      </c>
      <c r="BF35" s="9">
        <f t="shared" si="26"/>
        <v>1.7163681050543448E-2</v>
      </c>
      <c r="BG35" s="4">
        <f t="shared" si="27"/>
        <v>1.7163681050543448E-2</v>
      </c>
      <c r="BH35" s="40">
        <f t="shared" si="28"/>
        <v>18</v>
      </c>
      <c r="BI35" s="40">
        <f t="shared" si="29"/>
        <v>0</v>
      </c>
      <c r="BJ35" s="40">
        <f t="shared" si="30"/>
        <v>0</v>
      </c>
      <c r="BK35" s="40">
        <f t="shared" si="31"/>
        <v>1</v>
      </c>
    </row>
    <row r="36" spans="1:63" x14ac:dyDescent="0.3">
      <c r="A36" s="26" t="s">
        <v>35</v>
      </c>
      <c r="B36" s="10">
        <v>575.01781310000001</v>
      </c>
      <c r="C36">
        <v>622.22</v>
      </c>
      <c r="D36" s="13">
        <f t="shared" si="0"/>
        <v>8.208821679023566E-2</v>
      </c>
      <c r="E36">
        <v>575.01781314392815</v>
      </c>
      <c r="F36">
        <v>575.01781314392804</v>
      </c>
      <c r="G36">
        <v>20.00017938627861</v>
      </c>
      <c r="H36" s="2">
        <f t="shared" ref="H36:H59" si="32">(E36-$B36)/$B36</f>
        <v>7.6394397438679191E-11</v>
      </c>
      <c r="I36" s="3">
        <f t="shared" ref="I36:I59" si="33">(F36-$B36)/$B36</f>
        <v>7.6394199728564587E-11</v>
      </c>
      <c r="J36" s="50">
        <f t="shared" si="4"/>
        <v>47.202186856071876</v>
      </c>
      <c r="K36" s="50"/>
      <c r="L36" s="40">
        <f t="shared" si="3"/>
        <v>25</v>
      </c>
      <c r="M36" s="40">
        <f t="shared" si="5"/>
        <v>0</v>
      </c>
      <c r="N36" s="40">
        <f t="shared" si="6"/>
        <v>0</v>
      </c>
      <c r="O36" s="40">
        <f t="shared" si="7"/>
        <v>1</v>
      </c>
      <c r="P36" s="18">
        <v>591.1431</v>
      </c>
      <c r="Q36">
        <v>673.74</v>
      </c>
      <c r="R36" s="12">
        <f>(Q36-$P36)/$P36</f>
        <v>0.13972403636276903</v>
      </c>
      <c r="S36">
        <v>592.56046634097834</v>
      </c>
      <c r="T36">
        <v>592.56046634097845</v>
      </c>
      <c r="U36">
        <v>20.000278007518499</v>
      </c>
      <c r="V36" s="9">
        <f t="shared" si="8"/>
        <v>2.3976704472712836E-3</v>
      </c>
      <c r="W36" s="4">
        <f t="shared" si="9"/>
        <v>2.3976704472714757E-3</v>
      </c>
      <c r="X36" s="40">
        <f t="shared" si="10"/>
        <v>23</v>
      </c>
      <c r="Y36" s="40">
        <f t="shared" si="11"/>
        <v>0</v>
      </c>
      <c r="Z36" s="40">
        <f t="shared" si="12"/>
        <v>0</v>
      </c>
      <c r="AA36" s="40">
        <f t="shared" si="13"/>
        <v>1</v>
      </c>
      <c r="AB36" s="18">
        <v>606.18809998821337</v>
      </c>
      <c r="AC36">
        <v>675.34</v>
      </c>
      <c r="AD36" s="12">
        <f>(AC36-$AB36)/$AB36</f>
        <v>0.11407663728986307</v>
      </c>
      <c r="AE36">
        <v>608.97862705096145</v>
      </c>
      <c r="AF36">
        <v>608.97862705096134</v>
      </c>
      <c r="AG36">
        <v>20.000356528256091</v>
      </c>
      <c r="AH36" s="9">
        <f t="shared" si="14"/>
        <v>4.6034012591179892E-3</v>
      </c>
      <c r="AI36" s="4">
        <f t="shared" si="15"/>
        <v>4.6034012591178019E-3</v>
      </c>
      <c r="AJ36" s="40">
        <f t="shared" si="16"/>
        <v>22</v>
      </c>
      <c r="AK36" s="40">
        <f t="shared" si="17"/>
        <v>0</v>
      </c>
      <c r="AL36" s="40">
        <f t="shared" si="18"/>
        <v>0</v>
      </c>
      <c r="AM36" s="40">
        <f t="shared" si="19"/>
        <v>1</v>
      </c>
      <c r="AN36" s="18">
        <v>647.50108293103108</v>
      </c>
      <c r="AO36">
        <v>739.37</v>
      </c>
      <c r="AP36" s="12">
        <f>(AO36-$AN36)/$AN36</f>
        <v>0.14188226010851998</v>
      </c>
      <c r="AQ36">
        <v>653.26131674169903</v>
      </c>
      <c r="AR36">
        <v>653.26131674169915</v>
      </c>
      <c r="AS36">
        <v>20.00031335065141</v>
      </c>
      <c r="AT36" s="9">
        <f t="shared" si="20"/>
        <v>8.8960991147585614E-3</v>
      </c>
      <c r="AU36" s="4">
        <f t="shared" si="21"/>
        <v>8.8960991147587366E-3</v>
      </c>
      <c r="AV36" s="40">
        <f t="shared" si="22"/>
        <v>17</v>
      </c>
      <c r="AW36" s="40">
        <f t="shared" si="23"/>
        <v>0</v>
      </c>
      <c r="AX36" s="40">
        <f t="shared" si="24"/>
        <v>0</v>
      </c>
      <c r="AY36" s="40">
        <f t="shared" si="25"/>
        <v>1</v>
      </c>
      <c r="AZ36" s="18">
        <v>814.52850119948278</v>
      </c>
      <c r="BA36">
        <v>889.43</v>
      </c>
      <c r="BB36" s="12">
        <f>(BA36-$AZ36)/$AZ36</f>
        <v>9.1956878967668396E-2</v>
      </c>
      <c r="BC36">
        <v>829.20454722832471</v>
      </c>
      <c r="BD36">
        <v>832.16333603225689</v>
      </c>
      <c r="BE36">
        <v>20.000102353421969</v>
      </c>
      <c r="BF36" s="9">
        <f t="shared" si="26"/>
        <v>1.8017842232935798E-2</v>
      </c>
      <c r="BG36" s="4">
        <f t="shared" si="27"/>
        <v>2.1650359449429803E-2</v>
      </c>
      <c r="BH36" s="40">
        <f t="shared" si="28"/>
        <v>14</v>
      </c>
      <c r="BI36" s="40">
        <f t="shared" si="29"/>
        <v>0</v>
      </c>
      <c r="BJ36" s="40">
        <f t="shared" si="30"/>
        <v>0</v>
      </c>
      <c r="BK36" s="40">
        <f t="shared" si="31"/>
        <v>1</v>
      </c>
    </row>
    <row r="37" spans="1:63" x14ac:dyDescent="0.3">
      <c r="A37" s="26" t="s">
        <v>36</v>
      </c>
      <c r="B37" s="10">
        <v>622.97725449999996</v>
      </c>
      <c r="C37">
        <v>700.92</v>
      </c>
      <c r="D37" s="13">
        <f t="shared" si="0"/>
        <v>0.1251133086111734</v>
      </c>
      <c r="E37">
        <v>622.97725453749979</v>
      </c>
      <c r="F37">
        <v>622.97725453749979</v>
      </c>
      <c r="G37">
        <v>20.000217474531379</v>
      </c>
      <c r="H37" s="2">
        <f t="shared" si="32"/>
        <v>6.0194542457650016E-11</v>
      </c>
      <c r="I37" s="3">
        <f t="shared" si="33"/>
        <v>6.0194542457650016E-11</v>
      </c>
      <c r="J37" s="50">
        <f t="shared" si="4"/>
        <v>77.94274546250017</v>
      </c>
      <c r="K37" s="50"/>
      <c r="L37" s="40">
        <f t="shared" si="3"/>
        <v>43</v>
      </c>
      <c r="M37" s="40">
        <f t="shared" si="5"/>
        <v>0</v>
      </c>
      <c r="N37" s="40">
        <f t="shared" si="6"/>
        <v>0</v>
      </c>
      <c r="O37" s="40">
        <f t="shared" si="7"/>
        <v>1</v>
      </c>
      <c r="P37" s="18">
        <v>642.89170000000001</v>
      </c>
      <c r="Q37">
        <v>754.43</v>
      </c>
      <c r="R37" s="12">
        <f>(Q37-$P37)/$P37</f>
        <v>0.17349469591845709</v>
      </c>
      <c r="S37">
        <v>642.89170155000545</v>
      </c>
      <c r="T37">
        <v>642.89170155000545</v>
      </c>
      <c r="U37">
        <v>20.000212718639521</v>
      </c>
      <c r="V37" s="9">
        <f t="shared" si="8"/>
        <v>2.4109899630090279E-9</v>
      </c>
      <c r="W37" s="4">
        <f t="shared" si="9"/>
        <v>2.4109899630090279E-9</v>
      </c>
      <c r="X37" s="40">
        <f t="shared" si="10"/>
        <v>42</v>
      </c>
      <c r="Y37" s="40">
        <f t="shared" si="11"/>
        <v>0</v>
      </c>
      <c r="Z37" s="40">
        <f t="shared" si="12"/>
        <v>0</v>
      </c>
      <c r="AA37" s="40">
        <f t="shared" si="13"/>
        <v>1</v>
      </c>
      <c r="AB37" s="18">
        <v>670.96956603803062</v>
      </c>
      <c r="AC37">
        <v>771.15</v>
      </c>
      <c r="AD37" s="12">
        <f>(AC37-$AB37)/$AB37</f>
        <v>0.14930697163139456</v>
      </c>
      <c r="AE37">
        <v>673.94499004349609</v>
      </c>
      <c r="AF37">
        <v>673.94499004349598</v>
      </c>
      <c r="AG37">
        <v>20.000248296419159</v>
      </c>
      <c r="AH37" s="9">
        <f t="shared" si="14"/>
        <v>4.434514106258022E-3</v>
      </c>
      <c r="AI37" s="4">
        <f t="shared" si="15"/>
        <v>4.4345141062578529E-3</v>
      </c>
      <c r="AJ37" s="40">
        <f t="shared" si="16"/>
        <v>44</v>
      </c>
      <c r="AK37" s="40">
        <f t="shared" si="17"/>
        <v>0</v>
      </c>
      <c r="AL37" s="40">
        <f t="shared" si="18"/>
        <v>0</v>
      </c>
      <c r="AM37" s="40">
        <f t="shared" si="19"/>
        <v>1</v>
      </c>
      <c r="AN37" s="18">
        <v>716.7002</v>
      </c>
      <c r="AO37">
        <v>800.66</v>
      </c>
      <c r="AP37" s="12">
        <f>(AO37-$AN37)/$AN37</f>
        <v>0.11714772787840715</v>
      </c>
      <c r="AQ37">
        <v>717.78642248660788</v>
      </c>
      <c r="AR37">
        <v>717.78642248660788</v>
      </c>
      <c r="AS37">
        <v>20.00018219896592</v>
      </c>
      <c r="AT37" s="9">
        <f t="shared" si="20"/>
        <v>1.5155883682017675E-3</v>
      </c>
      <c r="AU37" s="4">
        <f t="shared" si="21"/>
        <v>1.5155883682017675E-3</v>
      </c>
      <c r="AV37" s="40">
        <f t="shared" si="22"/>
        <v>40</v>
      </c>
      <c r="AW37" s="40">
        <f t="shared" si="23"/>
        <v>0</v>
      </c>
      <c r="AX37" s="40">
        <f t="shared" si="24"/>
        <v>0</v>
      </c>
      <c r="AY37" s="40">
        <f t="shared" si="25"/>
        <v>1</v>
      </c>
      <c r="AZ37" s="18">
        <v>872.23942220512981</v>
      </c>
      <c r="BA37">
        <v>962.52</v>
      </c>
      <c r="BB37" s="12">
        <f>(BA37-$AZ37)/$AZ37</f>
        <v>0.10350435384659597</v>
      </c>
      <c r="BC37">
        <v>887.69577014108825</v>
      </c>
      <c r="BD37">
        <v>887.93378152129901</v>
      </c>
      <c r="BE37">
        <v>20.00019530314021</v>
      </c>
      <c r="BF37" s="9">
        <f t="shared" si="26"/>
        <v>1.7720304245000602E-2</v>
      </c>
      <c r="BG37" s="4">
        <f t="shared" si="27"/>
        <v>1.7993178153415612E-2</v>
      </c>
      <c r="BH37" s="40">
        <f t="shared" si="28"/>
        <v>31</v>
      </c>
      <c r="BI37" s="40">
        <f t="shared" si="29"/>
        <v>0</v>
      </c>
      <c r="BJ37" s="40">
        <f t="shared" si="30"/>
        <v>0</v>
      </c>
      <c r="BK37" s="40">
        <f t="shared" si="31"/>
        <v>1</v>
      </c>
    </row>
    <row r="38" spans="1:63" x14ac:dyDescent="0.3">
      <c r="A38" s="26" t="s">
        <v>37</v>
      </c>
      <c r="B38" s="10">
        <v>604.32360323072965</v>
      </c>
      <c r="C38">
        <v>672.68</v>
      </c>
      <c r="D38" s="13">
        <f t="shared" si="0"/>
        <v>0.11311224053443426</v>
      </c>
      <c r="E38">
        <v>606.07098815254562</v>
      </c>
      <c r="F38">
        <v>606.30949021293043</v>
      </c>
      <c r="G38">
        <v>20.000420496519659</v>
      </c>
      <c r="H38" s="2">
        <f t="shared" si="32"/>
        <v>2.8914722385066766E-3</v>
      </c>
      <c r="I38" s="3">
        <f t="shared" si="33"/>
        <v>3.2861317538884442E-3</v>
      </c>
      <c r="J38" s="50">
        <f t="shared" si="4"/>
        <v>66.609011847454326</v>
      </c>
      <c r="K38" s="50"/>
      <c r="L38" s="40">
        <f>_xlfn.RANK.AVG(B38,B$4:B$59,1)</f>
        <v>37</v>
      </c>
      <c r="M38" s="40">
        <f t="shared" si="5"/>
        <v>0</v>
      </c>
      <c r="N38" s="40">
        <f t="shared" si="6"/>
        <v>0</v>
      </c>
      <c r="O38" s="40">
        <f t="shared" si="7"/>
        <v>1</v>
      </c>
      <c r="P38" s="18">
        <v>628.23922587588345</v>
      </c>
      <c r="Q38">
        <v>720.64</v>
      </c>
      <c r="R38" s="12">
        <f>(Q38-$P38)/$P38</f>
        <v>0.14707896342399268</v>
      </c>
      <c r="S38">
        <v>635.81489371783289</v>
      </c>
      <c r="T38">
        <v>635.814893717833</v>
      </c>
      <c r="U38">
        <v>20.000358940428121</v>
      </c>
      <c r="V38" s="9">
        <f t="shared" si="8"/>
        <v>1.2058571846397423E-2</v>
      </c>
      <c r="W38" s="4">
        <f t="shared" si="9"/>
        <v>1.2058571846397604E-2</v>
      </c>
      <c r="X38" s="40">
        <f t="shared" si="10"/>
        <v>38</v>
      </c>
      <c r="Y38" s="40">
        <f t="shared" si="11"/>
        <v>0</v>
      </c>
      <c r="Z38" s="40">
        <f t="shared" si="12"/>
        <v>0</v>
      </c>
      <c r="AA38" s="40">
        <f t="shared" si="13"/>
        <v>1</v>
      </c>
      <c r="AB38" s="18">
        <v>646.49507758706068</v>
      </c>
      <c r="AC38">
        <v>769.05</v>
      </c>
      <c r="AD38" s="12">
        <f>(AC38-$AB38)/$AB38</f>
        <v>0.18956822203558904</v>
      </c>
      <c r="AE38">
        <v>649.91402714375249</v>
      </c>
      <c r="AF38">
        <v>649.91402714375261</v>
      </c>
      <c r="AG38">
        <v>20.00017326562665</v>
      </c>
      <c r="AH38" s="9">
        <f t="shared" si="14"/>
        <v>5.2884386520814595E-3</v>
      </c>
      <c r="AI38" s="4">
        <f t="shared" si="15"/>
        <v>5.2884386520816356E-3</v>
      </c>
      <c r="AJ38" s="40">
        <f t="shared" si="16"/>
        <v>37</v>
      </c>
      <c r="AK38" s="40">
        <f t="shared" si="17"/>
        <v>0</v>
      </c>
      <c r="AL38" s="40">
        <f t="shared" si="18"/>
        <v>0</v>
      </c>
      <c r="AM38" s="40">
        <f t="shared" si="19"/>
        <v>1</v>
      </c>
      <c r="AN38" s="18">
        <v>688.71207210264561</v>
      </c>
      <c r="AO38">
        <v>810.93</v>
      </c>
      <c r="AP38" s="12">
        <f>(AO38-$AN38)/$AN38</f>
        <v>0.17745866937430274</v>
      </c>
      <c r="AQ38">
        <v>705.01584261623611</v>
      </c>
      <c r="AR38">
        <v>705.01584261623611</v>
      </c>
      <c r="AS38">
        <v>20.000314580788839</v>
      </c>
      <c r="AT38" s="9">
        <f t="shared" si="20"/>
        <v>2.3672839745374166E-2</v>
      </c>
      <c r="AU38" s="4">
        <f t="shared" si="21"/>
        <v>2.3672839745374166E-2</v>
      </c>
      <c r="AV38" s="40">
        <f t="shared" si="22"/>
        <v>33</v>
      </c>
      <c r="AW38" s="40">
        <f t="shared" si="23"/>
        <v>0</v>
      </c>
      <c r="AX38" s="40">
        <f t="shared" si="24"/>
        <v>0</v>
      </c>
      <c r="AY38" s="40">
        <f t="shared" si="25"/>
        <v>1</v>
      </c>
      <c r="AZ38" s="18">
        <v>856.90222217669702</v>
      </c>
      <c r="BA38">
        <v>975.21</v>
      </c>
      <c r="BB38" s="12">
        <f>(BA38-$AZ38)/$AZ38</f>
        <v>0.13806450113150415</v>
      </c>
      <c r="BC38">
        <v>869.33367922076854</v>
      </c>
      <c r="BD38">
        <v>870.76327882357964</v>
      </c>
      <c r="BE38">
        <v>20.000177853321659</v>
      </c>
      <c r="BF38" s="9">
        <f t="shared" si="26"/>
        <v>1.4507439381465509E-2</v>
      </c>
      <c r="BG38" s="4">
        <f t="shared" si="27"/>
        <v>1.6175773954317515E-2</v>
      </c>
      <c r="BH38" s="40">
        <f t="shared" si="28"/>
        <v>25</v>
      </c>
      <c r="BI38" s="40">
        <f t="shared" si="29"/>
        <v>0</v>
      </c>
      <c r="BJ38" s="40">
        <f t="shared" si="30"/>
        <v>0</v>
      </c>
      <c r="BK38" s="40">
        <f t="shared" si="31"/>
        <v>1</v>
      </c>
    </row>
    <row r="39" spans="1:63" x14ac:dyDescent="0.3">
      <c r="A39" s="26" t="s">
        <v>38</v>
      </c>
      <c r="B39" s="10">
        <v>589.39294280000001</v>
      </c>
      <c r="C39">
        <v>643.24</v>
      </c>
      <c r="D39" s="13">
        <f t="shared" si="0"/>
        <v>9.1360200114021448E-2</v>
      </c>
      <c r="E39">
        <v>589.39294281586865</v>
      </c>
      <c r="F39">
        <v>589.39294281586876</v>
      </c>
      <c r="G39">
        <v>20.00036998628639</v>
      </c>
      <c r="H39" s="2">
        <f t="shared" si="32"/>
        <v>2.6923695603602346E-11</v>
      </c>
      <c r="I39" s="3">
        <f t="shared" si="33"/>
        <v>2.6923888491622316E-11</v>
      </c>
      <c r="J39" s="50">
        <f t="shared" si="4"/>
        <v>53.847057184131359</v>
      </c>
      <c r="K39" s="50"/>
      <c r="L39" s="40">
        <f t="shared" ref="L39:L59" si="34">_xlfn.RANK.AVG(B39,B$4:B$59,1)</f>
        <v>29</v>
      </c>
      <c r="M39" s="40">
        <f t="shared" si="5"/>
        <v>0</v>
      </c>
      <c r="N39" s="40">
        <f t="shared" si="6"/>
        <v>0</v>
      </c>
      <c r="O39" s="40">
        <f t="shared" si="7"/>
        <v>1</v>
      </c>
      <c r="P39" s="18">
        <v>611.43689215025734</v>
      </c>
      <c r="Q39">
        <v>679.93</v>
      </c>
      <c r="R39" s="12">
        <f>(Q39-$P39)/$P39</f>
        <v>0.11201991363143132</v>
      </c>
      <c r="S39">
        <v>616.30640854891612</v>
      </c>
      <c r="T39">
        <v>616.30640854891601</v>
      </c>
      <c r="U39">
        <v>20.000321025634189</v>
      </c>
      <c r="V39" s="9">
        <f t="shared" si="8"/>
        <v>7.9640539541767311E-3</v>
      </c>
      <c r="W39" s="4">
        <f t="shared" si="9"/>
        <v>7.9640539541765455E-3</v>
      </c>
      <c r="X39" s="40">
        <f t="shared" si="10"/>
        <v>31</v>
      </c>
      <c r="Y39" s="40">
        <f t="shared" si="11"/>
        <v>0</v>
      </c>
      <c r="Z39" s="40">
        <f t="shared" si="12"/>
        <v>0</v>
      </c>
      <c r="AA39" s="40">
        <f t="shared" si="13"/>
        <v>1</v>
      </c>
      <c r="AB39" s="18">
        <v>626.07080761415477</v>
      </c>
      <c r="AC39">
        <v>703.69</v>
      </c>
      <c r="AD39" s="12">
        <f>(AC39-$AB39)/$AB39</f>
        <v>0.12397829677067727</v>
      </c>
      <c r="AE39">
        <v>626.37405058417369</v>
      </c>
      <c r="AF39">
        <v>626.37405058417357</v>
      </c>
      <c r="AG39">
        <v>20.000377624575052</v>
      </c>
      <c r="AH39" s="9">
        <f t="shared" si="14"/>
        <v>4.8435890370694565E-4</v>
      </c>
      <c r="AI39" s="4">
        <f t="shared" si="15"/>
        <v>4.843589037067641E-4</v>
      </c>
      <c r="AJ39" s="40">
        <f t="shared" si="16"/>
        <v>30</v>
      </c>
      <c r="AK39" s="40">
        <f t="shared" si="17"/>
        <v>0</v>
      </c>
      <c r="AL39" s="40">
        <f t="shared" si="18"/>
        <v>0</v>
      </c>
      <c r="AM39" s="40">
        <f t="shared" si="19"/>
        <v>1</v>
      </c>
      <c r="AN39" s="18">
        <v>662.89463962274385</v>
      </c>
      <c r="AO39">
        <v>750.2</v>
      </c>
      <c r="AP39" s="12">
        <f>(AO39-$AN39)/$AN39</f>
        <v>0.13170322274282084</v>
      </c>
      <c r="AQ39">
        <v>667.77421554818977</v>
      </c>
      <c r="AR39">
        <v>667.77421554818989</v>
      </c>
      <c r="AS39">
        <v>20.000163372932001</v>
      </c>
      <c r="AT39" s="9">
        <f t="shared" si="20"/>
        <v>7.3610127971813245E-3</v>
      </c>
      <c r="AU39" s="4">
        <f t="shared" si="21"/>
        <v>7.3610127971814963E-3</v>
      </c>
      <c r="AV39" s="40">
        <f t="shared" si="22"/>
        <v>21</v>
      </c>
      <c r="AW39" s="40">
        <f t="shared" si="23"/>
        <v>0</v>
      </c>
      <c r="AX39" s="40">
        <f t="shared" si="24"/>
        <v>0</v>
      </c>
      <c r="AY39" s="40">
        <f t="shared" si="25"/>
        <v>1</v>
      </c>
      <c r="AZ39" s="18">
        <v>826.93324439213097</v>
      </c>
      <c r="BA39">
        <v>930.92</v>
      </c>
      <c r="BB39" s="12">
        <f>(BA39-$AZ39)/$AZ39</f>
        <v>0.12574987922309067</v>
      </c>
      <c r="BC39">
        <v>842.1705666410063</v>
      </c>
      <c r="BD39">
        <v>844.990828983553</v>
      </c>
      <c r="BE39">
        <v>20.000256871897729</v>
      </c>
      <c r="BF39" s="9">
        <f t="shared" si="26"/>
        <v>1.8426302669783349E-2</v>
      </c>
      <c r="BG39" s="4">
        <f t="shared" si="27"/>
        <v>2.1836810545325155E-2</v>
      </c>
      <c r="BH39" s="40">
        <f t="shared" si="28"/>
        <v>17</v>
      </c>
      <c r="BI39" s="40">
        <f t="shared" si="29"/>
        <v>0</v>
      </c>
      <c r="BJ39" s="40">
        <f t="shared" si="30"/>
        <v>0</v>
      </c>
      <c r="BK39" s="40">
        <f t="shared" si="31"/>
        <v>1</v>
      </c>
    </row>
    <row r="40" spans="1:63" x14ac:dyDescent="0.3">
      <c r="A40" s="26" t="s">
        <v>39</v>
      </c>
      <c r="B40" s="10">
        <v>571.34789999999998</v>
      </c>
      <c r="C40">
        <v>599.45000000000005</v>
      </c>
      <c r="D40" s="13">
        <f t="shared" si="0"/>
        <v>4.9185618779731342E-2</v>
      </c>
      <c r="E40">
        <v>571.34792640355136</v>
      </c>
      <c r="F40">
        <v>571.34792640355136</v>
      </c>
      <c r="G40">
        <v>20.0003668023739</v>
      </c>
      <c r="H40" s="2">
        <f t="shared" si="32"/>
        <v>4.6212738987458649E-8</v>
      </c>
      <c r="I40" s="3">
        <f t="shared" si="33"/>
        <v>4.6212738987458649E-8</v>
      </c>
      <c r="J40" s="50">
        <f t="shared" si="4"/>
        <v>28.10207359644869</v>
      </c>
      <c r="K40" s="50"/>
      <c r="L40" s="40">
        <f t="shared" si="34"/>
        <v>23</v>
      </c>
      <c r="M40" s="40">
        <f t="shared" si="5"/>
        <v>0</v>
      </c>
      <c r="N40" s="40">
        <f t="shared" si="6"/>
        <v>0</v>
      </c>
      <c r="O40" s="40">
        <f t="shared" si="7"/>
        <v>1</v>
      </c>
      <c r="P40" s="18">
        <v>588.49442533553042</v>
      </c>
      <c r="Q40">
        <v>649.48</v>
      </c>
      <c r="R40" s="12">
        <f>(Q40-$P40)/$P40</f>
        <v>0.10362982560063952</v>
      </c>
      <c r="S40">
        <v>588.49442533557726</v>
      </c>
      <c r="T40">
        <v>588.49442533557715</v>
      </c>
      <c r="U40">
        <v>20.00033220672049</v>
      </c>
      <c r="V40" s="9">
        <f t="shared" si="8"/>
        <v>7.9591199380691724E-14</v>
      </c>
      <c r="W40" s="4">
        <f t="shared" si="9"/>
        <v>7.9398016857923063E-14</v>
      </c>
      <c r="X40" s="40">
        <f t="shared" si="10"/>
        <v>21</v>
      </c>
      <c r="Y40" s="40">
        <f t="shared" si="11"/>
        <v>0</v>
      </c>
      <c r="Z40" s="40">
        <f t="shared" si="12"/>
        <v>0</v>
      </c>
      <c r="AA40" s="40">
        <f t="shared" si="13"/>
        <v>1</v>
      </c>
      <c r="AB40" s="18">
        <v>601.07416254570853</v>
      </c>
      <c r="AC40">
        <v>651.65</v>
      </c>
      <c r="AD40" s="12">
        <f>(AC40-$AB40)/$AB40</f>
        <v>8.4142424688643011E-2</v>
      </c>
      <c r="AE40">
        <v>601.07416254610041</v>
      </c>
      <c r="AF40">
        <v>601.07416254610041</v>
      </c>
      <c r="AG40">
        <v>20.00026452257298</v>
      </c>
      <c r="AH40" s="9">
        <f t="shared" si="14"/>
        <v>6.5196369108048318E-13</v>
      </c>
      <c r="AI40" s="4">
        <f t="shared" si="15"/>
        <v>6.5196369108048318E-13</v>
      </c>
      <c r="AJ40" s="40">
        <f t="shared" si="16"/>
        <v>19</v>
      </c>
      <c r="AK40" s="40">
        <f t="shared" si="17"/>
        <v>0</v>
      </c>
      <c r="AL40" s="40">
        <f t="shared" si="18"/>
        <v>0</v>
      </c>
      <c r="AM40" s="40">
        <f t="shared" si="19"/>
        <v>1</v>
      </c>
      <c r="AN40" s="18">
        <v>644.39896776794387</v>
      </c>
      <c r="AO40">
        <v>714.28</v>
      </c>
      <c r="AP40" s="12">
        <f>(AO40-$AN40)/$AN40</f>
        <v>0.10844373707504314</v>
      </c>
      <c r="AQ40">
        <v>655.89013263593108</v>
      </c>
      <c r="AR40">
        <v>656.48594829920671</v>
      </c>
      <c r="AS40">
        <v>20.000198439182711</v>
      </c>
      <c r="AT40" s="9">
        <f t="shared" si="20"/>
        <v>1.7832376280474304E-2</v>
      </c>
      <c r="AU40" s="4">
        <f t="shared" si="21"/>
        <v>1.8756983073901373E-2</v>
      </c>
      <c r="AV40" s="40">
        <f t="shared" si="22"/>
        <v>14</v>
      </c>
      <c r="AW40" s="40">
        <f t="shared" si="23"/>
        <v>0</v>
      </c>
      <c r="AX40" s="40">
        <f t="shared" si="24"/>
        <v>0</v>
      </c>
      <c r="AY40" s="40">
        <f t="shared" si="25"/>
        <v>1</v>
      </c>
      <c r="AZ40" s="18">
        <v>810.63718380908654</v>
      </c>
      <c r="BA40">
        <v>878.74</v>
      </c>
      <c r="BB40" s="12">
        <f>(BA40-$AZ40)/$AZ40</f>
        <v>8.4011463514301846E-2</v>
      </c>
      <c r="BC40">
        <v>825.39160997632325</v>
      </c>
      <c r="BD40">
        <v>825.93557931462328</v>
      </c>
      <c r="BE40">
        <v>20.00019909199327</v>
      </c>
      <c r="BF40" s="9">
        <f t="shared" si="26"/>
        <v>1.8201023172792843E-2</v>
      </c>
      <c r="BG40" s="4">
        <f t="shared" si="27"/>
        <v>1.8872062386345798E-2</v>
      </c>
      <c r="BH40" s="40">
        <f t="shared" si="28"/>
        <v>9</v>
      </c>
      <c r="BI40" s="40">
        <f t="shared" si="29"/>
        <v>0</v>
      </c>
      <c r="BJ40" s="40">
        <f t="shared" si="30"/>
        <v>0</v>
      </c>
      <c r="BK40" s="40">
        <f t="shared" si="31"/>
        <v>1</v>
      </c>
    </row>
    <row r="41" spans="1:63" x14ac:dyDescent="0.3">
      <c r="A41" s="26" t="s">
        <v>40</v>
      </c>
      <c r="B41" s="10">
        <v>594.28229999999996</v>
      </c>
      <c r="C41">
        <v>632.13</v>
      </c>
      <c r="D41" s="13">
        <f t="shared" si="0"/>
        <v>6.3686399544458983E-2</v>
      </c>
      <c r="E41">
        <v>594.28234708599666</v>
      </c>
      <c r="F41">
        <v>594.28234708599666</v>
      </c>
      <c r="G41">
        <v>20.00027018669061</v>
      </c>
      <c r="H41" s="2">
        <f t="shared" si="32"/>
        <v>7.9231699645295174E-8</v>
      </c>
      <c r="I41" s="3">
        <f t="shared" si="33"/>
        <v>7.9231699645295174E-8</v>
      </c>
      <c r="J41" s="50">
        <f t="shared" si="4"/>
        <v>37.847652914003334</v>
      </c>
      <c r="K41" s="50"/>
      <c r="L41" s="40">
        <f t="shared" si="34"/>
        <v>31</v>
      </c>
      <c r="M41" s="40">
        <f t="shared" si="5"/>
        <v>0</v>
      </c>
      <c r="N41" s="40">
        <f t="shared" si="6"/>
        <v>0</v>
      </c>
      <c r="O41" s="40">
        <f t="shared" si="7"/>
        <v>1</v>
      </c>
      <c r="P41" s="18">
        <v>608.46402234377808</v>
      </c>
      <c r="Q41">
        <v>711.34</v>
      </c>
      <c r="R41" s="12">
        <f>(Q41-$P41)/$P41</f>
        <v>0.16907487358077142</v>
      </c>
      <c r="S41">
        <v>608.75705659201697</v>
      </c>
      <c r="T41">
        <v>609.31353841882776</v>
      </c>
      <c r="U41">
        <v>20.031950028520079</v>
      </c>
      <c r="V41" s="9">
        <f t="shared" si="8"/>
        <v>4.8159667207623325E-4</v>
      </c>
      <c r="W41" s="4">
        <f t="shared" si="9"/>
        <v>1.3961648410655036E-3</v>
      </c>
      <c r="X41" s="40">
        <f t="shared" si="10"/>
        <v>29</v>
      </c>
      <c r="Y41" s="40">
        <f t="shared" si="11"/>
        <v>0</v>
      </c>
      <c r="Z41" s="40">
        <f t="shared" si="12"/>
        <v>0</v>
      </c>
      <c r="AA41" s="40">
        <f t="shared" si="13"/>
        <v>1</v>
      </c>
      <c r="AB41" s="18">
        <v>630.45848645930766</v>
      </c>
      <c r="AC41">
        <v>707.01</v>
      </c>
      <c r="AD41" s="12">
        <f>(AC41-$AB41)/$AB41</f>
        <v>0.12142197334928455</v>
      </c>
      <c r="AE41">
        <v>635.77042577881969</v>
      </c>
      <c r="AF41">
        <v>635.7704257788198</v>
      </c>
      <c r="AG41">
        <v>20.0001403061673</v>
      </c>
      <c r="AH41" s="9">
        <f t="shared" si="14"/>
        <v>8.4255179898428973E-3</v>
      </c>
      <c r="AI41" s="4">
        <f t="shared" si="15"/>
        <v>8.4255179898430777E-3</v>
      </c>
      <c r="AJ41" s="40">
        <f t="shared" si="16"/>
        <v>31</v>
      </c>
      <c r="AK41" s="40">
        <f t="shared" si="17"/>
        <v>0</v>
      </c>
      <c r="AL41" s="40">
        <f t="shared" si="18"/>
        <v>0</v>
      </c>
      <c r="AM41" s="40">
        <f t="shared" si="19"/>
        <v>1</v>
      </c>
      <c r="AN41" s="18">
        <v>679.1940883114205</v>
      </c>
      <c r="AO41">
        <v>776.09</v>
      </c>
      <c r="AP41" s="12">
        <f>(AO41-$AN41)/$AN41</f>
        <v>0.14266306694376193</v>
      </c>
      <c r="AQ41">
        <v>682.66339206996156</v>
      </c>
      <c r="AR41">
        <v>682.66339206996156</v>
      </c>
      <c r="AS41">
        <v>20.000211426196621</v>
      </c>
      <c r="AT41" s="9">
        <f t="shared" si="20"/>
        <v>5.1079710766715808E-3</v>
      </c>
      <c r="AU41" s="4">
        <f t="shared" si="21"/>
        <v>5.1079710766715808E-3</v>
      </c>
      <c r="AV41" s="40">
        <f t="shared" si="22"/>
        <v>29</v>
      </c>
      <c r="AW41" s="40">
        <f t="shared" si="23"/>
        <v>0</v>
      </c>
      <c r="AX41" s="40">
        <f t="shared" si="24"/>
        <v>0</v>
      </c>
      <c r="AY41" s="40">
        <f t="shared" si="25"/>
        <v>1</v>
      </c>
      <c r="AZ41" s="18">
        <v>841.02030162252731</v>
      </c>
      <c r="BA41">
        <v>910.56</v>
      </c>
      <c r="BB41" s="12">
        <f>(BA41-$AZ41)/$AZ41</f>
        <v>8.2684922401176392E-2</v>
      </c>
      <c r="BC41">
        <v>863.61374709689369</v>
      </c>
      <c r="BD41">
        <v>865.98995524097336</v>
      </c>
      <c r="BE41">
        <v>20.000189198134471</v>
      </c>
      <c r="BF41" s="9">
        <f t="shared" si="26"/>
        <v>2.6864328281705294E-2</v>
      </c>
      <c r="BG41" s="4">
        <f t="shared" si="27"/>
        <v>2.9689715658794052E-2</v>
      </c>
      <c r="BH41" s="40">
        <f t="shared" si="28"/>
        <v>23</v>
      </c>
      <c r="BI41" s="40">
        <f t="shared" si="29"/>
        <v>0</v>
      </c>
      <c r="BJ41" s="40">
        <f t="shared" si="30"/>
        <v>0</v>
      </c>
      <c r="BK41" s="40">
        <f t="shared" si="31"/>
        <v>1</v>
      </c>
    </row>
    <row r="42" spans="1:63" x14ac:dyDescent="0.3">
      <c r="A42" s="26" t="s">
        <v>41</v>
      </c>
      <c r="B42" s="10">
        <v>601.67271912628087</v>
      </c>
      <c r="C42">
        <v>657.38</v>
      </c>
      <c r="D42" s="13">
        <f t="shared" si="0"/>
        <v>9.2587347079014087E-2</v>
      </c>
      <c r="E42">
        <v>601.67271949049598</v>
      </c>
      <c r="F42">
        <v>601.67271949049598</v>
      </c>
      <c r="G42">
        <v>20.000405594706539</v>
      </c>
      <c r="H42" s="2">
        <f t="shared" si="32"/>
        <v>6.0533758607587308E-10</v>
      </c>
      <c r="I42" s="3">
        <f t="shared" si="33"/>
        <v>6.0533758607587308E-10</v>
      </c>
      <c r="J42" s="50">
        <f t="shared" si="4"/>
        <v>55.707280509504017</v>
      </c>
      <c r="K42" s="50"/>
      <c r="L42" s="40">
        <f t="shared" si="34"/>
        <v>33</v>
      </c>
      <c r="M42" s="40">
        <f t="shared" si="5"/>
        <v>0</v>
      </c>
      <c r="N42" s="40">
        <f t="shared" si="6"/>
        <v>0</v>
      </c>
      <c r="O42" s="40">
        <f t="shared" si="7"/>
        <v>1</v>
      </c>
      <c r="P42" s="18">
        <v>624.7750506860034</v>
      </c>
      <c r="Q42">
        <v>694.93</v>
      </c>
      <c r="R42" s="12">
        <f>(Q42-$P42)/$P42</f>
        <v>0.11228833359617414</v>
      </c>
      <c r="S42">
        <v>625.23228788054939</v>
      </c>
      <c r="T42">
        <v>625.23228788054951</v>
      </c>
      <c r="U42">
        <v>20.000280527351421</v>
      </c>
      <c r="V42" s="9">
        <f t="shared" si="8"/>
        <v>7.3184291537242024E-4</v>
      </c>
      <c r="W42" s="4">
        <f t="shared" si="9"/>
        <v>7.3184291537260217E-4</v>
      </c>
      <c r="X42" s="40">
        <f t="shared" si="10"/>
        <v>35</v>
      </c>
      <c r="Y42" s="40">
        <f t="shared" si="11"/>
        <v>0</v>
      </c>
      <c r="Z42" s="40">
        <f t="shared" si="12"/>
        <v>0</v>
      </c>
      <c r="AA42" s="40">
        <f t="shared" si="13"/>
        <v>1</v>
      </c>
      <c r="AB42" s="18">
        <v>639.20457438085327</v>
      </c>
      <c r="AC42">
        <v>706.06</v>
      </c>
      <c r="AD42" s="12">
        <f>(AC42-$AB42)/$AB42</f>
        <v>0.10459159445769645</v>
      </c>
      <c r="AE42">
        <v>642.59450044311438</v>
      </c>
      <c r="AF42">
        <v>642.59450044311427</v>
      </c>
      <c r="AG42">
        <v>20.000201598322018</v>
      </c>
      <c r="AH42" s="9">
        <f t="shared" si="14"/>
        <v>5.3033507551861047E-3</v>
      </c>
      <c r="AI42" s="4">
        <f t="shared" si="15"/>
        <v>5.3033507551859269E-3</v>
      </c>
      <c r="AJ42" s="40">
        <f t="shared" si="16"/>
        <v>34</v>
      </c>
      <c r="AK42" s="40">
        <f t="shared" si="17"/>
        <v>0</v>
      </c>
      <c r="AL42" s="40">
        <f t="shared" si="18"/>
        <v>0</v>
      </c>
      <c r="AM42" s="40">
        <f t="shared" si="19"/>
        <v>1</v>
      </c>
      <c r="AN42" s="18">
        <v>675.11751839348869</v>
      </c>
      <c r="AO42">
        <v>800.44</v>
      </c>
      <c r="AP42" s="12">
        <f>(AO42-$AN42)/$AN42</f>
        <v>0.18563061717718279</v>
      </c>
      <c r="AQ42">
        <v>684.08804124304629</v>
      </c>
      <c r="AR42">
        <v>684.44111568872518</v>
      </c>
      <c r="AS42">
        <v>20.000305552827189</v>
      </c>
      <c r="AT42" s="9">
        <f t="shared" si="20"/>
        <v>1.3287350135579173E-2</v>
      </c>
      <c r="AU42" s="4">
        <f t="shared" si="21"/>
        <v>1.3810332336543328E-2</v>
      </c>
      <c r="AV42" s="40">
        <f t="shared" si="22"/>
        <v>28</v>
      </c>
      <c r="AW42" s="40">
        <f t="shared" si="23"/>
        <v>0</v>
      </c>
      <c r="AX42" s="40">
        <f t="shared" si="24"/>
        <v>0</v>
      </c>
      <c r="AY42" s="40">
        <f t="shared" si="25"/>
        <v>1</v>
      </c>
      <c r="AZ42" s="18">
        <v>831.26429966803357</v>
      </c>
      <c r="BA42">
        <v>943.6</v>
      </c>
      <c r="BB42" s="12">
        <f>(BA42-$AZ42)/$AZ42</f>
        <v>0.13513836739629964</v>
      </c>
      <c r="BC42">
        <v>853.36078689754174</v>
      </c>
      <c r="BD42">
        <v>854.37586530132012</v>
      </c>
      <c r="BE42">
        <v>20.000301278056579</v>
      </c>
      <c r="BF42" s="9">
        <f t="shared" si="26"/>
        <v>2.6581783000102891E-2</v>
      </c>
      <c r="BG42" s="4">
        <f t="shared" si="27"/>
        <v>2.7802908945465572E-2</v>
      </c>
      <c r="BH42" s="40">
        <f t="shared" si="28"/>
        <v>20</v>
      </c>
      <c r="BI42" s="40">
        <f t="shared" si="29"/>
        <v>0</v>
      </c>
      <c r="BJ42" s="40">
        <f t="shared" si="30"/>
        <v>0</v>
      </c>
      <c r="BK42" s="40">
        <f t="shared" si="31"/>
        <v>1</v>
      </c>
    </row>
    <row r="43" spans="1:63" x14ac:dyDescent="0.3">
      <c r="A43" s="26" t="s">
        <v>42</v>
      </c>
      <c r="B43" s="10">
        <v>565.39896260566718</v>
      </c>
      <c r="C43">
        <v>567.37</v>
      </c>
      <c r="D43" s="13">
        <f t="shared" si="0"/>
        <v>3.4861001252093006E-3</v>
      </c>
      <c r="E43">
        <v>565.39896291920502</v>
      </c>
      <c r="F43">
        <v>565.39896291920491</v>
      </c>
      <c r="G43">
        <v>20.00028489381075</v>
      </c>
      <c r="H43" s="2">
        <f t="shared" si="32"/>
        <v>5.5454265038300215E-10</v>
      </c>
      <c r="I43" s="3">
        <f t="shared" si="33"/>
        <v>5.5454244930934408E-10</v>
      </c>
      <c r="J43" s="50">
        <f t="shared" si="4"/>
        <v>1.9710370807949857</v>
      </c>
      <c r="K43" s="50"/>
      <c r="L43" s="40">
        <f t="shared" si="34"/>
        <v>20</v>
      </c>
      <c r="M43" s="40">
        <f t="shared" si="5"/>
        <v>0</v>
      </c>
      <c r="N43" s="40">
        <f t="shared" si="6"/>
        <v>0</v>
      </c>
      <c r="O43" s="40">
        <f t="shared" si="7"/>
        <v>1</v>
      </c>
      <c r="P43" s="18">
        <v>582.12411400418296</v>
      </c>
      <c r="Q43">
        <v>616.07000000000005</v>
      </c>
      <c r="R43" s="12">
        <f>(Q43-$P43)/$P43</f>
        <v>5.8313828922698034E-2</v>
      </c>
      <c r="S43">
        <v>585.06761179456373</v>
      </c>
      <c r="T43">
        <v>585.06761179456385</v>
      </c>
      <c r="U43">
        <v>20.00031303293072</v>
      </c>
      <c r="V43" s="9">
        <f t="shared" si="8"/>
        <v>5.0564780251649627E-3</v>
      </c>
      <c r="W43" s="4">
        <f t="shared" si="9"/>
        <v>5.0564780251651587E-3</v>
      </c>
      <c r="X43" s="40">
        <f t="shared" si="10"/>
        <v>19</v>
      </c>
      <c r="Y43" s="40">
        <f t="shared" si="11"/>
        <v>0</v>
      </c>
      <c r="Z43" s="40">
        <f t="shared" si="12"/>
        <v>0</v>
      </c>
      <c r="AA43" s="40">
        <f t="shared" si="13"/>
        <v>1</v>
      </c>
      <c r="AB43" s="18">
        <v>596.9465188588897</v>
      </c>
      <c r="AC43">
        <v>630.6</v>
      </c>
      <c r="AD43" s="12">
        <f>(AC43-$AB43)/$AB43</f>
        <v>5.6376040529462504E-2</v>
      </c>
      <c r="AE43">
        <v>596.94651885888982</v>
      </c>
      <c r="AF43">
        <v>596.94651885888993</v>
      </c>
      <c r="AG43">
        <v>20.000195454573259</v>
      </c>
      <c r="AH43" s="9">
        <f t="shared" si="14"/>
        <v>1.9044727480602011E-16</v>
      </c>
      <c r="AI43" s="4">
        <f t="shared" si="15"/>
        <v>3.8089454961204021E-16</v>
      </c>
      <c r="AJ43" s="40">
        <f t="shared" si="16"/>
        <v>18</v>
      </c>
      <c r="AK43" s="40">
        <f t="shared" si="17"/>
        <v>0</v>
      </c>
      <c r="AL43" s="40">
        <f t="shared" si="18"/>
        <v>0</v>
      </c>
      <c r="AM43" s="40">
        <f t="shared" si="19"/>
        <v>1</v>
      </c>
      <c r="AN43" s="18">
        <v>638.5326367245533</v>
      </c>
      <c r="AO43">
        <v>683.21</v>
      </c>
      <c r="AP43" s="12">
        <f>(AO43-$AN43)/$AN43</f>
        <v>6.9968801445491988E-2</v>
      </c>
      <c r="AQ43">
        <v>642.90755978866048</v>
      </c>
      <c r="AR43">
        <v>642.90755978866048</v>
      </c>
      <c r="AS43">
        <v>20.000232635531571</v>
      </c>
      <c r="AT43" s="9">
        <f t="shared" si="20"/>
        <v>6.8515261593346082E-3</v>
      </c>
      <c r="AU43" s="4">
        <f t="shared" si="21"/>
        <v>6.8515261593346082E-3</v>
      </c>
      <c r="AV43" s="40">
        <f t="shared" si="22"/>
        <v>10</v>
      </c>
      <c r="AW43" s="40">
        <f t="shared" si="23"/>
        <v>0</v>
      </c>
      <c r="AX43" s="40">
        <f t="shared" si="24"/>
        <v>0</v>
      </c>
      <c r="AY43" s="40">
        <f t="shared" si="25"/>
        <v>1</v>
      </c>
      <c r="AZ43" s="18">
        <v>800.07937316203231</v>
      </c>
      <c r="BA43">
        <v>868.66</v>
      </c>
      <c r="BB43" s="12">
        <f>(BA43-$AZ43)/$AZ43</f>
        <v>8.5717278983117456E-2</v>
      </c>
      <c r="BC43">
        <v>814.51961193510749</v>
      </c>
      <c r="BD43">
        <v>816.5611588990937</v>
      </c>
      <c r="BE43">
        <v>20.012301096180451</v>
      </c>
      <c r="BF43" s="9">
        <f t="shared" si="26"/>
        <v>1.8048507757430634E-2</v>
      </c>
      <c r="BG43" s="4">
        <f t="shared" si="27"/>
        <v>2.0600188293722566E-2</v>
      </c>
      <c r="BH43" s="40">
        <f t="shared" si="28"/>
        <v>5</v>
      </c>
      <c r="BI43" s="40">
        <f t="shared" si="29"/>
        <v>0</v>
      </c>
      <c r="BJ43" s="40">
        <f t="shared" si="30"/>
        <v>0</v>
      </c>
      <c r="BK43" s="40">
        <f t="shared" si="31"/>
        <v>1</v>
      </c>
    </row>
    <row r="44" spans="1:63" x14ac:dyDescent="0.3">
      <c r="A44" s="26" t="s">
        <v>43</v>
      </c>
      <c r="B44" s="10">
        <v>693.08239338416763</v>
      </c>
      <c r="C44">
        <v>716.42</v>
      </c>
      <c r="D44" s="13">
        <f t="shared" si="0"/>
        <v>3.3672196608371438E-2</v>
      </c>
      <c r="E44">
        <v>693.08239338416797</v>
      </c>
      <c r="F44">
        <v>693.08239338416786</v>
      </c>
      <c r="G44">
        <v>20.0001261995174</v>
      </c>
      <c r="H44" s="2">
        <f t="shared" si="32"/>
        <v>4.9209230593714157E-16</v>
      </c>
      <c r="I44" s="3">
        <f t="shared" si="33"/>
        <v>3.2806153729142766E-16</v>
      </c>
      <c r="J44" s="50">
        <f t="shared" si="4"/>
        <v>23.337606615831987</v>
      </c>
      <c r="K44" s="50"/>
      <c r="L44" s="40">
        <f t="shared" si="34"/>
        <v>54</v>
      </c>
      <c r="M44" s="40">
        <f t="shared" si="5"/>
        <v>0</v>
      </c>
      <c r="N44" s="40">
        <f t="shared" si="6"/>
        <v>0</v>
      </c>
      <c r="O44" s="40">
        <f t="shared" si="7"/>
        <v>1</v>
      </c>
      <c r="P44" s="18">
        <v>721.2098778711977</v>
      </c>
      <c r="Q44">
        <v>846.92</v>
      </c>
      <c r="R44" s="12">
        <f>(Q44-$P44)/$P44</f>
        <v>0.1743044930275526</v>
      </c>
      <c r="S44">
        <v>721.22136552580116</v>
      </c>
      <c r="T44">
        <v>721.22136552580116</v>
      </c>
      <c r="U44">
        <v>20.00021087732166</v>
      </c>
      <c r="V44" s="9">
        <f t="shared" si="8"/>
        <v>1.5928310129867883E-5</v>
      </c>
      <c r="W44" s="4">
        <f t="shared" si="9"/>
        <v>1.5928310129867883E-5</v>
      </c>
      <c r="X44" s="40">
        <f t="shared" si="10"/>
        <v>54</v>
      </c>
      <c r="Y44" s="40">
        <f t="shared" si="11"/>
        <v>0</v>
      </c>
      <c r="Z44" s="40">
        <f t="shared" si="12"/>
        <v>0</v>
      </c>
      <c r="AA44" s="40">
        <f t="shared" si="13"/>
        <v>1</v>
      </c>
      <c r="AB44" s="18">
        <v>735.32820000000004</v>
      </c>
      <c r="AC44">
        <v>885.75</v>
      </c>
      <c r="AD44" s="12">
        <f>(AC44-$AB44)/$AB44</f>
        <v>0.20456416604177557</v>
      </c>
      <c r="AE44">
        <v>735.32821248264634</v>
      </c>
      <c r="AF44">
        <v>735.32821248264634</v>
      </c>
      <c r="AG44">
        <v>20.000457734288648</v>
      </c>
      <c r="AH44" s="9">
        <f t="shared" si="14"/>
        <v>1.6975612111625716E-8</v>
      </c>
      <c r="AI44" s="4">
        <f t="shared" si="15"/>
        <v>1.6975612111625716E-8</v>
      </c>
      <c r="AJ44" s="40">
        <f t="shared" si="16"/>
        <v>54</v>
      </c>
      <c r="AK44" s="40">
        <f t="shared" si="17"/>
        <v>0</v>
      </c>
      <c r="AL44" s="40">
        <f t="shared" si="18"/>
        <v>0</v>
      </c>
      <c r="AM44" s="40">
        <f t="shared" si="19"/>
        <v>1</v>
      </c>
      <c r="AN44" s="18">
        <v>800.66089999999997</v>
      </c>
      <c r="AO44">
        <v>983.94</v>
      </c>
      <c r="AP44" s="12">
        <f>(AO44-$AN44)/$AN44</f>
        <v>0.22890976691880432</v>
      </c>
      <c r="AQ44">
        <v>810.9130365234106</v>
      </c>
      <c r="AR44">
        <v>810.9130365234106</v>
      </c>
      <c r="AS44">
        <v>20.000325473025441</v>
      </c>
      <c r="AT44" s="9">
        <f t="shared" si="20"/>
        <v>1.2804592460317005E-2</v>
      </c>
      <c r="AU44" s="4">
        <f t="shared" si="21"/>
        <v>1.2804592460317005E-2</v>
      </c>
      <c r="AV44" s="40">
        <f t="shared" si="22"/>
        <v>54</v>
      </c>
      <c r="AW44" s="40">
        <f t="shared" si="23"/>
        <v>0</v>
      </c>
      <c r="AX44" s="40">
        <f t="shared" si="24"/>
        <v>0</v>
      </c>
      <c r="AY44" s="40">
        <f t="shared" si="25"/>
        <v>1</v>
      </c>
      <c r="AZ44" s="18">
        <v>1042.066493149578</v>
      </c>
      <c r="BA44">
        <v>1230.4000000000001</v>
      </c>
      <c r="BB44" s="12">
        <f>(BA44-$AZ44)/$AZ44</f>
        <v>0.18073079605620587</v>
      </c>
      <c r="BC44">
        <v>1056.212011484615</v>
      </c>
      <c r="BD44">
        <v>1056.212011484615</v>
      </c>
      <c r="BE44">
        <v>20.000218060566109</v>
      </c>
      <c r="BF44" s="9">
        <f t="shared" si="26"/>
        <v>1.3574487259717046E-2</v>
      </c>
      <c r="BG44" s="4">
        <f t="shared" si="27"/>
        <v>1.3574487259717046E-2</v>
      </c>
      <c r="BH44" s="40">
        <f t="shared" si="28"/>
        <v>56</v>
      </c>
      <c r="BI44" s="40">
        <f t="shared" si="29"/>
        <v>0</v>
      </c>
      <c r="BJ44" s="40">
        <f t="shared" si="30"/>
        <v>0</v>
      </c>
      <c r="BK44" s="40">
        <f t="shared" si="31"/>
        <v>1</v>
      </c>
    </row>
    <row r="45" spans="1:63" x14ac:dyDescent="0.3">
      <c r="A45" s="26" t="s">
        <v>44</v>
      </c>
      <c r="B45" s="10">
        <v>633.86638589999995</v>
      </c>
      <c r="C45">
        <v>745.93</v>
      </c>
      <c r="D45" s="13">
        <f t="shared" si="0"/>
        <v>0.17679374800871581</v>
      </c>
      <c r="E45">
        <v>633.86638594830424</v>
      </c>
      <c r="F45">
        <v>633.86638594830413</v>
      </c>
      <c r="G45">
        <v>20.000177375925709</v>
      </c>
      <c r="H45" s="2">
        <f t="shared" si="32"/>
        <v>7.6205787003698756E-11</v>
      </c>
      <c r="I45" s="3">
        <f t="shared" si="33"/>
        <v>7.6205607649121434E-11</v>
      </c>
      <c r="J45" s="50">
        <f t="shared" si="4"/>
        <v>112.06361405169571</v>
      </c>
      <c r="K45" s="50"/>
      <c r="L45" s="40">
        <f t="shared" si="34"/>
        <v>44</v>
      </c>
      <c r="M45" s="40">
        <f t="shared" si="5"/>
        <v>0</v>
      </c>
      <c r="N45" s="40">
        <f t="shared" si="6"/>
        <v>0</v>
      </c>
      <c r="O45" s="40">
        <f t="shared" si="7"/>
        <v>1</v>
      </c>
      <c r="P45" s="18">
        <v>664.99160263250815</v>
      </c>
      <c r="Q45">
        <v>813.65</v>
      </c>
      <c r="R45" s="12">
        <f>(Q45-$P45)/$P45</f>
        <v>0.22354928510224267</v>
      </c>
      <c r="S45">
        <v>671.99303457735641</v>
      </c>
      <c r="T45">
        <v>675.96472168282958</v>
      </c>
      <c r="U45">
        <v>20.013858528481801</v>
      </c>
      <c r="V45" s="9">
        <f t="shared" si="8"/>
        <v>1.0528602041186134E-2</v>
      </c>
      <c r="W45" s="4">
        <f t="shared" si="9"/>
        <v>1.6501139272860055E-2</v>
      </c>
      <c r="X45" s="40">
        <f t="shared" si="10"/>
        <v>46</v>
      </c>
      <c r="Y45" s="40">
        <f t="shared" si="11"/>
        <v>0</v>
      </c>
      <c r="Z45" s="40">
        <f t="shared" si="12"/>
        <v>0</v>
      </c>
      <c r="AA45" s="40">
        <f t="shared" si="13"/>
        <v>1</v>
      </c>
      <c r="AB45" s="18">
        <v>691.25868406485927</v>
      </c>
      <c r="AC45">
        <v>931.68</v>
      </c>
      <c r="AD45" s="12">
        <f>(AC45-$AB45)/$AB45</f>
        <v>0.3478022359464239</v>
      </c>
      <c r="AE45">
        <v>693.76846402335013</v>
      </c>
      <c r="AF45">
        <v>698.17866120225676</v>
      </c>
      <c r="AG45">
        <v>20.00025598430075</v>
      </c>
      <c r="AH45" s="9">
        <f t="shared" si="14"/>
        <v>3.6307391376733575E-3</v>
      </c>
      <c r="AI45" s="4">
        <f t="shared" si="15"/>
        <v>1.0010691072559762E-2</v>
      </c>
      <c r="AJ45" s="40">
        <f t="shared" si="16"/>
        <v>47</v>
      </c>
      <c r="AK45" s="40">
        <f t="shared" si="17"/>
        <v>0</v>
      </c>
      <c r="AL45" s="40">
        <f t="shared" si="18"/>
        <v>0</v>
      </c>
      <c r="AM45" s="40">
        <f t="shared" si="19"/>
        <v>1</v>
      </c>
      <c r="AN45" s="18">
        <v>749.45437442485354</v>
      </c>
      <c r="AO45">
        <v>944.5</v>
      </c>
      <c r="AP45" s="12">
        <f>(AO45-$AN45)/$AN45</f>
        <v>0.26025016629575137</v>
      </c>
      <c r="AQ45">
        <v>776.38040052612291</v>
      </c>
      <c r="AR45">
        <v>776.3804005261228</v>
      </c>
      <c r="AS45">
        <v>20.000221440847959</v>
      </c>
      <c r="AT45" s="9">
        <f t="shared" si="20"/>
        <v>3.592750542277233E-2</v>
      </c>
      <c r="AU45" s="4">
        <f t="shared" si="21"/>
        <v>3.5927505422772184E-2</v>
      </c>
      <c r="AV45" s="40">
        <f t="shared" si="22"/>
        <v>46</v>
      </c>
      <c r="AW45" s="40">
        <f t="shared" si="23"/>
        <v>0</v>
      </c>
      <c r="AX45" s="40">
        <f t="shared" si="24"/>
        <v>0</v>
      </c>
      <c r="AY45" s="40">
        <f t="shared" si="25"/>
        <v>1</v>
      </c>
      <c r="AZ45" s="18">
        <v>1002.426590676</v>
      </c>
      <c r="BA45">
        <v>1155.33</v>
      </c>
      <c r="BB45" s="12">
        <f>(BA45-$AZ45)/$AZ45</f>
        <v>0.15253327350473353</v>
      </c>
      <c r="BC45">
        <v>1032.3797568944281</v>
      </c>
      <c r="BD45">
        <v>1038.091609862081</v>
      </c>
      <c r="BE45">
        <v>20.000158653687681</v>
      </c>
      <c r="BF45" s="9">
        <f t="shared" si="26"/>
        <v>2.9880658092108953E-2</v>
      </c>
      <c r="BG45" s="4">
        <f t="shared" si="27"/>
        <v>3.5578684282536591E-2</v>
      </c>
      <c r="BH45" s="40">
        <f t="shared" si="28"/>
        <v>51</v>
      </c>
      <c r="BI45" s="40">
        <f t="shared" si="29"/>
        <v>0</v>
      </c>
      <c r="BJ45" s="40">
        <f t="shared" si="30"/>
        <v>0</v>
      </c>
      <c r="BK45" s="40">
        <f t="shared" si="31"/>
        <v>1</v>
      </c>
    </row>
    <row r="46" spans="1:63" x14ac:dyDescent="0.3">
      <c r="A46" s="26" t="s">
        <v>45</v>
      </c>
      <c r="B46" s="10">
        <v>606.7076706272228</v>
      </c>
      <c r="C46">
        <v>721.8</v>
      </c>
      <c r="D46" s="13">
        <f t="shared" si="0"/>
        <v>0.18969980922409158</v>
      </c>
      <c r="E46">
        <v>612.80684362315151</v>
      </c>
      <c r="F46">
        <v>615.13367372902087</v>
      </c>
      <c r="G46">
        <v>20.000117269717158</v>
      </c>
      <c r="H46" s="2">
        <f t="shared" si="32"/>
        <v>1.0052902396344028E-2</v>
      </c>
      <c r="I46" s="3">
        <f t="shared" si="33"/>
        <v>1.3888077421350476E-2</v>
      </c>
      <c r="J46" s="50">
        <f t="shared" si="4"/>
        <v>108.99315637684845</v>
      </c>
      <c r="K46" s="50"/>
      <c r="L46" s="40">
        <f t="shared" si="34"/>
        <v>39</v>
      </c>
      <c r="M46" s="40">
        <f t="shared" si="5"/>
        <v>0</v>
      </c>
      <c r="N46" s="40">
        <f t="shared" si="6"/>
        <v>0</v>
      </c>
      <c r="O46" s="40">
        <f t="shared" si="7"/>
        <v>1</v>
      </c>
      <c r="P46" s="18">
        <v>633.31636301935532</v>
      </c>
      <c r="Q46">
        <v>817.76</v>
      </c>
      <c r="R46" s="12">
        <f>(Q46-$P46)/$P46</f>
        <v>0.29123459893141546</v>
      </c>
      <c r="S46">
        <v>640.36322025698041</v>
      </c>
      <c r="T46">
        <v>640.36322025698053</v>
      </c>
      <c r="U46">
        <v>20.000276674563061</v>
      </c>
      <c r="V46" s="9">
        <f t="shared" si="8"/>
        <v>1.1126914839258189E-2</v>
      </c>
      <c r="W46" s="4">
        <f t="shared" si="9"/>
        <v>1.1126914839258368E-2</v>
      </c>
      <c r="X46" s="40">
        <f t="shared" si="10"/>
        <v>40</v>
      </c>
      <c r="Y46" s="40">
        <f t="shared" si="11"/>
        <v>0</v>
      </c>
      <c r="Z46" s="40">
        <f t="shared" si="12"/>
        <v>0</v>
      </c>
      <c r="AA46" s="40">
        <f t="shared" si="13"/>
        <v>1</v>
      </c>
      <c r="AB46" s="18">
        <v>654.27546654973651</v>
      </c>
      <c r="AC46">
        <v>833.07</v>
      </c>
      <c r="AD46" s="12">
        <f>(AC46-$AB46)/$AB46</f>
        <v>0.27327103428334343</v>
      </c>
      <c r="AE46">
        <v>663.63286951190025</v>
      </c>
      <c r="AF46">
        <v>664.05071268141808</v>
      </c>
      <c r="AG46">
        <v>20.00030158879235</v>
      </c>
      <c r="AH46" s="9">
        <f t="shared" si="14"/>
        <v>1.4301931587790046E-2</v>
      </c>
      <c r="AI46" s="4">
        <f t="shared" si="15"/>
        <v>1.4940566521973475E-2</v>
      </c>
      <c r="AJ46" s="40">
        <f t="shared" si="16"/>
        <v>40</v>
      </c>
      <c r="AK46" s="40">
        <f t="shared" si="17"/>
        <v>0</v>
      </c>
      <c r="AL46" s="40">
        <f t="shared" si="18"/>
        <v>0</v>
      </c>
      <c r="AM46" s="40">
        <f t="shared" si="19"/>
        <v>1</v>
      </c>
      <c r="AN46" s="18">
        <v>720.4969325480389</v>
      </c>
      <c r="AO46">
        <v>893.84</v>
      </c>
      <c r="AP46" s="12">
        <f>(AO46-$AN46)/$AN46</f>
        <v>0.2405882101939463</v>
      </c>
      <c r="AQ46">
        <v>727.76981692493882</v>
      </c>
      <c r="AR46">
        <v>731.70444269846689</v>
      </c>
      <c r="AS46">
        <v>20.00030708876438</v>
      </c>
      <c r="AT46" s="9">
        <f t="shared" si="20"/>
        <v>1.0094261402584121E-2</v>
      </c>
      <c r="AU46" s="4">
        <f t="shared" si="21"/>
        <v>1.5555250333672636E-2</v>
      </c>
      <c r="AV46" s="40">
        <f t="shared" si="22"/>
        <v>42</v>
      </c>
      <c r="AW46" s="40">
        <f t="shared" si="23"/>
        <v>0</v>
      </c>
      <c r="AX46" s="40">
        <f t="shared" si="24"/>
        <v>0</v>
      </c>
      <c r="AY46" s="40">
        <f t="shared" si="25"/>
        <v>1</v>
      </c>
      <c r="AZ46" s="18">
        <v>974.52823279956306</v>
      </c>
      <c r="BA46">
        <v>1035.19</v>
      </c>
      <c r="BB46" s="12">
        <f>(BA46-$AZ46)/$AZ46</f>
        <v>6.2247316351391593E-2</v>
      </c>
      <c r="BC46">
        <v>988.87695092751846</v>
      </c>
      <c r="BD46">
        <v>997.30196358892044</v>
      </c>
      <c r="BE46">
        <v>20.00016668080352</v>
      </c>
      <c r="BF46" s="9">
        <f t="shared" si="26"/>
        <v>1.4723758270948517E-2</v>
      </c>
      <c r="BG46" s="4">
        <f t="shared" si="27"/>
        <v>2.3368980007828458E-2</v>
      </c>
      <c r="BH46" s="40">
        <f t="shared" si="28"/>
        <v>47</v>
      </c>
      <c r="BI46" s="40">
        <f t="shared" si="29"/>
        <v>0</v>
      </c>
      <c r="BJ46" s="40">
        <f t="shared" si="30"/>
        <v>0</v>
      </c>
      <c r="BK46" s="40">
        <f t="shared" si="31"/>
        <v>1</v>
      </c>
    </row>
    <row r="47" spans="1:63" x14ac:dyDescent="0.3">
      <c r="A47" s="26" t="s">
        <v>46</v>
      </c>
      <c r="B47" s="10">
        <v>570.7767652537708</v>
      </c>
      <c r="C47">
        <v>595.12</v>
      </c>
      <c r="D47" s="13">
        <f t="shared" si="0"/>
        <v>4.2649309201305788E-2</v>
      </c>
      <c r="E47">
        <v>570.77676525377115</v>
      </c>
      <c r="F47">
        <v>570.77676525377126</v>
      </c>
      <c r="G47">
        <v>20.00040825321339</v>
      </c>
      <c r="H47" s="2">
        <f t="shared" si="32"/>
        <v>5.9753748562839713E-16</v>
      </c>
      <c r="I47" s="3">
        <f t="shared" si="33"/>
        <v>7.9671664750452951E-16</v>
      </c>
      <c r="J47" s="50">
        <f t="shared" si="4"/>
        <v>24.343234746228859</v>
      </c>
      <c r="K47" s="50"/>
      <c r="L47" s="40">
        <f t="shared" si="34"/>
        <v>22</v>
      </c>
      <c r="M47" s="40">
        <f t="shared" si="5"/>
        <v>0</v>
      </c>
      <c r="N47" s="40">
        <f t="shared" si="6"/>
        <v>0</v>
      </c>
      <c r="O47" s="40">
        <f t="shared" si="7"/>
        <v>1</v>
      </c>
      <c r="P47" s="18">
        <v>595.60203336826635</v>
      </c>
      <c r="Q47">
        <v>663.67</v>
      </c>
      <c r="R47" s="12">
        <f>(Q47-$P47)/$P47</f>
        <v>0.11428430867972969</v>
      </c>
      <c r="S47">
        <v>595.6020333682668</v>
      </c>
      <c r="T47">
        <v>595.60203336826669</v>
      </c>
      <c r="U47">
        <v>20.000333942985161</v>
      </c>
      <c r="V47" s="9">
        <f t="shared" si="8"/>
        <v>7.6350872799201737E-16</v>
      </c>
      <c r="W47" s="4">
        <f t="shared" si="9"/>
        <v>5.7263154599401298E-16</v>
      </c>
      <c r="X47" s="40">
        <f t="shared" si="10"/>
        <v>27</v>
      </c>
      <c r="Y47" s="40">
        <f t="shared" si="11"/>
        <v>0</v>
      </c>
      <c r="Z47" s="40">
        <f t="shared" si="12"/>
        <v>0</v>
      </c>
      <c r="AA47" s="40">
        <f t="shared" si="13"/>
        <v>1</v>
      </c>
      <c r="AB47" s="18">
        <v>612.17260420458138</v>
      </c>
      <c r="AC47">
        <v>701.56</v>
      </c>
      <c r="AD47" s="12">
        <f>(AC47-$AB47)/$AB47</f>
        <v>0.14601665474978734</v>
      </c>
      <c r="AE47">
        <v>612.17260420461275</v>
      </c>
      <c r="AF47">
        <v>612.17260420461287</v>
      </c>
      <c r="AG47">
        <v>20.000407706573601</v>
      </c>
      <c r="AH47" s="9">
        <f t="shared" si="14"/>
        <v>5.1256078752390534E-14</v>
      </c>
      <c r="AI47" s="4">
        <f t="shared" si="15"/>
        <v>5.1441789182652822E-14</v>
      </c>
      <c r="AJ47" s="40">
        <f t="shared" si="16"/>
        <v>26</v>
      </c>
      <c r="AK47" s="40">
        <f t="shared" si="17"/>
        <v>0</v>
      </c>
      <c r="AL47" s="40">
        <f t="shared" si="18"/>
        <v>0</v>
      </c>
      <c r="AM47" s="40">
        <f t="shared" si="19"/>
        <v>1</v>
      </c>
      <c r="AN47" s="18">
        <v>701.08309801102484</v>
      </c>
      <c r="AO47">
        <v>773.96</v>
      </c>
      <c r="AP47" s="12">
        <f>(AO47-$AN47)/$AN47</f>
        <v>0.10394902144371647</v>
      </c>
      <c r="AQ47">
        <v>718.75891376977847</v>
      </c>
      <c r="AR47">
        <v>722.02890562466541</v>
      </c>
      <c r="AS47">
        <v>20.029479032382369</v>
      </c>
      <c r="AT47" s="9">
        <f t="shared" si="20"/>
        <v>2.5212155033975257E-2</v>
      </c>
      <c r="AU47" s="4">
        <f t="shared" si="21"/>
        <v>2.9876355132599682E-2</v>
      </c>
      <c r="AV47" s="40">
        <f t="shared" si="22"/>
        <v>36</v>
      </c>
      <c r="AW47" s="40">
        <f t="shared" si="23"/>
        <v>0</v>
      </c>
      <c r="AX47" s="40">
        <f t="shared" si="24"/>
        <v>0</v>
      </c>
      <c r="AY47" s="40">
        <f t="shared" si="25"/>
        <v>1</v>
      </c>
      <c r="AZ47" s="18">
        <v>952.68525371940621</v>
      </c>
      <c r="BA47">
        <v>1033.42</v>
      </c>
      <c r="BB47" s="12">
        <f>(BA47-$AZ47)/$AZ47</f>
        <v>8.4744406366525568E-2</v>
      </c>
      <c r="BC47">
        <v>971.45103562144982</v>
      </c>
      <c r="BD47">
        <v>978.19251227818972</v>
      </c>
      <c r="BE47">
        <v>20.000223700143401</v>
      </c>
      <c r="BF47" s="9">
        <f t="shared" si="26"/>
        <v>1.9697777234170023E-2</v>
      </c>
      <c r="BG47" s="4">
        <f t="shared" si="27"/>
        <v>2.6774066733162804E-2</v>
      </c>
      <c r="BH47" s="40">
        <f t="shared" si="28"/>
        <v>42</v>
      </c>
      <c r="BI47" s="40">
        <f t="shared" si="29"/>
        <v>0</v>
      </c>
      <c r="BJ47" s="40">
        <f t="shared" si="30"/>
        <v>0</v>
      </c>
      <c r="BK47" s="40">
        <f t="shared" si="31"/>
        <v>1</v>
      </c>
    </row>
    <row r="48" spans="1:63" x14ac:dyDescent="0.3">
      <c r="A48" s="26" t="s">
        <v>47</v>
      </c>
      <c r="B48" s="10">
        <v>659.67525021456299</v>
      </c>
      <c r="C48">
        <v>789.54</v>
      </c>
      <c r="D48" s="13">
        <f t="shared" si="0"/>
        <v>0.19686163721194291</v>
      </c>
      <c r="E48">
        <v>661.19082590882635</v>
      </c>
      <c r="F48">
        <v>665.65862677579366</v>
      </c>
      <c r="G48">
        <v>20.00037784948945</v>
      </c>
      <c r="H48" s="2">
        <f t="shared" si="32"/>
        <v>2.2974572621459002E-3</v>
      </c>
      <c r="I48" s="3">
        <f t="shared" si="33"/>
        <v>9.0701850028245632E-3</v>
      </c>
      <c r="J48" s="50">
        <f t="shared" si="4"/>
        <v>128.34917409117361</v>
      </c>
      <c r="K48" s="50"/>
      <c r="L48" s="40">
        <f t="shared" si="34"/>
        <v>50</v>
      </c>
      <c r="M48" s="40">
        <f t="shared" si="5"/>
        <v>0</v>
      </c>
      <c r="N48" s="40">
        <f t="shared" si="6"/>
        <v>0</v>
      </c>
      <c r="O48" s="40">
        <f t="shared" si="7"/>
        <v>1</v>
      </c>
      <c r="P48" s="18">
        <v>687.70494959709936</v>
      </c>
      <c r="Q48">
        <v>878.35</v>
      </c>
      <c r="R48" s="12">
        <f>(Q48-$P48)/$P48</f>
        <v>0.27721925007896553</v>
      </c>
      <c r="S48">
        <v>688.73760045268659</v>
      </c>
      <c r="T48">
        <v>688.73760045268671</v>
      </c>
      <c r="U48">
        <v>20.000306141749029</v>
      </c>
      <c r="V48" s="9">
        <f t="shared" si="8"/>
        <v>1.5015899713855872E-3</v>
      </c>
      <c r="W48" s="4">
        <f t="shared" si="9"/>
        <v>1.5015899713857524E-3</v>
      </c>
      <c r="X48" s="40">
        <f t="shared" si="10"/>
        <v>50</v>
      </c>
      <c r="Y48" s="40">
        <f t="shared" si="11"/>
        <v>0</v>
      </c>
      <c r="Z48" s="40">
        <f t="shared" si="12"/>
        <v>0</v>
      </c>
      <c r="AA48" s="40">
        <f t="shared" si="13"/>
        <v>1</v>
      </c>
      <c r="AB48" s="18">
        <v>706.90183457831449</v>
      </c>
      <c r="AC48">
        <v>958.13</v>
      </c>
      <c r="AD48" s="12">
        <f>(AC48-$AB48)/$AB48</f>
        <v>0.35539328536549875</v>
      </c>
      <c r="AE48">
        <v>710.85725745902755</v>
      </c>
      <c r="AF48">
        <v>710.98512652930617</v>
      </c>
      <c r="AG48">
        <v>20.034792187018319</v>
      </c>
      <c r="AH48" s="9">
        <f t="shared" si="14"/>
        <v>5.5954344538836458E-3</v>
      </c>
      <c r="AI48" s="4">
        <f t="shared" si="15"/>
        <v>5.7763210551398129E-3</v>
      </c>
      <c r="AJ48" s="40">
        <f t="shared" si="16"/>
        <v>50</v>
      </c>
      <c r="AK48" s="40">
        <f t="shared" si="17"/>
        <v>0</v>
      </c>
      <c r="AL48" s="40">
        <f t="shared" si="18"/>
        <v>0</v>
      </c>
      <c r="AM48" s="40">
        <f t="shared" si="19"/>
        <v>1</v>
      </c>
      <c r="AN48" s="18">
        <v>759.59746671107575</v>
      </c>
      <c r="AO48">
        <v>952.17</v>
      </c>
      <c r="AP48" s="12">
        <f>(AO48-$AN48)/$AN48</f>
        <v>0.25351918842321791</v>
      </c>
      <c r="AQ48">
        <v>763.75389365993237</v>
      </c>
      <c r="AR48">
        <v>763.75389365993226</v>
      </c>
      <c r="AS48">
        <v>20.000208213971931</v>
      </c>
      <c r="AT48" s="9">
        <f t="shared" si="20"/>
        <v>5.4718810040971068E-3</v>
      </c>
      <c r="AU48" s="4">
        <f t="shared" si="21"/>
        <v>5.4718810040969568E-3</v>
      </c>
      <c r="AV48" s="40">
        <f t="shared" si="22"/>
        <v>52</v>
      </c>
      <c r="AW48" s="40">
        <f t="shared" si="23"/>
        <v>0</v>
      </c>
      <c r="AX48" s="40">
        <f t="shared" si="24"/>
        <v>0</v>
      </c>
      <c r="AY48" s="40">
        <f t="shared" si="25"/>
        <v>1</v>
      </c>
      <c r="AZ48" s="18">
        <v>1009.910820742347</v>
      </c>
      <c r="BA48">
        <v>1152.06</v>
      </c>
      <c r="BB48" s="12">
        <f>(BA48-$AZ48)/$AZ48</f>
        <v>0.14075418971465664</v>
      </c>
      <c r="BC48">
        <v>1030.344372324477</v>
      </c>
      <c r="BD48">
        <v>1034.251725372394</v>
      </c>
      <c r="BE48">
        <v>20.00024514803663</v>
      </c>
      <c r="BF48" s="9">
        <f t="shared" si="26"/>
        <v>2.0233025691426973E-2</v>
      </c>
      <c r="BG48" s="4">
        <f t="shared" si="27"/>
        <v>2.4102033694574088E-2</v>
      </c>
      <c r="BH48" s="40">
        <f t="shared" si="28"/>
        <v>53</v>
      </c>
      <c r="BI48" s="40">
        <f t="shared" si="29"/>
        <v>0</v>
      </c>
      <c r="BJ48" s="40">
        <f t="shared" si="30"/>
        <v>0</v>
      </c>
      <c r="BK48" s="40">
        <f t="shared" si="31"/>
        <v>1</v>
      </c>
    </row>
    <row r="49" spans="1:63" x14ac:dyDescent="0.3">
      <c r="A49" s="26" t="s">
        <v>48</v>
      </c>
      <c r="B49" s="10">
        <v>620.54454175216119</v>
      </c>
      <c r="C49">
        <v>673.4</v>
      </c>
      <c r="D49" s="13">
        <f t="shared" si="0"/>
        <v>8.5175929673955111E-2</v>
      </c>
      <c r="E49">
        <v>624.78764191771802</v>
      </c>
      <c r="F49">
        <v>629.95706119411409</v>
      </c>
      <c r="G49">
        <v>20.00034885029309</v>
      </c>
      <c r="H49" s="2">
        <f t="shared" si="32"/>
        <v>6.8377044354883294E-3</v>
      </c>
      <c r="I49" s="3">
        <f t="shared" si="33"/>
        <v>1.5168160879114065E-2</v>
      </c>
      <c r="J49" s="50">
        <f t="shared" si="4"/>
        <v>48.612358082281958</v>
      </c>
      <c r="K49" s="50"/>
      <c r="L49" s="40">
        <f t="shared" si="34"/>
        <v>42</v>
      </c>
      <c r="M49" s="40">
        <f t="shared" si="5"/>
        <v>0</v>
      </c>
      <c r="N49" s="40">
        <f t="shared" si="6"/>
        <v>0</v>
      </c>
      <c r="O49" s="40">
        <f t="shared" si="7"/>
        <v>1</v>
      </c>
      <c r="P49" s="18">
        <v>644.4943812763546</v>
      </c>
      <c r="Q49">
        <v>826.47</v>
      </c>
      <c r="R49" s="12">
        <f>(Q49-$P49)/$P49</f>
        <v>0.28235408098246179</v>
      </c>
      <c r="S49">
        <v>652.4836737735086</v>
      </c>
      <c r="T49">
        <v>652.4836737735086</v>
      </c>
      <c r="U49">
        <v>20.000284531433131</v>
      </c>
      <c r="V49" s="9">
        <f t="shared" si="8"/>
        <v>1.2396217452403584E-2</v>
      </c>
      <c r="W49" s="4">
        <f t="shared" si="9"/>
        <v>1.2396217452403584E-2</v>
      </c>
      <c r="X49" s="40">
        <f t="shared" si="10"/>
        <v>43</v>
      </c>
      <c r="Y49" s="40">
        <f t="shared" si="11"/>
        <v>0</v>
      </c>
      <c r="Z49" s="40">
        <f t="shared" si="12"/>
        <v>0</v>
      </c>
      <c r="AA49" s="40">
        <f t="shared" si="13"/>
        <v>1</v>
      </c>
      <c r="AB49" s="18">
        <v>665.67881710291886</v>
      </c>
      <c r="AC49">
        <v>857.78</v>
      </c>
      <c r="AD49" s="12">
        <f>(AC49-$AB49)/$AB49</f>
        <v>0.28857938387332049</v>
      </c>
      <c r="AE49">
        <v>672.9856815644946</v>
      </c>
      <c r="AF49">
        <v>676.87963002611195</v>
      </c>
      <c r="AG49">
        <v>20.000226366519929</v>
      </c>
      <c r="AH49" s="9">
        <f t="shared" si="14"/>
        <v>1.0976561479567175E-2</v>
      </c>
      <c r="AI49" s="4">
        <f t="shared" si="15"/>
        <v>1.6826151945077396E-2</v>
      </c>
      <c r="AJ49" s="40">
        <f t="shared" si="16"/>
        <v>42</v>
      </c>
      <c r="AK49" s="40">
        <f t="shared" si="17"/>
        <v>0</v>
      </c>
      <c r="AL49" s="40">
        <f t="shared" si="18"/>
        <v>0</v>
      </c>
      <c r="AM49" s="40">
        <f t="shared" si="19"/>
        <v>1</v>
      </c>
      <c r="AN49" s="18">
        <v>737.48487528989187</v>
      </c>
      <c r="AO49">
        <v>885.77</v>
      </c>
      <c r="AP49" s="12">
        <f>(AO49-$AN49)/$AN49</f>
        <v>0.20106869941138783</v>
      </c>
      <c r="AQ49">
        <v>757.05165315112254</v>
      </c>
      <c r="AR49">
        <v>760.27216174900946</v>
      </c>
      <c r="AS49">
        <v>20.000267959618942</v>
      </c>
      <c r="AT49" s="9">
        <f t="shared" si="20"/>
        <v>2.6531768334285253E-2</v>
      </c>
      <c r="AU49" s="4">
        <f t="shared" si="21"/>
        <v>3.0898649209802863E-2</v>
      </c>
      <c r="AV49" s="40">
        <f t="shared" si="22"/>
        <v>45</v>
      </c>
      <c r="AW49" s="40">
        <f t="shared" si="23"/>
        <v>0</v>
      </c>
      <c r="AX49" s="40">
        <f t="shared" si="24"/>
        <v>0</v>
      </c>
      <c r="AY49" s="40">
        <f t="shared" si="25"/>
        <v>1</v>
      </c>
      <c r="AZ49" s="18">
        <v>995.06629087728948</v>
      </c>
      <c r="BA49">
        <v>1093.55</v>
      </c>
      <c r="BB49" s="12">
        <f>(BA49-$AZ49)/$AZ49</f>
        <v>9.8972008222571156E-2</v>
      </c>
      <c r="BC49">
        <v>1007.415817634733</v>
      </c>
      <c r="BD49">
        <v>1009.644963725983</v>
      </c>
      <c r="BE49">
        <v>20.00015168595128</v>
      </c>
      <c r="BF49" s="9">
        <f t="shared" si="26"/>
        <v>1.2410757826552139E-2</v>
      </c>
      <c r="BG49" s="4">
        <f t="shared" si="27"/>
        <v>1.4650956405970054E-2</v>
      </c>
      <c r="BH49" s="40">
        <f t="shared" si="28"/>
        <v>49</v>
      </c>
      <c r="BI49" s="40">
        <f t="shared" si="29"/>
        <v>0</v>
      </c>
      <c r="BJ49" s="40">
        <f t="shared" si="30"/>
        <v>0</v>
      </c>
      <c r="BK49" s="40">
        <f t="shared" si="31"/>
        <v>1</v>
      </c>
    </row>
    <row r="50" spans="1:63" x14ac:dyDescent="0.3">
      <c r="A50" s="26" t="s">
        <v>49</v>
      </c>
      <c r="B50" s="10">
        <v>603.69788822295607</v>
      </c>
      <c r="C50">
        <v>693.5</v>
      </c>
      <c r="D50" s="13">
        <f t="shared" si="0"/>
        <v>0.14875339723547029</v>
      </c>
      <c r="E50">
        <v>607.7620297426314</v>
      </c>
      <c r="F50">
        <v>607.92400438700531</v>
      </c>
      <c r="G50">
        <v>20.000365476217119</v>
      </c>
      <c r="H50" s="2">
        <f t="shared" si="32"/>
        <v>6.7320784103428464E-3</v>
      </c>
      <c r="I50" s="3">
        <f t="shared" si="33"/>
        <v>7.0003825530833511E-3</v>
      </c>
      <c r="J50" s="50">
        <f t="shared" si="4"/>
        <v>85.737970257368602</v>
      </c>
      <c r="K50" s="50"/>
      <c r="L50" s="40">
        <f t="shared" si="34"/>
        <v>36</v>
      </c>
      <c r="M50" s="40">
        <f t="shared" si="5"/>
        <v>0</v>
      </c>
      <c r="N50" s="40">
        <f t="shared" si="6"/>
        <v>0</v>
      </c>
      <c r="O50" s="40">
        <f t="shared" si="7"/>
        <v>1</v>
      </c>
      <c r="P50" s="18">
        <v>627.94421007746359</v>
      </c>
      <c r="Q50">
        <v>781.36</v>
      </c>
      <c r="R50" s="12">
        <f>(Q50-$P50)/$P50</f>
        <v>0.24431436337889151</v>
      </c>
      <c r="S50">
        <v>631.44889921264041</v>
      </c>
      <c r="T50">
        <v>631.44889921264053</v>
      </c>
      <c r="U50">
        <v>20.000311488006261</v>
      </c>
      <c r="V50" s="9">
        <f t="shared" si="8"/>
        <v>5.581211003991067E-3</v>
      </c>
      <c r="W50" s="4">
        <f t="shared" si="9"/>
        <v>5.5812110039912483E-3</v>
      </c>
      <c r="X50" s="40">
        <f t="shared" si="10"/>
        <v>37</v>
      </c>
      <c r="Y50" s="40">
        <f t="shared" si="11"/>
        <v>0</v>
      </c>
      <c r="Z50" s="40">
        <f t="shared" si="12"/>
        <v>0</v>
      </c>
      <c r="AA50" s="40">
        <f t="shared" si="13"/>
        <v>1</v>
      </c>
      <c r="AB50" s="18">
        <v>646.69851014409858</v>
      </c>
      <c r="AC50">
        <v>804.95</v>
      </c>
      <c r="AD50" s="12">
        <f>(AC50-$AB50)/$AB50</f>
        <v>0.24470674877639592</v>
      </c>
      <c r="AE50">
        <v>654.65923036459526</v>
      </c>
      <c r="AF50">
        <v>654.65923036459537</v>
      </c>
      <c r="AG50">
        <v>20.00035547823645</v>
      </c>
      <c r="AH50" s="9">
        <f t="shared" si="14"/>
        <v>1.2309785929030299E-2</v>
      </c>
      <c r="AI50" s="4">
        <f t="shared" si="15"/>
        <v>1.2309785929030474E-2</v>
      </c>
      <c r="AJ50" s="40">
        <f t="shared" si="16"/>
        <v>38</v>
      </c>
      <c r="AK50" s="40">
        <f t="shared" si="17"/>
        <v>0</v>
      </c>
      <c r="AL50" s="40">
        <f t="shared" si="18"/>
        <v>0</v>
      </c>
      <c r="AM50" s="40">
        <f t="shared" si="19"/>
        <v>1</v>
      </c>
      <c r="AN50" s="18">
        <v>729.03149187625127</v>
      </c>
      <c r="AO50">
        <v>818.82</v>
      </c>
      <c r="AP50" s="12">
        <f>(AO50-$AN50)/$AN50</f>
        <v>0.12316135739577878</v>
      </c>
      <c r="AQ50">
        <v>744.42602677357547</v>
      </c>
      <c r="AR50">
        <v>747.99895828709316</v>
      </c>
      <c r="AS50">
        <v>20.000178175233309</v>
      </c>
      <c r="AT50" s="9">
        <f t="shared" si="20"/>
        <v>2.1116419618176573E-2</v>
      </c>
      <c r="AU50" s="4">
        <f t="shared" si="21"/>
        <v>2.6017348526367237E-2</v>
      </c>
      <c r="AV50" s="40">
        <f t="shared" si="22"/>
        <v>43</v>
      </c>
      <c r="AW50" s="40">
        <f t="shared" si="23"/>
        <v>0</v>
      </c>
      <c r="AX50" s="40">
        <f t="shared" si="24"/>
        <v>0</v>
      </c>
      <c r="AY50" s="40">
        <f t="shared" si="25"/>
        <v>1</v>
      </c>
      <c r="AZ50" s="18">
        <v>973.41158130001179</v>
      </c>
      <c r="BA50">
        <v>1070.1600000000001</v>
      </c>
      <c r="BB50" s="12">
        <f>(BA50-$AZ50)/$AZ50</f>
        <v>9.9391070086487704E-2</v>
      </c>
      <c r="BC50">
        <v>1007.425597984313</v>
      </c>
      <c r="BD50">
        <v>1011.098539358245</v>
      </c>
      <c r="BE50">
        <v>20.000238110357891</v>
      </c>
      <c r="BF50" s="9">
        <f t="shared" si="26"/>
        <v>3.4943098415651401E-2</v>
      </c>
      <c r="BG50" s="4">
        <f t="shared" si="27"/>
        <v>3.8716364980886618E-2</v>
      </c>
      <c r="BH50" s="40">
        <f t="shared" si="28"/>
        <v>45</v>
      </c>
      <c r="BI50" s="40">
        <f t="shared" si="29"/>
        <v>0</v>
      </c>
      <c r="BJ50" s="40">
        <f t="shared" si="30"/>
        <v>0</v>
      </c>
      <c r="BK50" s="40">
        <f t="shared" si="31"/>
        <v>1</v>
      </c>
    </row>
    <row r="51" spans="1:63" x14ac:dyDescent="0.3">
      <c r="A51" s="26" t="s">
        <v>50</v>
      </c>
      <c r="B51" s="10">
        <v>572.4266885012795</v>
      </c>
      <c r="C51">
        <v>612.38</v>
      </c>
      <c r="D51" s="13">
        <f t="shared" si="0"/>
        <v>6.9796381442880945E-2</v>
      </c>
      <c r="E51">
        <v>574.70266312047511</v>
      </c>
      <c r="F51">
        <v>574.70266312047522</v>
      </c>
      <c r="G51">
        <v>20.000404612440619</v>
      </c>
      <c r="H51" s="2">
        <f t="shared" si="32"/>
        <v>3.9760106663694122E-3</v>
      </c>
      <c r="I51" s="3">
        <f t="shared" si="33"/>
        <v>3.9760106663696108E-3</v>
      </c>
      <c r="J51" s="50">
        <f t="shared" si="4"/>
        <v>37.677336879524887</v>
      </c>
      <c r="K51" s="50"/>
      <c r="L51" s="40">
        <f t="shared" si="34"/>
        <v>24</v>
      </c>
      <c r="M51" s="40">
        <f t="shared" si="5"/>
        <v>0</v>
      </c>
      <c r="N51" s="40">
        <f t="shared" si="6"/>
        <v>0</v>
      </c>
      <c r="O51" s="40">
        <f t="shared" si="7"/>
        <v>1</v>
      </c>
      <c r="P51" s="18">
        <v>592.82206163055423</v>
      </c>
      <c r="Q51">
        <v>684.18</v>
      </c>
      <c r="R51" s="12">
        <f>(Q51-$P51)/$P51</f>
        <v>0.15410684635819077</v>
      </c>
      <c r="S51">
        <v>598.09830545091108</v>
      </c>
      <c r="T51">
        <v>598.09830545091097</v>
      </c>
      <c r="U51">
        <v>20.00023234384134</v>
      </c>
      <c r="V51" s="9">
        <f t="shared" si="8"/>
        <v>8.9002150254742039E-3</v>
      </c>
      <c r="W51" s="4">
        <f t="shared" si="9"/>
        <v>8.900215025474013E-3</v>
      </c>
      <c r="X51" s="40">
        <f t="shared" si="10"/>
        <v>24</v>
      </c>
      <c r="Y51" s="40">
        <f t="shared" si="11"/>
        <v>0</v>
      </c>
      <c r="Z51" s="40">
        <f t="shared" si="12"/>
        <v>0</v>
      </c>
      <c r="AA51" s="40">
        <f t="shared" si="13"/>
        <v>1</v>
      </c>
      <c r="AB51" s="18">
        <v>610.37099066262306</v>
      </c>
      <c r="AC51">
        <v>698.75</v>
      </c>
      <c r="AD51" s="12">
        <f>(AC51-$AB51)/$AB51</f>
        <v>0.14479555989617407</v>
      </c>
      <c r="AE51">
        <v>616.36529520013687</v>
      </c>
      <c r="AF51">
        <v>616.36529520013676</v>
      </c>
      <c r="AG51">
        <v>20.000255525251848</v>
      </c>
      <c r="AH51" s="9">
        <f t="shared" si="14"/>
        <v>9.8207559487818279E-3</v>
      </c>
      <c r="AI51" s="4">
        <f t="shared" si="15"/>
        <v>9.8207559487816405E-3</v>
      </c>
      <c r="AJ51" s="40">
        <f t="shared" si="16"/>
        <v>25</v>
      </c>
      <c r="AK51" s="40">
        <f t="shared" si="17"/>
        <v>0</v>
      </c>
      <c r="AL51" s="40">
        <f t="shared" si="18"/>
        <v>0</v>
      </c>
      <c r="AM51" s="40">
        <f t="shared" si="19"/>
        <v>1</v>
      </c>
      <c r="AN51" s="18">
        <v>699.51196021832243</v>
      </c>
      <c r="AO51">
        <v>765.25</v>
      </c>
      <c r="AP51" s="12">
        <f>(AO51-$AN51)/$AN51</f>
        <v>9.3977006141768155E-2</v>
      </c>
      <c r="AQ51">
        <v>706.17297608181502</v>
      </c>
      <c r="AR51">
        <v>706.17297608181514</v>
      </c>
      <c r="AS51">
        <v>20.000258671771739</v>
      </c>
      <c r="AT51" s="9">
        <f t="shared" si="20"/>
        <v>9.5223759453857588E-3</v>
      </c>
      <c r="AU51" s="4">
        <f t="shared" si="21"/>
        <v>9.5223759453859219E-3</v>
      </c>
      <c r="AV51" s="40">
        <f t="shared" si="22"/>
        <v>35</v>
      </c>
      <c r="AW51" s="40">
        <f t="shared" si="23"/>
        <v>0</v>
      </c>
      <c r="AX51" s="40">
        <f t="shared" si="24"/>
        <v>0</v>
      </c>
      <c r="AY51" s="40">
        <f t="shared" si="25"/>
        <v>1</v>
      </c>
      <c r="AZ51" s="18">
        <v>952.68525082854535</v>
      </c>
      <c r="BA51">
        <v>1028.9000000000001</v>
      </c>
      <c r="BB51" s="12">
        <f>(BA51-$AZ51)/$AZ51</f>
        <v>7.9999925584206516E-2</v>
      </c>
      <c r="BC51">
        <v>987.31925832291586</v>
      </c>
      <c r="BD51">
        <v>996.4724599118432</v>
      </c>
      <c r="BE51">
        <v>20.000220619188621</v>
      </c>
      <c r="BF51" s="9">
        <f t="shared" si="26"/>
        <v>3.6354092250561763E-2</v>
      </c>
      <c r="BG51" s="4">
        <f t="shared" si="27"/>
        <v>4.5961884100983348E-2</v>
      </c>
      <c r="BH51" s="40">
        <f t="shared" si="28"/>
        <v>40</v>
      </c>
      <c r="BI51" s="40">
        <f t="shared" si="29"/>
        <v>0</v>
      </c>
      <c r="BJ51" s="40">
        <f t="shared" si="30"/>
        <v>0</v>
      </c>
      <c r="BK51" s="40">
        <f t="shared" si="31"/>
        <v>1</v>
      </c>
    </row>
    <row r="52" spans="1:63" x14ac:dyDescent="0.3">
      <c r="A52" s="26" t="s">
        <v>51</v>
      </c>
      <c r="B52" s="10">
        <v>715.11616730000003</v>
      </c>
      <c r="C52">
        <v>742.3</v>
      </c>
      <c r="D52" s="13">
        <f t="shared" si="0"/>
        <v>3.8013170367320159E-2</v>
      </c>
      <c r="E52">
        <v>715.11616734409131</v>
      </c>
      <c r="F52">
        <v>715.1161673440912</v>
      </c>
      <c r="G52">
        <v>20.000261705834419</v>
      </c>
      <c r="H52" s="2">
        <f t="shared" si="32"/>
        <v>6.1656108443028991E-11</v>
      </c>
      <c r="I52" s="3">
        <f t="shared" si="33"/>
        <v>6.1655949466287984E-11</v>
      </c>
      <c r="J52" s="50">
        <f t="shared" si="4"/>
        <v>27.183832655908645</v>
      </c>
      <c r="K52" s="50"/>
      <c r="L52" s="40">
        <f t="shared" si="34"/>
        <v>55</v>
      </c>
      <c r="M52" s="40">
        <f t="shared" si="5"/>
        <v>0</v>
      </c>
      <c r="N52" s="40">
        <f t="shared" si="6"/>
        <v>0</v>
      </c>
      <c r="O52" s="40">
        <f t="shared" si="7"/>
        <v>1</v>
      </c>
      <c r="P52" s="18">
        <v>733.3833821788437</v>
      </c>
      <c r="Q52">
        <v>931.61</v>
      </c>
      <c r="R52" s="12">
        <f>(Q52-$P52)/$P52</f>
        <v>0.27029057739518914</v>
      </c>
      <c r="S52">
        <v>733.38338217903902</v>
      </c>
      <c r="T52">
        <v>733.38338217903913</v>
      </c>
      <c r="U52">
        <v>20.000329110398891</v>
      </c>
      <c r="V52" s="9">
        <f t="shared" si="8"/>
        <v>2.6631907942264614E-13</v>
      </c>
      <c r="W52" s="4">
        <f t="shared" si="9"/>
        <v>2.6647409634896899E-13</v>
      </c>
      <c r="X52" s="40">
        <f t="shared" si="10"/>
        <v>55</v>
      </c>
      <c r="Y52" s="40">
        <f t="shared" si="11"/>
        <v>0</v>
      </c>
      <c r="Z52" s="40">
        <f t="shared" si="12"/>
        <v>0</v>
      </c>
      <c r="AA52" s="40">
        <f t="shared" si="13"/>
        <v>1</v>
      </c>
      <c r="AB52" s="18">
        <v>750.06269999999995</v>
      </c>
      <c r="AC52">
        <v>980.54</v>
      </c>
      <c r="AD52" s="12">
        <f>(AC52-$AB52)/$AB52</f>
        <v>0.30727737827784268</v>
      </c>
      <c r="AE52">
        <v>750.06270397085734</v>
      </c>
      <c r="AF52">
        <v>750.06270397085723</v>
      </c>
      <c r="AG52">
        <v>20.00035760719329</v>
      </c>
      <c r="AH52" s="9">
        <f t="shared" si="14"/>
        <v>5.2940339417392361E-9</v>
      </c>
      <c r="AI52" s="4">
        <f t="shared" si="15"/>
        <v>5.2940337901694574E-9</v>
      </c>
      <c r="AJ52" s="40">
        <f t="shared" si="16"/>
        <v>55</v>
      </c>
      <c r="AK52" s="40">
        <f t="shared" si="17"/>
        <v>0</v>
      </c>
      <c r="AL52" s="40">
        <f t="shared" si="18"/>
        <v>0</v>
      </c>
      <c r="AM52" s="40">
        <f t="shared" si="19"/>
        <v>1</v>
      </c>
      <c r="AN52" s="18">
        <v>814.71746424808919</v>
      </c>
      <c r="AO52">
        <v>1022.29</v>
      </c>
      <c r="AP52" s="12">
        <f>(AO52-$AN52)/$AN52</f>
        <v>0.25477855190385729</v>
      </c>
      <c r="AQ52">
        <v>815.20431116672034</v>
      </c>
      <c r="AR52">
        <v>815.20431116672046</v>
      </c>
      <c r="AS52">
        <v>20.00014869445004</v>
      </c>
      <c r="AT52" s="9">
        <f t="shared" si="20"/>
        <v>5.9756534012742003E-4</v>
      </c>
      <c r="AU52" s="4">
        <f t="shared" si="21"/>
        <v>5.9756534012755957E-4</v>
      </c>
      <c r="AV52" s="40">
        <f t="shared" si="22"/>
        <v>55</v>
      </c>
      <c r="AW52" s="40">
        <f t="shared" si="23"/>
        <v>0</v>
      </c>
      <c r="AX52" s="40">
        <f t="shared" si="24"/>
        <v>0</v>
      </c>
      <c r="AY52" s="40">
        <f t="shared" si="25"/>
        <v>1</v>
      </c>
      <c r="AZ52" s="18">
        <v>1040.8674296623999</v>
      </c>
      <c r="BA52">
        <v>1172.8</v>
      </c>
      <c r="BB52" s="12">
        <f>(BA52-$AZ52)/$AZ52</f>
        <v>0.12675252061676262</v>
      </c>
      <c r="BC52">
        <v>1048.033085289002</v>
      </c>
      <c r="BD52">
        <v>1048.648502490691</v>
      </c>
      <c r="BE52">
        <v>20.000240684114399</v>
      </c>
      <c r="BF52" s="9">
        <f t="shared" si="26"/>
        <v>6.8843115101855177E-3</v>
      </c>
      <c r="BG52" s="4">
        <f t="shared" si="27"/>
        <v>7.4755656739253487E-3</v>
      </c>
      <c r="BH52" s="40">
        <f t="shared" si="28"/>
        <v>55</v>
      </c>
      <c r="BI52" s="40">
        <f t="shared" si="29"/>
        <v>0</v>
      </c>
      <c r="BJ52" s="40">
        <f t="shared" si="30"/>
        <v>0</v>
      </c>
      <c r="BK52" s="40">
        <f t="shared" si="31"/>
        <v>1</v>
      </c>
    </row>
    <row r="53" spans="1:63" x14ac:dyDescent="0.3">
      <c r="A53" s="26" t="s">
        <v>52</v>
      </c>
      <c r="B53" s="10">
        <v>636.8551930566847</v>
      </c>
      <c r="C53">
        <v>752.26</v>
      </c>
      <c r="D53" s="13">
        <f t="shared" si="0"/>
        <v>0.18121043559276345</v>
      </c>
      <c r="E53">
        <v>636.85519378318997</v>
      </c>
      <c r="F53">
        <v>636.85519378318997</v>
      </c>
      <c r="G53">
        <v>20.000203060079361</v>
      </c>
      <c r="H53" s="2">
        <f t="shared" si="32"/>
        <v>1.1407699665350027E-9</v>
      </c>
      <c r="I53" s="3">
        <f t="shared" si="33"/>
        <v>1.1407699665350027E-9</v>
      </c>
      <c r="J53" s="50">
        <f t="shared" si="4"/>
        <v>115.40480621681002</v>
      </c>
      <c r="K53" s="50"/>
      <c r="L53" s="40">
        <f t="shared" si="34"/>
        <v>46</v>
      </c>
      <c r="M53" s="40">
        <f t="shared" si="5"/>
        <v>0</v>
      </c>
      <c r="N53" s="40">
        <f t="shared" si="6"/>
        <v>0</v>
      </c>
      <c r="O53" s="40">
        <f t="shared" si="7"/>
        <v>1</v>
      </c>
      <c r="P53" s="18">
        <v>669.01730292358172</v>
      </c>
      <c r="Q53">
        <v>880.02</v>
      </c>
      <c r="R53" s="12">
        <f>(Q53-$P53)/$P53</f>
        <v>0.31539198785194944</v>
      </c>
      <c r="S53">
        <v>672.76117991621004</v>
      </c>
      <c r="T53">
        <v>672.76117991620993</v>
      </c>
      <c r="U53">
        <v>20.00033602393232</v>
      </c>
      <c r="V53" s="9">
        <f t="shared" si="8"/>
        <v>5.5960839521903352E-3</v>
      </c>
      <c r="W53" s="4">
        <f t="shared" si="9"/>
        <v>5.5960839521901652E-3</v>
      </c>
      <c r="X53" s="40">
        <f t="shared" si="10"/>
        <v>47</v>
      </c>
      <c r="Y53" s="40">
        <f t="shared" si="11"/>
        <v>0</v>
      </c>
      <c r="Z53" s="40">
        <f t="shared" si="12"/>
        <v>0</v>
      </c>
      <c r="AA53" s="40">
        <f t="shared" si="13"/>
        <v>1</v>
      </c>
      <c r="AB53" s="18">
        <v>688.4293062998338</v>
      </c>
      <c r="AC53">
        <v>947.21</v>
      </c>
      <c r="AD53" s="12">
        <f>(AC53-$AB53)/$AB53</f>
        <v>0.37590017062326897</v>
      </c>
      <c r="AE53">
        <v>691.16199085596691</v>
      </c>
      <c r="AF53">
        <v>691.16199085596691</v>
      </c>
      <c r="AG53">
        <v>20.00027295285836</v>
      </c>
      <c r="AH53" s="9">
        <f t="shared" si="14"/>
        <v>3.969448324070814E-3</v>
      </c>
      <c r="AI53" s="4">
        <f t="shared" si="15"/>
        <v>3.969448324070814E-3</v>
      </c>
      <c r="AJ53" s="40">
        <f t="shared" si="16"/>
        <v>46</v>
      </c>
      <c r="AK53" s="40">
        <f t="shared" si="17"/>
        <v>0</v>
      </c>
      <c r="AL53" s="40">
        <f t="shared" si="18"/>
        <v>0</v>
      </c>
      <c r="AM53" s="40">
        <f t="shared" si="19"/>
        <v>1</v>
      </c>
      <c r="AN53" s="18">
        <v>751.65351047304955</v>
      </c>
      <c r="AO53">
        <v>946.01</v>
      </c>
      <c r="AP53" s="12">
        <f>(AO53-$AN53)/$AN53</f>
        <v>0.25857191753768716</v>
      </c>
      <c r="AQ53">
        <v>753.26220760490105</v>
      </c>
      <c r="AR53">
        <v>753.26220760490105</v>
      </c>
      <c r="AS53">
        <v>20.000227684387941</v>
      </c>
      <c r="AT53" s="9">
        <f t="shared" si="20"/>
        <v>2.1402110273376811E-3</v>
      </c>
      <c r="AU53" s="4">
        <f t="shared" si="21"/>
        <v>2.1402110273376811E-3</v>
      </c>
      <c r="AV53" s="40">
        <f t="shared" si="22"/>
        <v>47</v>
      </c>
      <c r="AW53" s="40">
        <f t="shared" si="23"/>
        <v>0</v>
      </c>
      <c r="AX53" s="40">
        <f t="shared" si="24"/>
        <v>0</v>
      </c>
      <c r="AY53" s="40">
        <f t="shared" si="25"/>
        <v>1</v>
      </c>
      <c r="AZ53" s="18">
        <v>999.69571830560449</v>
      </c>
      <c r="BA53">
        <v>1198.03</v>
      </c>
      <c r="BB53" s="12">
        <f>(BA53-$AZ53)/$AZ53</f>
        <v>0.19839464955452094</v>
      </c>
      <c r="BC53">
        <v>1028.7323715487501</v>
      </c>
      <c r="BD53">
        <v>1029.0550370554399</v>
      </c>
      <c r="BE53">
        <v>20.00027650785632</v>
      </c>
      <c r="BF53" s="9">
        <f t="shared" si="26"/>
        <v>2.9045491254439015E-2</v>
      </c>
      <c r="BG53" s="4">
        <f t="shared" si="27"/>
        <v>2.9368254972219825E-2</v>
      </c>
      <c r="BH53" s="40">
        <f t="shared" si="28"/>
        <v>50</v>
      </c>
      <c r="BI53" s="40">
        <f t="shared" si="29"/>
        <v>0</v>
      </c>
      <c r="BJ53" s="40">
        <f t="shared" si="30"/>
        <v>0</v>
      </c>
      <c r="BK53" s="40">
        <f t="shared" si="31"/>
        <v>1</v>
      </c>
    </row>
    <row r="54" spans="1:63" x14ac:dyDescent="0.3">
      <c r="A54" s="26" t="s">
        <v>53</v>
      </c>
      <c r="B54" s="10">
        <v>602.0262296393297</v>
      </c>
      <c r="C54">
        <v>727.05</v>
      </c>
      <c r="D54" s="13">
        <f t="shared" si="0"/>
        <v>0.2076716332369293</v>
      </c>
      <c r="E54">
        <v>605.70808507456297</v>
      </c>
      <c r="F54">
        <v>605.70808507456309</v>
      </c>
      <c r="G54">
        <v>20.00033066635951</v>
      </c>
      <c r="H54" s="2">
        <f t="shared" si="32"/>
        <v>6.1157724596801232E-3</v>
      </c>
      <c r="I54" s="3">
        <f t="shared" si="33"/>
        <v>6.1157724596803123E-3</v>
      </c>
      <c r="J54" s="50">
        <f t="shared" si="4"/>
        <v>121.34191492543698</v>
      </c>
      <c r="K54" s="50"/>
      <c r="L54" s="40">
        <f t="shared" si="34"/>
        <v>34</v>
      </c>
      <c r="M54" s="40">
        <f t="shared" si="5"/>
        <v>0</v>
      </c>
      <c r="N54" s="40">
        <f t="shared" si="6"/>
        <v>0</v>
      </c>
      <c r="O54" s="40">
        <f t="shared" si="7"/>
        <v>1</v>
      </c>
      <c r="P54" s="18">
        <v>627.63117764001765</v>
      </c>
      <c r="Q54">
        <v>865.04</v>
      </c>
      <c r="R54" s="12">
        <f>(Q54-$P54)/$P54</f>
        <v>0.37826167790560244</v>
      </c>
      <c r="S54">
        <v>628.30732966972766</v>
      </c>
      <c r="T54">
        <v>628.30732966972766</v>
      </c>
      <c r="U54">
        <v>20.000280090235169</v>
      </c>
      <c r="V54" s="9">
        <f t="shared" si="8"/>
        <v>1.0773079059782182E-3</v>
      </c>
      <c r="W54" s="4">
        <f t="shared" si="9"/>
        <v>1.0773079059782182E-3</v>
      </c>
      <c r="X54" s="40">
        <f t="shared" si="10"/>
        <v>36</v>
      </c>
      <c r="Y54" s="40">
        <f t="shared" si="11"/>
        <v>0</v>
      </c>
      <c r="Z54" s="40">
        <f t="shared" si="12"/>
        <v>0</v>
      </c>
      <c r="AA54" s="40">
        <f t="shared" si="13"/>
        <v>1</v>
      </c>
      <c r="AB54" s="18">
        <v>655.35657462221479</v>
      </c>
      <c r="AC54">
        <v>915.66</v>
      </c>
      <c r="AD54" s="12">
        <f>(AC54-$AB54)/$AB54</f>
        <v>0.39719358202492899</v>
      </c>
      <c r="AE54">
        <v>668.13788420359742</v>
      </c>
      <c r="AF54">
        <v>668.13788420359742</v>
      </c>
      <c r="AG54">
        <v>20.000207955203951</v>
      </c>
      <c r="AH54" s="9">
        <f t="shared" si="14"/>
        <v>1.9502832620166374E-2</v>
      </c>
      <c r="AI54" s="4">
        <f t="shared" si="15"/>
        <v>1.9502832620166374E-2</v>
      </c>
      <c r="AJ54" s="40">
        <f t="shared" si="16"/>
        <v>41</v>
      </c>
      <c r="AK54" s="40">
        <f t="shared" si="17"/>
        <v>0</v>
      </c>
      <c r="AL54" s="40">
        <f t="shared" si="18"/>
        <v>0</v>
      </c>
      <c r="AM54" s="40">
        <f t="shared" si="19"/>
        <v>1</v>
      </c>
      <c r="AN54" s="18">
        <v>719.45912304769809</v>
      </c>
      <c r="AO54">
        <v>920.81</v>
      </c>
      <c r="AP54" s="12">
        <f>(AO54-$AN54)/$AN54</f>
        <v>0.27986423481484279</v>
      </c>
      <c r="AQ54">
        <v>766.92802967433386</v>
      </c>
      <c r="AR54">
        <v>766.92802967433374</v>
      </c>
      <c r="AS54">
        <v>20.000293504074211</v>
      </c>
      <c r="AT54" s="9">
        <f t="shared" si="20"/>
        <v>6.5978601293639749E-2</v>
      </c>
      <c r="AU54" s="4">
        <f t="shared" si="21"/>
        <v>6.5978601293639597E-2</v>
      </c>
      <c r="AV54" s="40">
        <f t="shared" si="22"/>
        <v>41</v>
      </c>
      <c r="AW54" s="40">
        <f t="shared" si="23"/>
        <v>0</v>
      </c>
      <c r="AX54" s="40">
        <f t="shared" si="24"/>
        <v>0</v>
      </c>
      <c r="AY54" s="40">
        <f t="shared" si="25"/>
        <v>1</v>
      </c>
      <c r="AZ54" s="18">
        <v>973.87463662489733</v>
      </c>
      <c r="BA54">
        <v>1047.6300000000001</v>
      </c>
      <c r="BB54" s="12">
        <f>(BA54-$AZ54)/$AZ54</f>
        <v>7.5733940079508177E-2</v>
      </c>
      <c r="BC54">
        <v>984.10174969906325</v>
      </c>
      <c r="BD54">
        <v>1003.059448122199</v>
      </c>
      <c r="BE54">
        <v>20.00018761814572</v>
      </c>
      <c r="BF54" s="9">
        <f t="shared" si="26"/>
        <v>1.0501467734707051E-2</v>
      </c>
      <c r="BG54" s="4">
        <f t="shared" si="27"/>
        <v>2.9967729315187659E-2</v>
      </c>
      <c r="BH54" s="40">
        <f t="shared" si="28"/>
        <v>46</v>
      </c>
      <c r="BI54" s="40">
        <f t="shared" si="29"/>
        <v>0</v>
      </c>
      <c r="BJ54" s="40">
        <f t="shared" si="30"/>
        <v>0</v>
      </c>
      <c r="BK54" s="40">
        <f t="shared" si="31"/>
        <v>1</v>
      </c>
    </row>
    <row r="55" spans="1:63" x14ac:dyDescent="0.3">
      <c r="A55" s="26" t="s">
        <v>54</v>
      </c>
      <c r="B55" s="10">
        <v>569.04988379452072</v>
      </c>
      <c r="C55">
        <v>595.5</v>
      </c>
      <c r="D55" s="13">
        <f t="shared" si="0"/>
        <v>4.6481190768558694E-2</v>
      </c>
      <c r="E55">
        <v>569.04988379452129</v>
      </c>
      <c r="F55">
        <v>569.04988379452141</v>
      </c>
      <c r="G55">
        <v>20.000311137642711</v>
      </c>
      <c r="H55" s="2">
        <f t="shared" si="32"/>
        <v>9.9891802950149989E-16</v>
      </c>
      <c r="I55" s="3">
        <f t="shared" si="33"/>
        <v>1.1987016354017998E-15</v>
      </c>
      <c r="J55" s="50">
        <f t="shared" si="4"/>
        <v>26.450116205478707</v>
      </c>
      <c r="K55" s="50"/>
      <c r="L55" s="40">
        <f t="shared" si="34"/>
        <v>21</v>
      </c>
      <c r="M55" s="40">
        <f t="shared" si="5"/>
        <v>0</v>
      </c>
      <c r="N55" s="40">
        <f t="shared" si="6"/>
        <v>0</v>
      </c>
      <c r="O55" s="40">
        <f t="shared" si="7"/>
        <v>1</v>
      </c>
      <c r="P55" s="18">
        <v>593.53837532758473</v>
      </c>
      <c r="Q55">
        <v>658.28</v>
      </c>
      <c r="R55" s="12">
        <f>(Q55-$P55)/$P55</f>
        <v>0.10907740318674955</v>
      </c>
      <c r="S55">
        <v>593.53837532758473</v>
      </c>
      <c r="T55">
        <v>593.53837532758473</v>
      </c>
      <c r="U55">
        <v>20.000323804700749</v>
      </c>
      <c r="V55" s="9">
        <f t="shared" si="8"/>
        <v>0</v>
      </c>
      <c r="W55" s="4">
        <f t="shared" si="9"/>
        <v>0</v>
      </c>
      <c r="X55" s="40">
        <f t="shared" si="10"/>
        <v>25</v>
      </c>
      <c r="Y55" s="40">
        <f t="shared" si="11"/>
        <v>0</v>
      </c>
      <c r="Z55" s="40">
        <f t="shared" si="12"/>
        <v>0</v>
      </c>
      <c r="AA55" s="40">
        <f t="shared" si="13"/>
        <v>1</v>
      </c>
      <c r="AB55" s="18">
        <v>612.17260420458831</v>
      </c>
      <c r="AC55">
        <v>701.56</v>
      </c>
      <c r="AD55" s="12">
        <f>(AC55-$AB55)/$AB55</f>
        <v>0.14601665474977435</v>
      </c>
      <c r="AE55">
        <v>612.89238411764313</v>
      </c>
      <c r="AF55">
        <v>616.26070908663155</v>
      </c>
      <c r="AG55">
        <v>20.000324306637051</v>
      </c>
      <c r="AH55" s="9">
        <f t="shared" si="14"/>
        <v>1.1757793604469618E-3</v>
      </c>
      <c r="AI55" s="4">
        <f t="shared" si="15"/>
        <v>6.6780265140336031E-3</v>
      </c>
      <c r="AJ55" s="40">
        <f t="shared" si="16"/>
        <v>27</v>
      </c>
      <c r="AK55" s="40">
        <f t="shared" si="17"/>
        <v>0</v>
      </c>
      <c r="AL55" s="40">
        <f t="shared" si="18"/>
        <v>0</v>
      </c>
      <c r="AM55" s="40">
        <f t="shared" si="19"/>
        <v>1</v>
      </c>
      <c r="AN55" s="18">
        <v>701.08310607959174</v>
      </c>
      <c r="AO55">
        <v>779.13</v>
      </c>
      <c r="AP55" s="12">
        <f>(AO55-$AN55)/$AN55</f>
        <v>0.11132331280501265</v>
      </c>
      <c r="AQ55">
        <v>722.99524766584204</v>
      </c>
      <c r="AR55">
        <v>725.17604027584184</v>
      </c>
      <c r="AS55">
        <v>20.101617909362538</v>
      </c>
      <c r="AT55" s="9">
        <f t="shared" si="20"/>
        <v>3.1254699187920072E-2</v>
      </c>
      <c r="AU55" s="4">
        <f t="shared" si="21"/>
        <v>3.4365304180521652E-2</v>
      </c>
      <c r="AV55" s="40">
        <f t="shared" si="22"/>
        <v>37</v>
      </c>
      <c r="AW55" s="40">
        <f t="shared" si="23"/>
        <v>0</v>
      </c>
      <c r="AX55" s="40">
        <f t="shared" si="24"/>
        <v>0</v>
      </c>
      <c r="AY55" s="40">
        <f t="shared" si="25"/>
        <v>1</v>
      </c>
      <c r="AZ55" s="18">
        <v>952.68525103600155</v>
      </c>
      <c r="BA55">
        <v>1033.3499999999999</v>
      </c>
      <c r="BB55" s="12">
        <f>(BA55-$AZ55)/$AZ55</f>
        <v>8.4670932898645329E-2</v>
      </c>
      <c r="BC55">
        <v>984.89354765826056</v>
      </c>
      <c r="BD55">
        <v>992.44477766565399</v>
      </c>
      <c r="BE55">
        <v>20.000240092305472</v>
      </c>
      <c r="BF55" s="9">
        <f t="shared" si="26"/>
        <v>3.3807909366954055E-2</v>
      </c>
      <c r="BG55" s="4">
        <f t="shared" si="27"/>
        <v>4.17341683272789E-2</v>
      </c>
      <c r="BH55" s="40">
        <f t="shared" si="28"/>
        <v>41</v>
      </c>
      <c r="BI55" s="40">
        <f t="shared" si="29"/>
        <v>0</v>
      </c>
      <c r="BJ55" s="40">
        <f t="shared" si="30"/>
        <v>0</v>
      </c>
      <c r="BK55" s="40">
        <f t="shared" si="31"/>
        <v>1</v>
      </c>
    </row>
    <row r="56" spans="1:63" x14ac:dyDescent="0.3">
      <c r="A56" s="26" t="s">
        <v>55</v>
      </c>
      <c r="B56" s="10">
        <v>658.39946320000001</v>
      </c>
      <c r="C56">
        <v>750.62</v>
      </c>
      <c r="D56" s="13">
        <f t="shared" si="0"/>
        <v>0.14006775818404099</v>
      </c>
      <c r="E56">
        <v>658.52987412609855</v>
      </c>
      <c r="F56">
        <v>658.52987412609855</v>
      </c>
      <c r="G56">
        <v>20.00037227645516</v>
      </c>
      <c r="H56" s="2">
        <f t="shared" si="32"/>
        <v>1.9807264948956934E-4</v>
      </c>
      <c r="I56" s="3">
        <f t="shared" si="33"/>
        <v>1.9807264948956934E-4</v>
      </c>
      <c r="J56" s="50">
        <f t="shared" si="4"/>
        <v>92.090125873901457</v>
      </c>
      <c r="K56" s="50"/>
      <c r="L56" s="40">
        <f t="shared" si="34"/>
        <v>49</v>
      </c>
      <c r="M56" s="40">
        <f t="shared" si="5"/>
        <v>0</v>
      </c>
      <c r="N56" s="40">
        <f t="shared" si="6"/>
        <v>0</v>
      </c>
      <c r="O56" s="40">
        <f t="shared" si="7"/>
        <v>1</v>
      </c>
      <c r="P56" s="18">
        <v>679.64290391682653</v>
      </c>
      <c r="Q56">
        <v>850.24</v>
      </c>
      <c r="R56" s="12">
        <f>(Q56-$P56)/$P56</f>
        <v>0.25100989813917168</v>
      </c>
      <c r="S56">
        <v>679.64290391682698</v>
      </c>
      <c r="T56">
        <v>679.64290391682698</v>
      </c>
      <c r="U56">
        <v>20.00039401333779</v>
      </c>
      <c r="V56" s="9">
        <f t="shared" si="8"/>
        <v>6.6909747496181502E-16</v>
      </c>
      <c r="W56" s="4">
        <f t="shared" si="9"/>
        <v>6.6909747496181502E-16</v>
      </c>
      <c r="X56" s="40">
        <f t="shared" si="10"/>
        <v>49</v>
      </c>
      <c r="Y56" s="40">
        <f t="shared" si="11"/>
        <v>0</v>
      </c>
      <c r="Z56" s="40">
        <f t="shared" si="12"/>
        <v>0</v>
      </c>
      <c r="AA56" s="40">
        <f t="shared" si="13"/>
        <v>1</v>
      </c>
      <c r="AB56" s="18">
        <v>696.51159616139057</v>
      </c>
      <c r="AC56">
        <v>916.43</v>
      </c>
      <c r="AD56" s="12">
        <f>(AC56-$AB56)/$AB56</f>
        <v>0.31574263092046423</v>
      </c>
      <c r="AE56">
        <v>704.09322446595888</v>
      </c>
      <c r="AF56">
        <v>704.55721648694805</v>
      </c>
      <c r="AG56">
        <v>20.000943951401862</v>
      </c>
      <c r="AH56" s="9">
        <f t="shared" si="14"/>
        <v>1.0885142970127309E-2</v>
      </c>
      <c r="AI56" s="4">
        <f t="shared" si="15"/>
        <v>1.1551308506417468E-2</v>
      </c>
      <c r="AJ56" s="40">
        <f t="shared" si="16"/>
        <v>48</v>
      </c>
      <c r="AK56" s="40">
        <f t="shared" si="17"/>
        <v>0</v>
      </c>
      <c r="AL56" s="40">
        <f t="shared" si="18"/>
        <v>0</v>
      </c>
      <c r="AM56" s="40">
        <f t="shared" si="19"/>
        <v>1</v>
      </c>
      <c r="AN56" s="18">
        <v>757.67078687057688</v>
      </c>
      <c r="AO56">
        <v>932.43</v>
      </c>
      <c r="AP56" s="12">
        <f>(AO56-$AN56)/$AN56</f>
        <v>0.23065322849681802</v>
      </c>
      <c r="AQ56">
        <v>769.83948695866206</v>
      </c>
      <c r="AR56">
        <v>769.83948695866195</v>
      </c>
      <c r="AS56">
        <v>20.000220757350331</v>
      </c>
      <c r="AT56" s="9">
        <f t="shared" si="20"/>
        <v>1.6060669487266123E-2</v>
      </c>
      <c r="AU56" s="4">
        <f t="shared" si="21"/>
        <v>1.6060669487265974E-2</v>
      </c>
      <c r="AV56" s="40">
        <f t="shared" si="22"/>
        <v>51</v>
      </c>
      <c r="AW56" s="40">
        <f t="shared" si="23"/>
        <v>0</v>
      </c>
      <c r="AX56" s="40">
        <f t="shared" si="24"/>
        <v>0</v>
      </c>
      <c r="AY56" s="40">
        <f t="shared" si="25"/>
        <v>1</v>
      </c>
      <c r="AZ56" s="18">
        <v>1008.904531045014</v>
      </c>
      <c r="BA56">
        <v>1199.31</v>
      </c>
      <c r="BB56" s="12">
        <f>(BA56-$AZ56)/$AZ56</f>
        <v>0.18872496167478378</v>
      </c>
      <c r="BC56">
        <v>1035.241240442884</v>
      </c>
      <c r="BD56">
        <v>1039.3259803075571</v>
      </c>
      <c r="BE56">
        <v>20.000117941340431</v>
      </c>
      <c r="BF56" s="9">
        <f t="shared" si="26"/>
        <v>2.6104263176011968E-2</v>
      </c>
      <c r="BG56" s="4">
        <f t="shared" si="27"/>
        <v>3.0152951370961568E-2</v>
      </c>
      <c r="BH56" s="40">
        <f t="shared" si="28"/>
        <v>52</v>
      </c>
      <c r="BI56" s="40">
        <f t="shared" si="29"/>
        <v>0</v>
      </c>
      <c r="BJ56" s="40">
        <f t="shared" si="30"/>
        <v>0</v>
      </c>
      <c r="BK56" s="40">
        <f t="shared" si="31"/>
        <v>1</v>
      </c>
    </row>
    <row r="57" spans="1:63" x14ac:dyDescent="0.3">
      <c r="A57" s="26" t="s">
        <v>56</v>
      </c>
      <c r="B57" s="10">
        <v>647.83339999999998</v>
      </c>
      <c r="C57">
        <v>723.39</v>
      </c>
      <c r="D57" s="13">
        <f t="shared" si="0"/>
        <v>0.11662967670391802</v>
      </c>
      <c r="E57">
        <v>647.83341418456621</v>
      </c>
      <c r="F57">
        <v>647.83341418456621</v>
      </c>
      <c r="G57">
        <v>20.000320942327381</v>
      </c>
      <c r="H57" s="2">
        <f t="shared" si="32"/>
        <v>2.1895391972063511E-8</v>
      </c>
      <c r="I57" s="3">
        <f t="shared" si="33"/>
        <v>2.1895391972063511E-8</v>
      </c>
      <c r="J57" s="50">
        <f t="shared" si="4"/>
        <v>75.556585815433777</v>
      </c>
      <c r="K57" s="50"/>
      <c r="L57" s="40">
        <f t="shared" si="34"/>
        <v>48</v>
      </c>
      <c r="M57" s="40">
        <f t="shared" si="5"/>
        <v>0</v>
      </c>
      <c r="N57" s="40">
        <f t="shared" si="6"/>
        <v>0</v>
      </c>
      <c r="O57" s="40">
        <f t="shared" si="7"/>
        <v>1</v>
      </c>
      <c r="P57" s="18">
        <v>675.81225611128286</v>
      </c>
      <c r="Q57">
        <v>889.65</v>
      </c>
      <c r="R57" s="12">
        <f>(Q57-$P57)/$P57</f>
        <v>0.31641590094735639</v>
      </c>
      <c r="S57">
        <v>679.53755995719814</v>
      </c>
      <c r="T57">
        <v>679.53755995719814</v>
      </c>
      <c r="U57">
        <v>20.000201793899759</v>
      </c>
      <c r="V57" s="9">
        <f t="shared" si="8"/>
        <v>5.512335433735977E-3</v>
      </c>
      <c r="W57" s="4">
        <f t="shared" si="9"/>
        <v>5.512335433735977E-3</v>
      </c>
      <c r="X57" s="40">
        <f t="shared" si="10"/>
        <v>48</v>
      </c>
      <c r="Y57" s="40">
        <f t="shared" si="11"/>
        <v>0</v>
      </c>
      <c r="Z57" s="40">
        <f t="shared" si="12"/>
        <v>0</v>
      </c>
      <c r="AA57" s="40">
        <f t="shared" si="13"/>
        <v>1</v>
      </c>
      <c r="AB57" s="18">
        <v>696.89152631189472</v>
      </c>
      <c r="AC57">
        <v>886.55</v>
      </c>
      <c r="AD57" s="12">
        <f>(AC57-$AB57)/$AB57</f>
        <v>0.27214920332267512</v>
      </c>
      <c r="AE57">
        <v>703.16887582845015</v>
      </c>
      <c r="AF57">
        <v>703.17830916689695</v>
      </c>
      <c r="AG57">
        <v>20.00035334080458</v>
      </c>
      <c r="AH57" s="9">
        <f t="shared" si="14"/>
        <v>9.0076421932930723E-3</v>
      </c>
      <c r="AI57" s="4">
        <f t="shared" si="15"/>
        <v>9.0211785014423767E-3</v>
      </c>
      <c r="AJ57" s="40">
        <f t="shared" si="16"/>
        <v>49</v>
      </c>
      <c r="AK57" s="40">
        <f t="shared" si="17"/>
        <v>0</v>
      </c>
      <c r="AL57" s="40">
        <f t="shared" si="18"/>
        <v>0</v>
      </c>
      <c r="AM57" s="40">
        <f t="shared" si="19"/>
        <v>1</v>
      </c>
      <c r="AN57" s="18">
        <v>766.16899641944519</v>
      </c>
      <c r="AO57">
        <v>930.74</v>
      </c>
      <c r="AP57" s="12">
        <f>(AO57-$AN57)/$AN57</f>
        <v>0.21479726320126263</v>
      </c>
      <c r="AQ57">
        <v>785.61796418581764</v>
      </c>
      <c r="AR57">
        <v>785.61796418581775</v>
      </c>
      <c r="AS57">
        <v>20.00027693281881</v>
      </c>
      <c r="AT57" s="9">
        <f t="shared" si="20"/>
        <v>2.5384696923607907E-2</v>
      </c>
      <c r="AU57" s="4">
        <f t="shared" si="21"/>
        <v>2.5384696923608056E-2</v>
      </c>
      <c r="AV57" s="40">
        <f t="shared" si="22"/>
        <v>53</v>
      </c>
      <c r="AW57" s="40">
        <f t="shared" si="23"/>
        <v>0</v>
      </c>
      <c r="AX57" s="40">
        <f t="shared" si="24"/>
        <v>0</v>
      </c>
      <c r="AY57" s="40">
        <f t="shared" si="25"/>
        <v>1</v>
      </c>
      <c r="AZ57" s="18">
        <v>1013.529160088297</v>
      </c>
      <c r="BA57">
        <v>1144.1500000000001</v>
      </c>
      <c r="BB57" s="12">
        <f>(BA57-$AZ57)/$AZ57</f>
        <v>0.12887723911201887</v>
      </c>
      <c r="BC57">
        <v>1022.75584387078</v>
      </c>
      <c r="BD57">
        <v>1022.75584387078</v>
      </c>
      <c r="BE57">
        <v>20.0001995076891</v>
      </c>
      <c r="BF57" s="9">
        <f t="shared" si="26"/>
        <v>9.1035207923166727E-3</v>
      </c>
      <c r="BG57" s="4">
        <f t="shared" si="27"/>
        <v>9.1035207923166727E-3</v>
      </c>
      <c r="BH57" s="40">
        <f t="shared" si="28"/>
        <v>54</v>
      </c>
      <c r="BI57" s="40">
        <f t="shared" si="29"/>
        <v>0</v>
      </c>
      <c r="BJ57" s="40">
        <f t="shared" si="30"/>
        <v>0</v>
      </c>
      <c r="BK57" s="40">
        <f t="shared" si="31"/>
        <v>1</v>
      </c>
    </row>
    <row r="58" spans="1:63" x14ac:dyDescent="0.3">
      <c r="A58" s="26" t="s">
        <v>57</v>
      </c>
      <c r="B58" s="10">
        <v>608.36130079758789</v>
      </c>
      <c r="C58">
        <v>723.15</v>
      </c>
      <c r="D58" s="13">
        <f t="shared" si="0"/>
        <v>0.18868507752205665</v>
      </c>
      <c r="E58">
        <v>610.51751134235519</v>
      </c>
      <c r="F58">
        <v>612.63247557601039</v>
      </c>
      <c r="G58">
        <v>20.00026185153984</v>
      </c>
      <c r="H58" s="2">
        <f t="shared" si="32"/>
        <v>3.5442927450191519E-3</v>
      </c>
      <c r="I58" s="3">
        <f t="shared" si="33"/>
        <v>7.0207864517726742E-3</v>
      </c>
      <c r="J58" s="50">
        <f t="shared" si="4"/>
        <v>112.63248865764479</v>
      </c>
      <c r="K58" s="50"/>
      <c r="L58" s="40">
        <f t="shared" si="34"/>
        <v>40</v>
      </c>
      <c r="M58" s="40">
        <f t="shared" si="5"/>
        <v>0</v>
      </c>
      <c r="N58" s="40">
        <f t="shared" si="6"/>
        <v>0</v>
      </c>
      <c r="O58" s="40">
        <f t="shared" si="7"/>
        <v>1</v>
      </c>
      <c r="P58" s="18">
        <v>637.46335845642989</v>
      </c>
      <c r="Q58">
        <v>794.53</v>
      </c>
      <c r="R58" s="12">
        <f>(Q58-$P58)/$P58</f>
        <v>0.24639320748394899</v>
      </c>
      <c r="S58">
        <v>637.46336465913942</v>
      </c>
      <c r="T58">
        <v>637.4633646591393</v>
      </c>
      <c r="U58">
        <v>20.000264571886511</v>
      </c>
      <c r="V58" s="9">
        <f t="shared" si="8"/>
        <v>9.7302997041964242E-9</v>
      </c>
      <c r="W58" s="4">
        <f t="shared" si="9"/>
        <v>9.7302995258538804E-9</v>
      </c>
      <c r="X58" s="40">
        <f t="shared" si="10"/>
        <v>41</v>
      </c>
      <c r="Y58" s="40">
        <f t="shared" si="11"/>
        <v>0</v>
      </c>
      <c r="Z58" s="40">
        <f t="shared" si="12"/>
        <v>0</v>
      </c>
      <c r="AA58" s="40">
        <f t="shared" si="13"/>
        <v>1</v>
      </c>
      <c r="AB58" s="18">
        <v>652.09045226835485</v>
      </c>
      <c r="AC58">
        <v>814.08</v>
      </c>
      <c r="AD58" s="12">
        <f>(AC58-$AB58)/$AB58</f>
        <v>0.24841576374588845</v>
      </c>
      <c r="AE58">
        <v>663.50139648179561</v>
      </c>
      <c r="AF58">
        <v>663.5013964817955</v>
      </c>
      <c r="AG58">
        <v>20.00035731652752</v>
      </c>
      <c r="AH58" s="9">
        <f t="shared" si="14"/>
        <v>1.7499020532729424E-2</v>
      </c>
      <c r="AI58" s="4">
        <f t="shared" si="15"/>
        <v>1.749902053272925E-2</v>
      </c>
      <c r="AJ58" s="40">
        <f t="shared" si="16"/>
        <v>39</v>
      </c>
      <c r="AK58" s="40">
        <f t="shared" si="17"/>
        <v>0</v>
      </c>
      <c r="AL58" s="40">
        <f t="shared" si="18"/>
        <v>0</v>
      </c>
      <c r="AM58" s="40">
        <f t="shared" si="19"/>
        <v>1</v>
      </c>
      <c r="AN58" s="18">
        <v>736.90438436296927</v>
      </c>
      <c r="AO58">
        <v>858.55</v>
      </c>
      <c r="AP58" s="12">
        <f>(AO58-$AN58)/$AN58</f>
        <v>0.16507652582660301</v>
      </c>
      <c r="AQ58">
        <v>746.99538455516074</v>
      </c>
      <c r="AR58">
        <v>746.99538455516074</v>
      </c>
      <c r="AS58">
        <v>20.000222236709671</v>
      </c>
      <c r="AT58" s="9">
        <f t="shared" si="20"/>
        <v>1.3693771412304497E-2</v>
      </c>
      <c r="AU58" s="4">
        <f t="shared" si="21"/>
        <v>1.3693771412304497E-2</v>
      </c>
      <c r="AV58" s="40">
        <f t="shared" si="22"/>
        <v>44</v>
      </c>
      <c r="AW58" s="40">
        <f t="shared" si="23"/>
        <v>0</v>
      </c>
      <c r="AX58" s="40">
        <f t="shared" si="24"/>
        <v>0</v>
      </c>
      <c r="AY58" s="40">
        <f t="shared" si="25"/>
        <v>1</v>
      </c>
      <c r="AZ58" s="18">
        <v>981.28768488049229</v>
      </c>
      <c r="BA58">
        <v>1098.18</v>
      </c>
      <c r="BB58" s="12">
        <f>(BA58-$AZ58)/$AZ58</f>
        <v>0.11912135138406806</v>
      </c>
      <c r="BC58">
        <v>996.59705397800462</v>
      </c>
      <c r="BD58">
        <v>1002.564791820573</v>
      </c>
      <c r="BE58">
        <v>20.000196366757159</v>
      </c>
      <c r="BF58" s="9">
        <f t="shared" si="26"/>
        <v>1.5601305645017655E-2</v>
      </c>
      <c r="BG58" s="4">
        <f t="shared" si="27"/>
        <v>2.1682843133481226E-2</v>
      </c>
      <c r="BH58" s="40">
        <f t="shared" si="28"/>
        <v>48</v>
      </c>
      <c r="BI58" s="40">
        <f t="shared" si="29"/>
        <v>0</v>
      </c>
      <c r="BJ58" s="40">
        <f t="shared" si="30"/>
        <v>0</v>
      </c>
      <c r="BK58" s="40">
        <f t="shared" si="31"/>
        <v>1</v>
      </c>
    </row>
    <row r="59" spans="1:63" ht="15" thickBot="1" x14ac:dyDescent="0.35">
      <c r="A59" s="27" t="s">
        <v>58</v>
      </c>
      <c r="B59" s="24">
        <v>564.38279999999997</v>
      </c>
      <c r="C59" s="20">
        <v>564.62</v>
      </c>
      <c r="D59" s="21">
        <f t="shared" si="0"/>
        <v>4.2028212057495346E-4</v>
      </c>
      <c r="E59">
        <v>564.38281269905247</v>
      </c>
      <c r="F59">
        <v>564.38281269905235</v>
      </c>
      <c r="G59">
        <v>20.000282047363001</v>
      </c>
      <c r="H59" s="5">
        <f t="shared" si="32"/>
        <v>2.250077870987799E-8</v>
      </c>
      <c r="I59" s="6">
        <f t="shared" si="33"/>
        <v>2.2500778508442303E-8</v>
      </c>
      <c r="J59" s="50">
        <f t="shared" si="4"/>
        <v>0.23718730094753937</v>
      </c>
      <c r="K59" s="50"/>
      <c r="L59" s="40">
        <f t="shared" si="34"/>
        <v>19</v>
      </c>
      <c r="M59" s="40">
        <f t="shared" si="5"/>
        <v>0</v>
      </c>
      <c r="N59" s="40">
        <f t="shared" si="6"/>
        <v>0</v>
      </c>
      <c r="O59" s="40">
        <f t="shared" si="7"/>
        <v>1</v>
      </c>
      <c r="P59" s="19">
        <v>587.83561115473731</v>
      </c>
      <c r="Q59" s="20">
        <v>655.14</v>
      </c>
      <c r="R59" s="22">
        <f>(Q59-$P59)/$P59</f>
        <v>0.11449525610238334</v>
      </c>
      <c r="S59">
        <v>588.38168665704143</v>
      </c>
      <c r="T59">
        <v>588.38168665704143</v>
      </c>
      <c r="U59">
        <v>20.000301121408121</v>
      </c>
      <c r="V59" s="9">
        <f t="shared" si="8"/>
        <v>9.2895954573322958E-4</v>
      </c>
      <c r="W59" s="4">
        <f t="shared" si="9"/>
        <v>9.2895954573322958E-4</v>
      </c>
      <c r="X59" s="40">
        <f t="shared" si="10"/>
        <v>20</v>
      </c>
      <c r="Y59" s="40">
        <f t="shared" si="11"/>
        <v>0</v>
      </c>
      <c r="Z59" s="40">
        <f t="shared" si="12"/>
        <v>0</v>
      </c>
      <c r="AA59" s="40">
        <f t="shared" si="13"/>
        <v>1</v>
      </c>
      <c r="AB59" s="19">
        <v>601.21588946847703</v>
      </c>
      <c r="AC59" s="20">
        <v>662.56</v>
      </c>
      <c r="AD59" s="22">
        <f>(AC59-$AB59)/$AB59</f>
        <v>0.10203341529405688</v>
      </c>
      <c r="AE59">
        <v>602.83060463368611</v>
      </c>
      <c r="AF59">
        <v>602.83060463368599</v>
      </c>
      <c r="AG59">
        <v>20.00034615178593</v>
      </c>
      <c r="AH59" s="9">
        <f t="shared" si="14"/>
        <v>2.6857493181635874E-3</v>
      </c>
      <c r="AI59" s="4">
        <f t="shared" si="15"/>
        <v>2.6857493181633983E-3</v>
      </c>
      <c r="AJ59" s="40">
        <f t="shared" si="16"/>
        <v>20</v>
      </c>
      <c r="AK59" s="40">
        <f t="shared" si="17"/>
        <v>0</v>
      </c>
      <c r="AL59" s="40">
        <f t="shared" si="18"/>
        <v>0</v>
      </c>
      <c r="AM59" s="40">
        <f t="shared" si="19"/>
        <v>1</v>
      </c>
      <c r="AN59" s="19">
        <v>693.19268488104376</v>
      </c>
      <c r="AO59" s="20">
        <v>753.5</v>
      </c>
      <c r="AP59" s="22">
        <f>(AO59-$AN59)/$AN59</f>
        <v>8.6999353043238414E-2</v>
      </c>
      <c r="AQ59">
        <v>707.86406827868223</v>
      </c>
      <c r="AR59">
        <v>709.89453493541293</v>
      </c>
      <c r="AS59">
        <v>20.000247991457581</v>
      </c>
      <c r="AT59" s="9">
        <f t="shared" si="20"/>
        <v>2.1164942616433074E-2</v>
      </c>
      <c r="AU59" s="4">
        <f t="shared" si="21"/>
        <v>2.4094094497311837E-2</v>
      </c>
      <c r="AV59" s="40">
        <f t="shared" si="22"/>
        <v>34</v>
      </c>
      <c r="AW59" s="40">
        <f t="shared" si="23"/>
        <v>0</v>
      </c>
      <c r="AX59" s="40">
        <f t="shared" si="24"/>
        <v>0</v>
      </c>
      <c r="AY59" s="40">
        <f t="shared" si="25"/>
        <v>1</v>
      </c>
      <c r="AZ59" s="19">
        <v>952.68526010231949</v>
      </c>
      <c r="BA59" s="20">
        <v>1028.9000000000001</v>
      </c>
      <c r="BB59" s="22">
        <f>(BA59-$AZ59)/$AZ59</f>
        <v>7.9999915071106542E-2</v>
      </c>
      <c r="BC59">
        <v>1003.608278392255</v>
      </c>
      <c r="BD59">
        <v>1014.122903500202</v>
      </c>
      <c r="BE59">
        <v>20.03356492337771</v>
      </c>
      <c r="BF59" s="9">
        <f t="shared" si="26"/>
        <v>5.3452090026528079E-2</v>
      </c>
      <c r="BG59" s="4">
        <f t="shared" si="27"/>
        <v>6.4488919867705385E-2</v>
      </c>
      <c r="BH59" s="40">
        <f t="shared" si="28"/>
        <v>43</v>
      </c>
      <c r="BI59" s="40">
        <f t="shared" si="29"/>
        <v>0</v>
      </c>
      <c r="BJ59" s="40">
        <f t="shared" si="30"/>
        <v>0</v>
      </c>
      <c r="BK59" s="40">
        <f t="shared" si="31"/>
        <v>1</v>
      </c>
    </row>
    <row r="60" spans="1:63" x14ac:dyDescent="0.3">
      <c r="A60" s="34" t="s">
        <v>59</v>
      </c>
      <c r="B60" s="35"/>
      <c r="C60" s="35">
        <f>AVERAGE(C4:C59)</f>
        <v>627.11160714285722</v>
      </c>
      <c r="D60" s="36">
        <f t="shared" ref="D60:BG60" si="35">AVERAGE(D4:D59)</f>
        <v>8.6917922114448404E-2</v>
      </c>
      <c r="E60" s="7">
        <f t="shared" ref="E60:I60" si="36">AVERAGE(E4:E59)</f>
        <v>576.10437316009916</v>
      </c>
      <c r="F60" s="7">
        <f t="shared" si="36"/>
        <v>576.47481654624858</v>
      </c>
      <c r="G60" s="7">
        <f t="shared" si="36"/>
        <v>20.000308506962451</v>
      </c>
      <c r="H60" s="8">
        <f t="shared" si="36"/>
        <v>8.9015194240983436E-4</v>
      </c>
      <c r="I60" s="37">
        <f t="shared" si="36"/>
        <v>1.4872610656804666E-3</v>
      </c>
      <c r="J60" s="37"/>
      <c r="K60" s="37"/>
      <c r="L60" s="37"/>
      <c r="M60" s="40">
        <f>SUMPRODUCT($L$4:$L$59,M4:M59)</f>
        <v>27</v>
      </c>
      <c r="N60" t="s">
        <v>75</v>
      </c>
      <c r="O60" t="s">
        <v>76</v>
      </c>
      <c r="P60" s="35"/>
      <c r="Q60" s="35">
        <f t="shared" si="35"/>
        <v>709.32821428571413</v>
      </c>
      <c r="R60" s="36">
        <f t="shared" si="35"/>
        <v>0.18012759902265724</v>
      </c>
      <c r="S60" s="7">
        <f t="shared" ref="S60:W60" si="37">AVERAGE(S4:S59)</f>
        <v>602.2832379524724</v>
      </c>
      <c r="T60" s="7">
        <f t="shared" si="37"/>
        <v>602.38109699605252</v>
      </c>
      <c r="U60" s="7">
        <f t="shared" si="37"/>
        <v>20.001284021256392</v>
      </c>
      <c r="V60" s="8">
        <f t="shared" si="37"/>
        <v>3.0044810839101746E-3</v>
      </c>
      <c r="W60" s="8">
        <f t="shared" si="37"/>
        <v>3.1542479248878909E-3</v>
      </c>
      <c r="X60" s="37"/>
      <c r="Y60" s="40">
        <f>SUMPRODUCT($L$4:$L$59,Y4:Y59)</f>
        <v>0</v>
      </c>
      <c r="Z60" t="s">
        <v>75</v>
      </c>
      <c r="AA60" t="s">
        <v>76</v>
      </c>
      <c r="AB60" s="35"/>
      <c r="AC60" s="35">
        <f t="shared" si="35"/>
        <v>740.92321428571438</v>
      </c>
      <c r="AD60" s="36">
        <f t="shared" si="35"/>
        <v>0.1893991659856995</v>
      </c>
      <c r="AE60" s="7">
        <f>AVERAGE(AE4:AE59)</f>
        <v>625.43462937496338</v>
      </c>
      <c r="AF60" s="7">
        <f>AVERAGE(AF4:AF59)</f>
        <v>625.88622986483813</v>
      </c>
      <c r="AG60" s="7">
        <f>AVERAGE(AG4:AG59)</f>
        <v>20.002485375503806</v>
      </c>
      <c r="AH60" s="8">
        <f>AVERAGE(AH4:AH59)</f>
        <v>5.8143472896732898E-3</v>
      </c>
      <c r="AI60" s="8">
        <f>AVERAGE(AI4:AI59)</f>
        <v>6.5439795540088025E-3</v>
      </c>
      <c r="AJ60" s="37"/>
      <c r="AK60" s="40">
        <f>SUMPRODUCT($L$4:$L$59,AK4:AK59)</f>
        <v>0</v>
      </c>
      <c r="AL60" t="s">
        <v>75</v>
      </c>
      <c r="AM60" t="s">
        <v>76</v>
      </c>
      <c r="AN60" s="35"/>
      <c r="AO60" s="35">
        <f t="shared" si="35"/>
        <v>788.94946428571404</v>
      </c>
      <c r="AP60" s="36">
        <f t="shared" si="35"/>
        <v>0.16458843969973147</v>
      </c>
      <c r="AQ60" s="7">
        <f>AVERAGE(AQ4:AQ59)</f>
        <v>684.75964146034107</v>
      </c>
      <c r="AR60" s="7">
        <f>AVERAGE(AR4:AR59)</f>
        <v>685.57979785635587</v>
      </c>
      <c r="AS60" s="7">
        <f>AVERAGE(AS4:AS59)</f>
        <v>20.003876869713924</v>
      </c>
      <c r="AT60" s="8">
        <f>AVERAGE(AT4:AT59)</f>
        <v>1.1466556166122214E-2</v>
      </c>
      <c r="AU60" s="8">
        <f>AVERAGE(AU4:AU59)</f>
        <v>1.2746857737929348E-2</v>
      </c>
      <c r="AV60" s="37"/>
      <c r="AW60" s="40">
        <f>SUMPRODUCT($L$4:$L$59,AW4:AW59)</f>
        <v>0</v>
      </c>
      <c r="AX60" t="s">
        <v>75</v>
      </c>
      <c r="AY60" t="s">
        <v>76</v>
      </c>
      <c r="AZ60" s="35"/>
      <c r="BA60" s="35">
        <f t="shared" si="35"/>
        <v>1002.1550000000001</v>
      </c>
      <c r="BB60" s="36">
        <f t="shared" si="35"/>
        <v>0.13155910308656879</v>
      </c>
      <c r="BC60" s="7">
        <f t="shared" si="35"/>
        <v>900.1114321204833</v>
      </c>
      <c r="BD60" s="7">
        <f t="shared" si="35"/>
        <v>902.87440480834903</v>
      </c>
      <c r="BE60" s="7">
        <f t="shared" si="35"/>
        <v>20.00132897664194</v>
      </c>
      <c r="BF60" s="8">
        <f t="shared" si="35"/>
        <v>1.5953609925933428E-2</v>
      </c>
      <c r="BG60" s="8">
        <f t="shared" si="35"/>
        <v>1.8987667546960619E-2</v>
      </c>
      <c r="BH60" s="37"/>
      <c r="BI60" s="40">
        <f>SUMPRODUCT($L$4:$L$59,BI4:BI59)</f>
        <v>0</v>
      </c>
      <c r="BJ60" t="s">
        <v>75</v>
      </c>
      <c r="BK60" t="s">
        <v>76</v>
      </c>
    </row>
    <row r="61" spans="1:63" x14ac:dyDescent="0.3">
      <c r="D61">
        <f>COUNTIF(D4:D59,"&lt;0,000001")</f>
        <v>1</v>
      </c>
      <c r="N61" s="41">
        <f>SUMPRODUCT($L$4:$L$59,N4:N59) + M60/2</f>
        <v>13.5</v>
      </c>
      <c r="O61" s="41">
        <f>SUMPRODUCT($L$4:$L$59,O4:O59) + M60/2</f>
        <v>1582.5</v>
      </c>
      <c r="R61">
        <f>COUNTIF(R4:R59,"&lt;0,000001")</f>
        <v>0</v>
      </c>
      <c r="Z61" s="41">
        <f>SUMPRODUCT($L$4:$L$59,Z4:Z59) + Y60/2</f>
        <v>0</v>
      </c>
      <c r="AA61" s="41">
        <f>SUMPRODUCT($L$4:$L$59,AA4:AA59) + Y60/2</f>
        <v>1596</v>
      </c>
      <c r="AD61">
        <f>COUNTIF(AD4:AD59,"&lt;0,000001")</f>
        <v>0</v>
      </c>
      <c r="AL61" s="41">
        <f>SUMPRODUCT($L$4:$L$59,AL4:AL59) + AK60/2</f>
        <v>0</v>
      </c>
      <c r="AM61" s="41">
        <f>SUMPRODUCT($L$4:$L$59,AM4:AM59) + AK60/2</f>
        <v>1596</v>
      </c>
      <c r="AP61">
        <f>COUNTIF(AP4:AP59,"&lt;0,000001")</f>
        <v>0</v>
      </c>
      <c r="AX61" s="41">
        <f>SUMPRODUCT($L$4:$L$59,AX4:AX59) + AW60/2</f>
        <v>0</v>
      </c>
      <c r="AY61" s="41">
        <f>SUMPRODUCT($L$4:$L$59,AY4:AY59) + AW60/2</f>
        <v>1596</v>
      </c>
      <c r="BB61">
        <f>COUNTIF(BB4:BB59,"&lt;0,000001")</f>
        <v>0</v>
      </c>
      <c r="BJ61" s="41">
        <f>SUMPRODUCT($L$4:$L$59,BJ4:BJ59) + BI60/2</f>
        <v>0</v>
      </c>
      <c r="BK61" s="41">
        <f>SUMPRODUCT($L$4:$L$59,BK4:BK59) + BI60/2</f>
        <v>1596</v>
      </c>
    </row>
    <row r="62" spans="1:63" x14ac:dyDescent="0.3">
      <c r="A62" s="34" t="s">
        <v>74</v>
      </c>
      <c r="B62" s="35"/>
      <c r="C62" s="35">
        <f>AVERAGE(C21:C32)</f>
        <v>683.41833333333341</v>
      </c>
      <c r="D62" s="36">
        <f>AVERAGE(D21:D32)</f>
        <v>9.1977929141434892E-2</v>
      </c>
      <c r="M62" t="s">
        <v>79</v>
      </c>
      <c r="N62" s="10">
        <f>MIN(N61:O61)</f>
        <v>13.5</v>
      </c>
      <c r="P62" s="35"/>
      <c r="Q62" s="35">
        <f>AVERAGE(Q21:Q32)</f>
        <v>742.6541666666667</v>
      </c>
      <c r="R62" s="36">
        <f>AVERAGE(R21:R32)</f>
        <v>0.15821495206074729</v>
      </c>
      <c r="AB62" s="35"/>
      <c r="AC62" s="35">
        <f>AVERAGE(AC21:AC32)</f>
        <v>761.76333333333332</v>
      </c>
      <c r="AD62" s="36">
        <f>AVERAGE(AD21:AD32)</f>
        <v>0.15910701721152398</v>
      </c>
      <c r="AN62" s="35"/>
      <c r="AO62" s="35">
        <f>AVERAGE(AO21:AO32)</f>
        <v>795.48416666666662</v>
      </c>
      <c r="AP62" s="36">
        <f>AVERAGE(AP21:AP32)</f>
        <v>0.13897395609152272</v>
      </c>
      <c r="AZ62" s="35"/>
      <c r="BA62" s="35">
        <f>AVERAGE(BA21:BA32)</f>
        <v>965.70250000000021</v>
      </c>
      <c r="BB62" s="36">
        <f>AVERAGE(BB21:BB32)</f>
        <v>0.13310088136794271</v>
      </c>
    </row>
  </sheetData>
  <mergeCells count="15">
    <mergeCell ref="AE2:AI2"/>
    <mergeCell ref="AQ2:AU2"/>
    <mergeCell ref="BC2:BG2"/>
    <mergeCell ref="P1:AA1"/>
    <mergeCell ref="AB1:AM1"/>
    <mergeCell ref="AN1:AY1"/>
    <mergeCell ref="AZ1:BK1"/>
    <mergeCell ref="E2:I2"/>
    <mergeCell ref="C2:D2"/>
    <mergeCell ref="S2:W2"/>
    <mergeCell ref="B1:O1"/>
    <mergeCell ref="BA2:BB2"/>
    <mergeCell ref="Q2:R2"/>
    <mergeCell ref="AC2:AD2"/>
    <mergeCell ref="AO2:A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Wilcoxon griegos Q = Inf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2023-07-20T19:04:29Z</dcterms:modified>
</cp:coreProperties>
</file>