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C82A4F6F-FA7C-4FF6-A72A-E3D5F0BC99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5" i="6"/>
  <c r="C15" i="6"/>
  <c r="D15" i="6"/>
  <c r="E15" i="6"/>
  <c r="F15" i="6"/>
  <c r="I15" i="6"/>
  <c r="J15" i="6"/>
  <c r="K15" i="6"/>
  <c r="L15" i="6"/>
  <c r="O15" i="6"/>
  <c r="P15" i="6"/>
  <c r="Q15" i="6"/>
  <c r="R15" i="6"/>
  <c r="T15" i="6"/>
  <c r="U15" i="6"/>
  <c r="V15" i="6"/>
  <c r="W15" i="6"/>
  <c r="X15" i="6"/>
  <c r="B16" i="6"/>
  <c r="C16" i="6"/>
  <c r="D16" i="6"/>
  <c r="E16" i="6"/>
  <c r="F16" i="6"/>
  <c r="I16" i="6"/>
  <c r="J16" i="6"/>
  <c r="K16" i="6"/>
  <c r="L16" i="6"/>
  <c r="O16" i="6"/>
  <c r="P16" i="6"/>
  <c r="Q16" i="6"/>
  <c r="R16" i="6"/>
  <c r="T16" i="6"/>
  <c r="U16" i="6"/>
  <c r="V16" i="6"/>
  <c r="W16" i="6"/>
  <c r="X16" i="6"/>
  <c r="Y16" i="6" l="1"/>
  <c r="Y15" i="6"/>
  <c r="G16" i="6"/>
  <c r="G15" i="6"/>
  <c r="CB59" i="5"/>
  <c r="BX59" i="5"/>
  <c r="CB59" i="4"/>
  <c r="BX59" i="4"/>
  <c r="CB59" i="3"/>
  <c r="BX59" i="3"/>
  <c r="CB59" i="2"/>
  <c r="BX59" i="2"/>
  <c r="B58" i="5"/>
  <c r="CA58" i="5" s="1"/>
  <c r="B57" i="5"/>
  <c r="BZ57" i="5" s="1"/>
  <c r="B56" i="5"/>
  <c r="CA56" i="5" s="1"/>
  <c r="B55" i="5"/>
  <c r="AL55" i="5" s="1"/>
  <c r="B54" i="5"/>
  <c r="CA54" i="5" s="1"/>
  <c r="B53" i="5"/>
  <c r="CA53" i="5" s="1"/>
  <c r="B52" i="5"/>
  <c r="CA52" i="5" s="1"/>
  <c r="B51" i="5"/>
  <c r="AQ51" i="5" s="1"/>
  <c r="B50" i="5"/>
  <c r="CA50" i="5" s="1"/>
  <c r="B49" i="5"/>
  <c r="CA49" i="5" s="1"/>
  <c r="B48" i="5"/>
  <c r="CA48" i="5" s="1"/>
  <c r="B47" i="5"/>
  <c r="AM47" i="5" s="1"/>
  <c r="B46" i="5"/>
  <c r="CA46" i="5" s="1"/>
  <c r="B45" i="5"/>
  <c r="CA45" i="5" s="1"/>
  <c r="B44" i="5"/>
  <c r="CA44" i="5" s="1"/>
  <c r="B43" i="5"/>
  <c r="BF43" i="5" s="1"/>
  <c r="B42" i="5"/>
  <c r="CA42" i="5" s="1"/>
  <c r="B41" i="5"/>
  <c r="K41" i="5" s="1"/>
  <c r="B40" i="5"/>
  <c r="CA40" i="5" s="1"/>
  <c r="B39" i="5"/>
  <c r="N39" i="5" s="1"/>
  <c r="B38" i="5"/>
  <c r="CA38" i="5" s="1"/>
  <c r="B37" i="5"/>
  <c r="CA37" i="5" s="1"/>
  <c r="B36" i="5"/>
  <c r="CA36" i="5" s="1"/>
  <c r="B35" i="5"/>
  <c r="W35" i="5" s="1"/>
  <c r="B34" i="5"/>
  <c r="CA34" i="5" s="1"/>
  <c r="B33" i="5"/>
  <c r="CA33" i="5" s="1"/>
  <c r="B32" i="5"/>
  <c r="CA32" i="5" s="1"/>
  <c r="B31" i="5"/>
  <c r="W31" i="5" s="1"/>
  <c r="B30" i="5"/>
  <c r="CA30" i="5" s="1"/>
  <c r="B29" i="5"/>
  <c r="CA29" i="5" s="1"/>
  <c r="B28" i="5"/>
  <c r="CA28" i="5" s="1"/>
  <c r="B27" i="5"/>
  <c r="BA27" i="5" s="1"/>
  <c r="B26" i="5"/>
  <c r="CA26" i="5" s="1"/>
  <c r="B25" i="5"/>
  <c r="K25" i="5" s="1"/>
  <c r="B24" i="5"/>
  <c r="CA24" i="5" s="1"/>
  <c r="B23" i="5"/>
  <c r="BF23" i="5" s="1"/>
  <c r="B22" i="5"/>
  <c r="CA22" i="5" s="1"/>
  <c r="B21" i="5"/>
  <c r="CA21" i="5" s="1"/>
  <c r="B20" i="5"/>
  <c r="CA20" i="5" s="1"/>
  <c r="B19" i="5"/>
  <c r="W19" i="5" s="1"/>
  <c r="B18" i="5"/>
  <c r="CA18" i="5" s="1"/>
  <c r="B17" i="5"/>
  <c r="CA17" i="5" s="1"/>
  <c r="B16" i="5"/>
  <c r="CA16" i="5" s="1"/>
  <c r="B15" i="5"/>
  <c r="W15" i="5" s="1"/>
  <c r="B14" i="5"/>
  <c r="CA14" i="5" s="1"/>
  <c r="B13" i="5"/>
  <c r="CA13" i="5" s="1"/>
  <c r="B12" i="5"/>
  <c r="CA12" i="5" s="1"/>
  <c r="B11" i="5"/>
  <c r="AG11" i="5" s="1"/>
  <c r="B10" i="5"/>
  <c r="CA10" i="5" s="1"/>
  <c r="B9" i="5"/>
  <c r="BZ9" i="5" s="1"/>
  <c r="B8" i="5"/>
  <c r="CA8" i="5" s="1"/>
  <c r="B7" i="5"/>
  <c r="AQ7" i="5" s="1"/>
  <c r="B6" i="5"/>
  <c r="CA6" i="5" s="1"/>
  <c r="B5" i="5"/>
  <c r="CA5" i="5" s="1"/>
  <c r="B4" i="5"/>
  <c r="CA4" i="5" s="1"/>
  <c r="B3" i="5"/>
  <c r="W3" i="5" s="1"/>
  <c r="B58" i="4"/>
  <c r="CA58" i="4" s="1"/>
  <c r="B57" i="4"/>
  <c r="CA57" i="4" s="1"/>
  <c r="B56" i="4"/>
  <c r="CA56" i="4" s="1"/>
  <c r="B55" i="4"/>
  <c r="BZ55" i="4" s="1"/>
  <c r="B54" i="4"/>
  <c r="CA54" i="4" s="1"/>
  <c r="B53" i="4"/>
  <c r="CA53" i="4" s="1"/>
  <c r="B52" i="4"/>
  <c r="CA52" i="4" s="1"/>
  <c r="B51" i="4"/>
  <c r="BZ51" i="4" s="1"/>
  <c r="B50" i="4"/>
  <c r="CA50" i="4" s="1"/>
  <c r="B49" i="4"/>
  <c r="CA49" i="4" s="1"/>
  <c r="B48" i="4"/>
  <c r="CA48" i="4" s="1"/>
  <c r="B47" i="4"/>
  <c r="BZ47" i="4" s="1"/>
  <c r="B46" i="4"/>
  <c r="CA46" i="4" s="1"/>
  <c r="B45" i="4"/>
  <c r="CA45" i="4" s="1"/>
  <c r="B44" i="4"/>
  <c r="CA44" i="4" s="1"/>
  <c r="B43" i="4"/>
  <c r="BZ43" i="4" s="1"/>
  <c r="B42" i="4"/>
  <c r="CA42" i="4" s="1"/>
  <c r="B41" i="4"/>
  <c r="CA41" i="4" s="1"/>
  <c r="B40" i="4"/>
  <c r="CA40" i="4" s="1"/>
  <c r="B39" i="4"/>
  <c r="BZ39" i="4" s="1"/>
  <c r="B38" i="4"/>
  <c r="CA38" i="4" s="1"/>
  <c r="B37" i="4"/>
  <c r="CA37" i="4" s="1"/>
  <c r="B36" i="4"/>
  <c r="CA36" i="4" s="1"/>
  <c r="B35" i="4"/>
  <c r="BB35" i="4" s="1"/>
  <c r="B34" i="4"/>
  <c r="CA34" i="4" s="1"/>
  <c r="B33" i="4"/>
  <c r="CA33" i="4" s="1"/>
  <c r="B32" i="4"/>
  <c r="CA32" i="4" s="1"/>
  <c r="B31" i="4"/>
  <c r="BZ31" i="4" s="1"/>
  <c r="B30" i="4"/>
  <c r="CA30" i="4" s="1"/>
  <c r="B29" i="4"/>
  <c r="CA29" i="4" s="1"/>
  <c r="B28" i="4"/>
  <c r="CA28" i="4" s="1"/>
  <c r="B27" i="4"/>
  <c r="CA27" i="4" s="1"/>
  <c r="B26" i="4"/>
  <c r="CA26" i="4" s="1"/>
  <c r="B25" i="4"/>
  <c r="CA25" i="4" s="1"/>
  <c r="B24" i="4"/>
  <c r="CA24" i="4" s="1"/>
  <c r="B23" i="4"/>
  <c r="AR23" i="4" s="1"/>
  <c r="B22" i="4"/>
  <c r="CA22" i="4" s="1"/>
  <c r="B21" i="4"/>
  <c r="CA21" i="4" s="1"/>
  <c r="B20" i="4"/>
  <c r="CA20" i="4" s="1"/>
  <c r="B19" i="4"/>
  <c r="AL19" i="4" s="1"/>
  <c r="B18" i="4"/>
  <c r="CA18" i="4" s="1"/>
  <c r="B17" i="4"/>
  <c r="CA17" i="4" s="1"/>
  <c r="B16" i="4"/>
  <c r="CA16" i="4" s="1"/>
  <c r="B15" i="4"/>
  <c r="BF15" i="4" s="1"/>
  <c r="B14" i="4"/>
  <c r="CA14" i="4" s="1"/>
  <c r="B13" i="4"/>
  <c r="CA13" i="4" s="1"/>
  <c r="B12" i="4"/>
  <c r="CA12" i="4" s="1"/>
  <c r="B11" i="4"/>
  <c r="CA11" i="4" s="1"/>
  <c r="B10" i="4"/>
  <c r="CA10" i="4" s="1"/>
  <c r="B9" i="4"/>
  <c r="CA9" i="4" s="1"/>
  <c r="B8" i="4"/>
  <c r="CA8" i="4" s="1"/>
  <c r="B7" i="4"/>
  <c r="CA7" i="4" s="1"/>
  <c r="B6" i="4"/>
  <c r="CA6" i="4" s="1"/>
  <c r="B5" i="4"/>
  <c r="CA5" i="4" s="1"/>
  <c r="B4" i="4"/>
  <c r="CA4" i="4" s="1"/>
  <c r="B3" i="4"/>
  <c r="CA3" i="4" s="1"/>
  <c r="B58" i="3"/>
  <c r="CA58" i="3" s="1"/>
  <c r="B57" i="3"/>
  <c r="CA57" i="3" s="1"/>
  <c r="B56" i="3"/>
  <c r="CA56" i="3" s="1"/>
  <c r="B55" i="3"/>
  <c r="BF55" i="3" s="1"/>
  <c r="B54" i="3"/>
  <c r="CA54" i="3" s="1"/>
  <c r="B53" i="3"/>
  <c r="CA53" i="3" s="1"/>
  <c r="B52" i="3"/>
  <c r="CA52" i="3" s="1"/>
  <c r="B51" i="3"/>
  <c r="BF51" i="3" s="1"/>
  <c r="B50" i="3"/>
  <c r="CA50" i="3" s="1"/>
  <c r="B49" i="3"/>
  <c r="CA49" i="3" s="1"/>
  <c r="B48" i="3"/>
  <c r="CA48" i="3" s="1"/>
  <c r="B47" i="3"/>
  <c r="BF47" i="3" s="1"/>
  <c r="B46" i="3"/>
  <c r="CA46" i="3" s="1"/>
  <c r="B45" i="3"/>
  <c r="CA45" i="3" s="1"/>
  <c r="B44" i="3"/>
  <c r="CA44" i="3" s="1"/>
  <c r="B43" i="3"/>
  <c r="BP43" i="3" s="1"/>
  <c r="B42" i="3"/>
  <c r="CA42" i="3" s="1"/>
  <c r="B41" i="3"/>
  <c r="CA41" i="3" s="1"/>
  <c r="B40" i="3"/>
  <c r="CA40" i="3" s="1"/>
  <c r="B39" i="3"/>
  <c r="K39" i="3" s="1"/>
  <c r="B38" i="3"/>
  <c r="CA38" i="3" s="1"/>
  <c r="B37" i="3"/>
  <c r="CA37" i="3" s="1"/>
  <c r="B36" i="3"/>
  <c r="CA36" i="3" s="1"/>
  <c r="B35" i="3"/>
  <c r="AH35" i="3" s="1"/>
  <c r="B34" i="3"/>
  <c r="CA34" i="3" s="1"/>
  <c r="B33" i="3"/>
  <c r="CA33" i="3" s="1"/>
  <c r="B32" i="3"/>
  <c r="CA32" i="3" s="1"/>
  <c r="B31" i="3"/>
  <c r="BA31" i="3" s="1"/>
  <c r="B30" i="3"/>
  <c r="CA30" i="3" s="1"/>
  <c r="B29" i="3"/>
  <c r="CA29" i="3" s="1"/>
  <c r="B28" i="3"/>
  <c r="CA28" i="3" s="1"/>
  <c r="B27" i="3"/>
  <c r="BP27" i="3" s="1"/>
  <c r="B26" i="3"/>
  <c r="CA26" i="3" s="1"/>
  <c r="B25" i="3"/>
  <c r="CA25" i="3" s="1"/>
  <c r="B24" i="3"/>
  <c r="CA24" i="3" s="1"/>
  <c r="B23" i="3"/>
  <c r="AW23" i="3" s="1"/>
  <c r="B22" i="3"/>
  <c r="CA22" i="3" s="1"/>
  <c r="B21" i="3"/>
  <c r="CA21" i="3" s="1"/>
  <c r="B20" i="3"/>
  <c r="CA20" i="3" s="1"/>
  <c r="B19" i="3"/>
  <c r="BF19" i="3" s="1"/>
  <c r="B18" i="3"/>
  <c r="CA18" i="3" s="1"/>
  <c r="B17" i="3"/>
  <c r="CA17" i="3" s="1"/>
  <c r="B16" i="3"/>
  <c r="CA16" i="3" s="1"/>
  <c r="B15" i="3"/>
  <c r="BB15" i="3" s="1"/>
  <c r="B14" i="3"/>
  <c r="CA14" i="3" s="1"/>
  <c r="B13" i="3"/>
  <c r="CA13" i="3" s="1"/>
  <c r="B12" i="3"/>
  <c r="CA12" i="3" s="1"/>
  <c r="B11" i="3"/>
  <c r="BP11" i="3" s="1"/>
  <c r="B10" i="3"/>
  <c r="CA10" i="3" s="1"/>
  <c r="B9" i="3"/>
  <c r="CA9" i="3" s="1"/>
  <c r="B8" i="3"/>
  <c r="CA8" i="3" s="1"/>
  <c r="B7" i="3"/>
  <c r="AM7" i="3" s="1"/>
  <c r="B6" i="3"/>
  <c r="CA6" i="3" s="1"/>
  <c r="B5" i="3"/>
  <c r="CA5" i="3" s="1"/>
  <c r="B4" i="3"/>
  <c r="CA4" i="3" s="1"/>
  <c r="B3" i="3"/>
  <c r="AG3" i="3" s="1"/>
  <c r="B58" i="2"/>
  <c r="CA58" i="2" s="1"/>
  <c r="B57" i="2"/>
  <c r="CA57" i="2" s="1"/>
  <c r="B56" i="2"/>
  <c r="CA56" i="2" s="1"/>
  <c r="B55" i="2"/>
  <c r="BL55" i="2" s="1"/>
  <c r="B54" i="2"/>
  <c r="CA54" i="2" s="1"/>
  <c r="B53" i="2"/>
  <c r="CA53" i="2" s="1"/>
  <c r="B52" i="2"/>
  <c r="CA52" i="2" s="1"/>
  <c r="B51" i="2"/>
  <c r="K51" i="2" s="1"/>
  <c r="B50" i="2"/>
  <c r="CA50" i="2" s="1"/>
  <c r="B49" i="2"/>
  <c r="CA49" i="2" s="1"/>
  <c r="B48" i="2"/>
  <c r="AQ48" i="2" s="1"/>
  <c r="B47" i="2"/>
  <c r="BL47" i="2" s="1"/>
  <c r="B46" i="2"/>
  <c r="K46" i="2" s="1"/>
  <c r="B45" i="2"/>
  <c r="CA45" i="2" s="1"/>
  <c r="B44" i="2"/>
  <c r="BA44" i="2" s="1"/>
  <c r="B43" i="2"/>
  <c r="BL43" i="2" s="1"/>
  <c r="B42" i="2"/>
  <c r="K42" i="2" s="1"/>
  <c r="B41" i="2"/>
  <c r="CA41" i="2" s="1"/>
  <c r="B40" i="2"/>
  <c r="CA40" i="2" s="1"/>
  <c r="B39" i="2"/>
  <c r="BQ39" i="2" s="1"/>
  <c r="B38" i="2"/>
  <c r="K38" i="2" s="1"/>
  <c r="B37" i="2"/>
  <c r="CA37" i="2" s="1"/>
  <c r="B36" i="2"/>
  <c r="CA36" i="2" s="1"/>
  <c r="B35" i="2"/>
  <c r="K35" i="2" s="1"/>
  <c r="B34" i="2"/>
  <c r="K34" i="2" s="1"/>
  <c r="B33" i="2"/>
  <c r="CA33" i="2" s="1"/>
  <c r="B32" i="2"/>
  <c r="AM32" i="2" s="1"/>
  <c r="B31" i="2"/>
  <c r="BK31" i="2" s="1"/>
  <c r="B30" i="2"/>
  <c r="K30" i="2" s="1"/>
  <c r="B29" i="2"/>
  <c r="CA29" i="2" s="1"/>
  <c r="B28" i="2"/>
  <c r="W28" i="2" s="1"/>
  <c r="B27" i="2"/>
  <c r="BQ27" i="2" s="1"/>
  <c r="B26" i="2"/>
  <c r="K26" i="2" s="1"/>
  <c r="B25" i="2"/>
  <c r="CA25" i="2" s="1"/>
  <c r="B24" i="2"/>
  <c r="CA24" i="2" s="1"/>
  <c r="B23" i="2"/>
  <c r="BL23" i="2" s="1"/>
  <c r="B22" i="2"/>
  <c r="K22" i="2" s="1"/>
  <c r="B21" i="2"/>
  <c r="CA21" i="2" s="1"/>
  <c r="B20" i="2"/>
  <c r="CA20" i="2" s="1"/>
  <c r="B19" i="2"/>
  <c r="K19" i="2" s="1"/>
  <c r="B18" i="2"/>
  <c r="K18" i="2" s="1"/>
  <c r="B17" i="2"/>
  <c r="CA17" i="2" s="1"/>
  <c r="B16" i="2"/>
  <c r="BL16" i="2" s="1"/>
  <c r="B15" i="2"/>
  <c r="BF15" i="2" s="1"/>
  <c r="B14" i="2"/>
  <c r="K14" i="2" s="1"/>
  <c r="B13" i="2"/>
  <c r="CA13" i="2" s="1"/>
  <c r="B12" i="2"/>
  <c r="BL12" i="2" s="1"/>
  <c r="B11" i="2"/>
  <c r="BL11" i="2" s="1"/>
  <c r="B10" i="2"/>
  <c r="K10" i="2" s="1"/>
  <c r="B9" i="2"/>
  <c r="CA9" i="2" s="1"/>
  <c r="B8" i="2"/>
  <c r="CA8" i="2" s="1"/>
  <c r="B7" i="2"/>
  <c r="BQ7" i="2" s="1"/>
  <c r="B6" i="2"/>
  <c r="K6" i="2" s="1"/>
  <c r="B5" i="2"/>
  <c r="CA5" i="2" s="1"/>
  <c r="B4" i="2"/>
  <c r="CA4" i="2" s="1"/>
  <c r="B3" i="2"/>
  <c r="AQ3" i="2" s="1"/>
  <c r="B4" i="1"/>
  <c r="B5" i="1"/>
  <c r="B6" i="1"/>
  <c r="B7" i="1"/>
  <c r="CA7" i="1" s="1"/>
  <c r="B8" i="1"/>
  <c r="B9" i="1"/>
  <c r="B10" i="1"/>
  <c r="B11" i="1"/>
  <c r="CA11" i="1" s="1"/>
  <c r="B12" i="1"/>
  <c r="B13" i="1"/>
  <c r="B14" i="1"/>
  <c r="B15" i="1"/>
  <c r="CA15" i="1" s="1"/>
  <c r="B16" i="1"/>
  <c r="B17" i="1"/>
  <c r="B18" i="1"/>
  <c r="B19" i="1"/>
  <c r="CA19" i="1" s="1"/>
  <c r="B20" i="1"/>
  <c r="B21" i="1"/>
  <c r="B22" i="1"/>
  <c r="B23" i="1"/>
  <c r="CA23" i="1" s="1"/>
  <c r="B24" i="1"/>
  <c r="B25" i="1"/>
  <c r="B26" i="1"/>
  <c r="B27" i="1"/>
  <c r="CA27" i="1" s="1"/>
  <c r="B28" i="1"/>
  <c r="B29" i="1"/>
  <c r="B30" i="1"/>
  <c r="B31" i="1"/>
  <c r="CA31" i="1" s="1"/>
  <c r="B32" i="1"/>
  <c r="B33" i="1"/>
  <c r="B34" i="1"/>
  <c r="B35" i="1"/>
  <c r="CA35" i="1" s="1"/>
  <c r="B36" i="1"/>
  <c r="B37" i="1"/>
  <c r="B38" i="1"/>
  <c r="B39" i="1"/>
  <c r="CA39" i="1" s="1"/>
  <c r="B40" i="1"/>
  <c r="B41" i="1"/>
  <c r="B42" i="1"/>
  <c r="B43" i="1"/>
  <c r="CA43" i="1" s="1"/>
  <c r="B44" i="1"/>
  <c r="B45" i="1"/>
  <c r="B46" i="1"/>
  <c r="B47" i="1"/>
  <c r="CA47" i="1" s="1"/>
  <c r="B48" i="1"/>
  <c r="B49" i="1"/>
  <c r="B50" i="1"/>
  <c r="B51" i="1"/>
  <c r="CA51" i="1" s="1"/>
  <c r="B52" i="1"/>
  <c r="B53" i="1"/>
  <c r="B54" i="1"/>
  <c r="B55" i="1"/>
  <c r="CA55" i="1" s="1"/>
  <c r="B56" i="1"/>
  <c r="B57" i="1"/>
  <c r="B58" i="1"/>
  <c r="CA3" i="1"/>
  <c r="CB59" i="1"/>
  <c r="BX59" i="1"/>
  <c r="C4" i="6"/>
  <c r="L60" i="3"/>
  <c r="G60" i="3"/>
  <c r="L60" i="2"/>
  <c r="G60" i="2"/>
  <c r="L60" i="1"/>
  <c r="G60" i="1"/>
  <c r="W13" i="6"/>
  <c r="V14" i="6"/>
  <c r="V13" i="6"/>
  <c r="U14" i="6"/>
  <c r="U13" i="6"/>
  <c r="T14" i="6"/>
  <c r="T13" i="6"/>
  <c r="K58" i="5"/>
  <c r="K57" i="5"/>
  <c r="K56" i="5"/>
  <c r="K54" i="5"/>
  <c r="K52" i="5"/>
  <c r="K50" i="5"/>
  <c r="K46" i="5"/>
  <c r="K45" i="5"/>
  <c r="K42" i="5"/>
  <c r="K38" i="5"/>
  <c r="K37" i="5"/>
  <c r="K34" i="5"/>
  <c r="K30" i="5"/>
  <c r="K29" i="5"/>
  <c r="K26" i="5"/>
  <c r="K24" i="5"/>
  <c r="K22" i="5"/>
  <c r="K20" i="5"/>
  <c r="K18" i="5"/>
  <c r="K17" i="5"/>
  <c r="K14" i="5"/>
  <c r="K10" i="5"/>
  <c r="K9" i="5"/>
  <c r="K6" i="5"/>
  <c r="K58" i="4"/>
  <c r="K57" i="4"/>
  <c r="K56" i="4"/>
  <c r="K52" i="4"/>
  <c r="K46" i="4"/>
  <c r="K44" i="4"/>
  <c r="K42" i="4"/>
  <c r="K41" i="4"/>
  <c r="K36" i="4"/>
  <c r="K32" i="4"/>
  <c r="K30" i="4"/>
  <c r="K26" i="4"/>
  <c r="K25" i="4"/>
  <c r="K16" i="4"/>
  <c r="K14" i="4"/>
  <c r="K10" i="4"/>
  <c r="K9" i="4"/>
  <c r="K8" i="4"/>
  <c r="K58" i="3"/>
  <c r="K57" i="3"/>
  <c r="K56" i="3"/>
  <c r="K52" i="3"/>
  <c r="K48" i="3"/>
  <c r="K46" i="3"/>
  <c r="K44" i="3"/>
  <c r="K42" i="3"/>
  <c r="K40" i="3"/>
  <c r="K36" i="3"/>
  <c r="K32" i="3"/>
  <c r="K30" i="3"/>
  <c r="K28" i="3"/>
  <c r="K26" i="3"/>
  <c r="K20" i="3"/>
  <c r="K16" i="3"/>
  <c r="K14" i="3"/>
  <c r="K10" i="3"/>
  <c r="K8" i="3"/>
  <c r="K58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BZ4" i="1"/>
  <c r="CA5" i="1"/>
  <c r="BZ6" i="1"/>
  <c r="BZ8" i="1"/>
  <c r="CA9" i="1"/>
  <c r="BZ10" i="1"/>
  <c r="BZ12" i="1"/>
  <c r="CA13" i="1"/>
  <c r="BZ14" i="1"/>
  <c r="BZ16" i="1"/>
  <c r="CA17" i="1"/>
  <c r="BZ18" i="1"/>
  <c r="BZ20" i="1"/>
  <c r="CA21" i="1"/>
  <c r="BZ22" i="1"/>
  <c r="BZ24" i="1"/>
  <c r="CA25" i="1"/>
  <c r="BZ26" i="1"/>
  <c r="BZ28" i="1"/>
  <c r="CA29" i="1"/>
  <c r="BZ30" i="1"/>
  <c r="BZ32" i="1"/>
  <c r="CA33" i="1"/>
  <c r="BZ34" i="1"/>
  <c r="BZ36" i="1"/>
  <c r="CA37" i="1"/>
  <c r="BZ38" i="1"/>
  <c r="BZ40" i="1"/>
  <c r="CA41" i="1"/>
  <c r="BZ42" i="1"/>
  <c r="BZ44" i="1"/>
  <c r="CA45" i="1"/>
  <c r="BZ46" i="1"/>
  <c r="BZ48" i="1"/>
  <c r="CA49" i="1"/>
  <c r="BZ50" i="1"/>
  <c r="BZ52" i="1"/>
  <c r="CA53" i="1"/>
  <c r="BZ54" i="1"/>
  <c r="BZ56" i="1"/>
  <c r="CA57" i="1"/>
  <c r="BZ58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E13" i="6"/>
  <c r="D14" i="6"/>
  <c r="D13" i="6"/>
  <c r="C14" i="6"/>
  <c r="B14" i="6"/>
  <c r="B13" i="6"/>
  <c r="BU44" i="3"/>
  <c r="BV19" i="2"/>
  <c r="O4" i="1"/>
  <c r="O5" i="1"/>
  <c r="G59" i="3"/>
  <c r="V3" i="6" s="1"/>
  <c r="BW59" i="5"/>
  <c r="BS59" i="5"/>
  <c r="BW59" i="4"/>
  <c r="BS59" i="4"/>
  <c r="BW59" i="3"/>
  <c r="BS59" i="3"/>
  <c r="BU58" i="3"/>
  <c r="BU42" i="3"/>
  <c r="BW59" i="2"/>
  <c r="BS59" i="2"/>
  <c r="W4" i="1"/>
  <c r="BV5" i="1"/>
  <c r="BK6" i="1"/>
  <c r="BU9" i="1"/>
  <c r="BV10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Q48" i="1"/>
  <c r="BK49" i="1"/>
  <c r="BU50" i="1"/>
  <c r="BK52" i="1"/>
  <c r="BV53" i="1"/>
  <c r="BK54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X14" i="6" s="1"/>
  <c r="BN59" i="5"/>
  <c r="F14" i="6" s="1"/>
  <c r="BM59" i="5"/>
  <c r="X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3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V4" i="6" s="1"/>
  <c r="J59" i="3"/>
  <c r="I59" i="3"/>
  <c r="D4" i="6" s="1"/>
  <c r="H59" i="3"/>
  <c r="L59" i="4"/>
  <c r="W4" i="6" s="1"/>
  <c r="J59" i="4"/>
  <c r="I59" i="4"/>
  <c r="E4" i="6" s="1"/>
  <c r="H59" i="4"/>
  <c r="L59" i="5"/>
  <c r="X4" i="6" s="1"/>
  <c r="J59" i="5"/>
  <c r="I59" i="5"/>
  <c r="F4" i="6" s="1"/>
  <c r="H59" i="5"/>
  <c r="L59" i="1"/>
  <c r="T4" i="6" s="1"/>
  <c r="J59" i="1"/>
  <c r="I59" i="1"/>
  <c r="B4" i="6" s="1"/>
  <c r="H59" i="1"/>
  <c r="BR59" i="2"/>
  <c r="BN59" i="2"/>
  <c r="L59" i="2"/>
  <c r="U4" i="6" s="1"/>
  <c r="J59" i="2"/>
  <c r="I59" i="2"/>
  <c r="H59" i="2"/>
  <c r="BA4" i="2"/>
  <c r="BF8" i="2"/>
  <c r="BK20" i="2"/>
  <c r="W24" i="2"/>
  <c r="AR36" i="2"/>
  <c r="BK40" i="2"/>
  <c r="BV52" i="2"/>
  <c r="AW56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BG56" i="5"/>
  <c r="AW50" i="5"/>
  <c r="BB42" i="5"/>
  <c r="AW34" i="5"/>
  <c r="BG32" i="5"/>
  <c r="BB26" i="5"/>
  <c r="BG20" i="5"/>
  <c r="AW18" i="5"/>
  <c r="AV6" i="5"/>
  <c r="BU57" i="4"/>
  <c r="BG56" i="4"/>
  <c r="BG48" i="4"/>
  <c r="BK29" i="4"/>
  <c r="BG28" i="4"/>
  <c r="AQ50" i="3"/>
  <c r="AL42" i="3"/>
  <c r="BA25" i="3"/>
  <c r="BL14" i="3"/>
  <c r="BL6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AW56" i="5"/>
  <c r="BA50" i="5"/>
  <c r="BB40" i="5"/>
  <c r="AV36" i="5"/>
  <c r="BB24" i="5"/>
  <c r="BA18" i="5"/>
  <c r="BC59" i="4"/>
  <c r="W11" i="6" s="1"/>
  <c r="AY59" i="4"/>
  <c r="E11" i="6" s="1"/>
  <c r="AX59" i="4"/>
  <c r="W10" i="6" s="1"/>
  <c r="AT59" i="4"/>
  <c r="E10" i="6" s="1"/>
  <c r="AW46" i="4"/>
  <c r="BB29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AG40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M48" i="4"/>
  <c r="BA4" i="4"/>
  <c r="BB16" i="4"/>
  <c r="BA20" i="4"/>
  <c r="AW36" i="4"/>
  <c r="AV40" i="4"/>
  <c r="AV56" i="4"/>
  <c r="BB8" i="4"/>
  <c r="BB56" i="4"/>
  <c r="AM24" i="4"/>
  <c r="AV24" i="4"/>
  <c r="AV4" i="4"/>
  <c r="AM32" i="4"/>
  <c r="BB32" i="4"/>
  <c r="AW56" i="4"/>
  <c r="BA12" i="4"/>
  <c r="AW38" i="4"/>
  <c r="BF32" i="5"/>
  <c r="BF34" i="5"/>
  <c r="BF50" i="5"/>
  <c r="BF56" i="5"/>
  <c r="BG42" i="5"/>
  <c r="BG29" i="4"/>
  <c r="AW53" i="4"/>
  <c r="BF12" i="4"/>
  <c r="BF16" i="4"/>
  <c r="BF32" i="4"/>
  <c r="BF36" i="4"/>
  <c r="BF48" i="4"/>
  <c r="BF52" i="4"/>
  <c r="AR37" i="4"/>
  <c r="AG22" i="5"/>
  <c r="AW42" i="5"/>
  <c r="AG18" i="5"/>
  <c r="AV50" i="5"/>
  <c r="BB54" i="5"/>
  <c r="AM12" i="4"/>
  <c r="BA8" i="4"/>
  <c r="AW12" i="4"/>
  <c r="BA24" i="4"/>
  <c r="AW28" i="4"/>
  <c r="AV48" i="4"/>
  <c r="BA5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M14" i="5"/>
  <c r="AL16" i="4"/>
  <c r="AM34" i="5"/>
  <c r="AM50" i="5"/>
  <c r="AM54" i="5"/>
  <c r="AM42" i="5"/>
  <c r="AL12" i="4"/>
  <c r="AL24" i="5"/>
  <c r="AR24" i="5"/>
  <c r="AQ12" i="5"/>
  <c r="AQ20" i="5"/>
  <c r="AL6" i="5"/>
  <c r="AR6" i="5"/>
  <c r="AL18" i="5"/>
  <c r="AH18" i="5"/>
  <c r="AL26" i="5"/>
  <c r="AR26" i="5"/>
  <c r="AH30" i="5"/>
  <c r="AL34" i="5"/>
  <c r="AR38" i="5"/>
  <c r="AL42" i="5"/>
  <c r="AL50" i="5"/>
  <c r="AH50" i="5"/>
  <c r="AQ14" i="5"/>
  <c r="AQ22" i="5"/>
  <c r="AQ34" i="5"/>
  <c r="AQ38" i="5"/>
  <c r="AQ54" i="5"/>
  <c r="AR12" i="5"/>
  <c r="AH12" i="5"/>
  <c r="AL48" i="5"/>
  <c r="AR48" i="5"/>
  <c r="AQ40" i="5"/>
  <c r="AQ56" i="5"/>
  <c r="AM44" i="5"/>
  <c r="AM48" i="5"/>
  <c r="AL45" i="4"/>
  <c r="AG38" i="4"/>
  <c r="AL58" i="4"/>
  <c r="AL29" i="4"/>
  <c r="AL37" i="4"/>
  <c r="AH4" i="4"/>
  <c r="AQ4" i="4"/>
  <c r="AH8" i="4"/>
  <c r="AQ8" i="4"/>
  <c r="AH12" i="4"/>
  <c r="AQ12" i="4"/>
  <c r="AH16" i="4"/>
  <c r="AQ16" i="4"/>
  <c r="AR20" i="4"/>
  <c r="AH20" i="4"/>
  <c r="AL24" i="4"/>
  <c r="AR24" i="4"/>
  <c r="AG24" i="4"/>
  <c r="AH28" i="4"/>
  <c r="AR32" i="4"/>
  <c r="AH32" i="4"/>
  <c r="AL36" i="4"/>
  <c r="AR36" i="4"/>
  <c r="AR40" i="4"/>
  <c r="AH40" i="4"/>
  <c r="AQ44" i="4"/>
  <c r="AL48" i="4"/>
  <c r="AQ48" i="4"/>
  <c r="AG48" i="4"/>
  <c r="AG52" i="4"/>
  <c r="AL56" i="4"/>
  <c r="AQ56" i="4"/>
  <c r="AG56" i="4"/>
  <c r="AH14" i="3"/>
  <c r="AG54" i="3"/>
  <c r="AQ46" i="3"/>
  <c r="AR6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48" i="5"/>
  <c r="W44" i="5"/>
  <c r="W34" i="5"/>
  <c r="W24" i="5"/>
  <c r="W22" i="5"/>
  <c r="W14" i="5"/>
  <c r="W48" i="4"/>
  <c r="W40" i="4"/>
  <c r="W37" i="4"/>
  <c r="W28" i="4"/>
  <c r="W24" i="4"/>
  <c r="W12" i="4"/>
  <c r="W8" i="4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G59" i="2"/>
  <c r="U3" i="6" s="1"/>
  <c r="E59" i="3"/>
  <c r="E59" i="2"/>
  <c r="N12" i="5"/>
  <c r="N20" i="5"/>
  <c r="N20" i="4"/>
  <c r="N29" i="4"/>
  <c r="N24" i="5"/>
  <c r="N40" i="5"/>
  <c r="N16" i="4"/>
  <c r="N48" i="4"/>
  <c r="N32" i="4"/>
  <c r="N8" i="4"/>
  <c r="N56" i="4"/>
  <c r="N6" i="5"/>
  <c r="N10" i="5"/>
  <c r="N22" i="5"/>
  <c r="N26" i="5"/>
  <c r="N38" i="5"/>
  <c r="N42" i="5"/>
  <c r="F20" i="5"/>
  <c r="F36" i="5"/>
  <c r="F4" i="5"/>
  <c r="F6" i="5"/>
  <c r="F18" i="5"/>
  <c r="F22" i="5"/>
  <c r="F34" i="5"/>
  <c r="F38" i="5"/>
  <c r="F50" i="5"/>
  <c r="F4" i="4"/>
  <c r="F8" i="4"/>
  <c r="F20" i="4"/>
  <c r="F24" i="4"/>
  <c r="F40" i="4"/>
  <c r="F48" i="4"/>
  <c r="F5" i="4"/>
  <c r="F57" i="4"/>
  <c r="F7" i="4"/>
  <c r="F6" i="3"/>
  <c r="G59" i="1"/>
  <c r="T3" i="6" s="1"/>
  <c r="E59" i="1"/>
  <c r="Y13" i="6" l="1"/>
  <c r="BZ25" i="5"/>
  <c r="K53" i="5"/>
  <c r="CA9" i="5"/>
  <c r="CA25" i="5"/>
  <c r="CA41" i="5"/>
  <c r="CA57" i="5"/>
  <c r="BZ41" i="5"/>
  <c r="AR53" i="5"/>
  <c r="K5" i="5"/>
  <c r="K13" i="5"/>
  <c r="K33" i="5"/>
  <c r="K49" i="5"/>
  <c r="BZ17" i="5"/>
  <c r="BZ33" i="5"/>
  <c r="BZ49" i="5"/>
  <c r="K21" i="5"/>
  <c r="F52" i="5"/>
  <c r="F24" i="5"/>
  <c r="W12" i="5"/>
  <c r="W32" i="5"/>
  <c r="N16" i="5"/>
  <c r="AM28" i="5"/>
  <c r="AQ8" i="5"/>
  <c r="AH32" i="5"/>
  <c r="AG16" i="5"/>
  <c r="AH36" i="5"/>
  <c r="AR8" i="5"/>
  <c r="BA4" i="5"/>
  <c r="AV28" i="5"/>
  <c r="BA44" i="5"/>
  <c r="BG40" i="5"/>
  <c r="K8" i="5"/>
  <c r="K40" i="5"/>
  <c r="BZ5" i="5"/>
  <c r="BZ13" i="5"/>
  <c r="BZ21" i="5"/>
  <c r="BZ29" i="5"/>
  <c r="BZ37" i="5"/>
  <c r="BZ45" i="5"/>
  <c r="BZ53" i="5"/>
  <c r="F16" i="5"/>
  <c r="F32" i="5"/>
  <c r="N32" i="5"/>
  <c r="AM20" i="5"/>
  <c r="AH56" i="5"/>
  <c r="AL32" i="5"/>
  <c r="AR36" i="5"/>
  <c r="AQ4" i="5"/>
  <c r="AG12" i="5"/>
  <c r="AW16" i="5"/>
  <c r="BA32" i="5"/>
  <c r="BG8" i="5"/>
  <c r="BG28" i="5"/>
  <c r="K4" i="5"/>
  <c r="K36" i="5"/>
  <c r="F32" i="4"/>
  <c r="F16" i="4"/>
  <c r="N40" i="4"/>
  <c r="N28" i="4"/>
  <c r="N4" i="4"/>
  <c r="W16" i="4"/>
  <c r="W32" i="4"/>
  <c r="W52" i="4"/>
  <c r="AH56" i="4"/>
  <c r="AR52" i="4"/>
  <c r="AH48" i="4"/>
  <c r="AG40" i="4"/>
  <c r="AL40" i="4"/>
  <c r="AG32" i="4"/>
  <c r="AL32" i="4"/>
  <c r="AQ24" i="4"/>
  <c r="AG20" i="4"/>
  <c r="AL20" i="4"/>
  <c r="AR16" i="4"/>
  <c r="AR12" i="4"/>
  <c r="AR8" i="4"/>
  <c r="AR4" i="4"/>
  <c r="AL4" i="4"/>
  <c r="AM16" i="4"/>
  <c r="BA40" i="4"/>
  <c r="BB20" i="4"/>
  <c r="BB4" i="4"/>
  <c r="BF44" i="4"/>
  <c r="BF24" i="4"/>
  <c r="BF8" i="4"/>
  <c r="BB48" i="4"/>
  <c r="AM8" i="4"/>
  <c r="BA16" i="4"/>
  <c r="BB40" i="4"/>
  <c r="AW52" i="4"/>
  <c r="BA32" i="4"/>
  <c r="BB12" i="4"/>
  <c r="AV20" i="4"/>
  <c r="BG32" i="4"/>
  <c r="BK56" i="4"/>
  <c r="K20" i="4"/>
  <c r="K28" i="4"/>
  <c r="K40" i="4"/>
  <c r="F56" i="4"/>
  <c r="F28" i="4"/>
  <c r="F12" i="4"/>
  <c r="N24" i="4"/>
  <c r="N12" i="4"/>
  <c r="N52" i="4"/>
  <c r="W4" i="4"/>
  <c r="W20" i="4"/>
  <c r="W56" i="4"/>
  <c r="AR56" i="4"/>
  <c r="AL52" i="4"/>
  <c r="AR48" i="4"/>
  <c r="AQ40" i="4"/>
  <c r="AG36" i="4"/>
  <c r="AQ32" i="4"/>
  <c r="AQ28" i="4"/>
  <c r="AH24" i="4"/>
  <c r="AQ20" i="4"/>
  <c r="AG16" i="4"/>
  <c r="AG12" i="4"/>
  <c r="AG8" i="4"/>
  <c r="AG4" i="4"/>
  <c r="AL8" i="4"/>
  <c r="AM4" i="4"/>
  <c r="AV32" i="4"/>
  <c r="AV16" i="4"/>
  <c r="AM52" i="4"/>
  <c r="BF56" i="4"/>
  <c r="BF40" i="4"/>
  <c r="BF20" i="4"/>
  <c r="BF4" i="4"/>
  <c r="AW40" i="4"/>
  <c r="AV52" i="4"/>
  <c r="AV8" i="4"/>
  <c r="BB24" i="4"/>
  <c r="BA48" i="4"/>
  <c r="AW24" i="4"/>
  <c r="AW8" i="4"/>
  <c r="AW20" i="4"/>
  <c r="AW16" i="4"/>
  <c r="BK40" i="4"/>
  <c r="K4" i="4"/>
  <c r="K12" i="4"/>
  <c r="K24" i="4"/>
  <c r="K48" i="4"/>
  <c r="BZ29" i="4"/>
  <c r="BZ45" i="4"/>
  <c r="F45" i="4"/>
  <c r="N41" i="4"/>
  <c r="AM29" i="4"/>
  <c r="AG33" i="4"/>
  <c r="AV45" i="4"/>
  <c r="K21" i="4"/>
  <c r="K53" i="4"/>
  <c r="BZ33" i="4"/>
  <c r="F41" i="4"/>
  <c r="N49" i="4"/>
  <c r="N33" i="4"/>
  <c r="W17" i="4"/>
  <c r="W29" i="4"/>
  <c r="AH29" i="4"/>
  <c r="AR45" i="4"/>
  <c r="AR33" i="4"/>
  <c r="AG29" i="4"/>
  <c r="AQ14" i="4"/>
  <c r="BG53" i="4"/>
  <c r="BA33" i="4"/>
  <c r="AW49" i="4"/>
  <c r="K6" i="4"/>
  <c r="K17" i="4"/>
  <c r="K22" i="4"/>
  <c r="K33" i="4"/>
  <c r="K38" i="4"/>
  <c r="K49" i="4"/>
  <c r="K54" i="4"/>
  <c r="BZ5" i="4"/>
  <c r="BZ21" i="4"/>
  <c r="BZ37" i="4"/>
  <c r="BZ53" i="4"/>
  <c r="BZ13" i="4"/>
  <c r="N37" i="4"/>
  <c r="N45" i="4"/>
  <c r="AM25" i="4"/>
  <c r="BF29" i="4"/>
  <c r="AW29" i="4"/>
  <c r="BF53" i="4"/>
  <c r="K5" i="4"/>
  <c r="K37" i="4"/>
  <c r="BZ17" i="4"/>
  <c r="BZ49" i="4"/>
  <c r="F29" i="4"/>
  <c r="N13" i="4"/>
  <c r="AG57" i="4"/>
  <c r="AR29" i="4"/>
  <c r="AQ29" i="4"/>
  <c r="AG53" i="4"/>
  <c r="BB57" i="4"/>
  <c r="BG37" i="4"/>
  <c r="AV29" i="4"/>
  <c r="BK41" i="4"/>
  <c r="K13" i="4"/>
  <c r="K18" i="4"/>
  <c r="K29" i="4"/>
  <c r="K34" i="4"/>
  <c r="K45" i="4"/>
  <c r="K50" i="4"/>
  <c r="BZ9" i="4"/>
  <c r="BZ25" i="4"/>
  <c r="BZ41" i="4"/>
  <c r="BZ57" i="4"/>
  <c r="AQ53" i="3"/>
  <c r="AR13" i="3"/>
  <c r="AV5" i="3"/>
  <c r="AW41" i="3"/>
  <c r="BP5" i="3"/>
  <c r="K4" i="3"/>
  <c r="K12" i="3"/>
  <c r="K24" i="3"/>
  <c r="K41" i="3"/>
  <c r="AQ21" i="3"/>
  <c r="BG9" i="3"/>
  <c r="BP21" i="3"/>
  <c r="K25" i="3"/>
  <c r="BP37" i="3"/>
  <c r="K9" i="3"/>
  <c r="AQ49" i="3"/>
  <c r="AV25" i="3"/>
  <c r="BB17" i="3"/>
  <c r="BA29" i="3"/>
  <c r="BA53" i="3"/>
  <c r="BP25" i="3"/>
  <c r="BP57" i="3"/>
  <c r="K5" i="3"/>
  <c r="K37" i="3"/>
  <c r="F29" i="3"/>
  <c r="F45" i="3"/>
  <c r="AQ17" i="3"/>
  <c r="BA13" i="3"/>
  <c r="BA45" i="3"/>
  <c r="BP9" i="3"/>
  <c r="BP41" i="3"/>
  <c r="K21" i="3"/>
  <c r="K53" i="3"/>
  <c r="W25" i="3"/>
  <c r="AQ37" i="3"/>
  <c r="AQ5" i="3"/>
  <c r="AH10" i="3"/>
  <c r="N25" i="3"/>
  <c r="BF57" i="3"/>
  <c r="BA41" i="3"/>
  <c r="BB9" i="3"/>
  <c r="BB21" i="3"/>
  <c r="BA33" i="3"/>
  <c r="AW45" i="3"/>
  <c r="AV57" i="3"/>
  <c r="BP13" i="3"/>
  <c r="BP29" i="3"/>
  <c r="BP45" i="3"/>
  <c r="BU10" i="3"/>
  <c r="K6" i="3"/>
  <c r="K17" i="3"/>
  <c r="K22" i="3"/>
  <c r="K33" i="3"/>
  <c r="K38" i="3"/>
  <c r="K49" i="3"/>
  <c r="K54" i="3"/>
  <c r="W57" i="3"/>
  <c r="AQ33" i="3"/>
  <c r="AH42" i="3"/>
  <c r="AH17" i="3"/>
  <c r="BG49" i="3"/>
  <c r="BF41" i="3"/>
  <c r="BB13" i="3"/>
  <c r="BL22" i="3"/>
  <c r="BA37" i="3"/>
  <c r="AW49" i="3"/>
  <c r="BP17" i="3"/>
  <c r="BP33" i="3"/>
  <c r="BP49" i="3"/>
  <c r="BU26" i="3"/>
  <c r="K13" i="3"/>
  <c r="K18" i="3"/>
  <c r="K29" i="3"/>
  <c r="K34" i="3"/>
  <c r="K45" i="3"/>
  <c r="K50" i="3"/>
  <c r="BV50" i="2"/>
  <c r="BL34" i="2"/>
  <c r="BP14" i="2"/>
  <c r="BG42" i="2"/>
  <c r="AQ26" i="2"/>
  <c r="BL54" i="2"/>
  <c r="K54" i="2"/>
  <c r="BU50" i="2"/>
  <c r="AQ21" i="2"/>
  <c r="BQ21" i="2"/>
  <c r="K53" i="2"/>
  <c r="AM29" i="2"/>
  <c r="BQ49" i="2"/>
  <c r="F13" i="2"/>
  <c r="K9" i="2"/>
  <c r="K25" i="2"/>
  <c r="K41" i="2"/>
  <c r="AV33" i="2"/>
  <c r="AG58" i="2"/>
  <c r="BK53" i="2"/>
  <c r="BP46" i="2"/>
  <c r="BQ33" i="2"/>
  <c r="BQ25" i="2"/>
  <c r="BG18" i="2"/>
  <c r="BP10" i="2"/>
  <c r="K50" i="2"/>
  <c r="BQ41" i="2"/>
  <c r="BB5" i="2"/>
  <c r="K17" i="2"/>
  <c r="K33" i="2"/>
  <c r="K49" i="2"/>
  <c r="F17" i="2"/>
  <c r="AH57" i="2"/>
  <c r="BQ45" i="2"/>
  <c r="BQ37" i="2"/>
  <c r="BV30" i="2"/>
  <c r="BQ17" i="2"/>
  <c r="AH9" i="2"/>
  <c r="BU18" i="2"/>
  <c r="K5" i="2"/>
  <c r="K13" i="2"/>
  <c r="K21" i="2"/>
  <c r="K29" i="2"/>
  <c r="K37" i="2"/>
  <c r="K45" i="2"/>
  <c r="K57" i="2"/>
  <c r="BZ11" i="5"/>
  <c r="BZ19" i="5"/>
  <c r="BZ23" i="5"/>
  <c r="CA11" i="5"/>
  <c r="CA15" i="5"/>
  <c r="CA19" i="5"/>
  <c r="CA31" i="5"/>
  <c r="F40" i="5"/>
  <c r="F3" i="5"/>
  <c r="F12" i="5"/>
  <c r="N44" i="5"/>
  <c r="W16" i="5"/>
  <c r="W27" i="5"/>
  <c r="W36" i="5"/>
  <c r="W56" i="5"/>
  <c r="N48" i="5"/>
  <c r="AM36" i="5"/>
  <c r="AM16" i="5"/>
  <c r="AQ32" i="5"/>
  <c r="AR56" i="5"/>
  <c r="AR40" i="5"/>
  <c r="AH20" i="5"/>
  <c r="AL12" i="5"/>
  <c r="AG24" i="5"/>
  <c r="AG8" i="5"/>
  <c r="AL52" i="5"/>
  <c r="AH28" i="5"/>
  <c r="AH16" i="5"/>
  <c r="BF16" i="5"/>
  <c r="AG56" i="5"/>
  <c r="AV8" i="5"/>
  <c r="AV20" i="5"/>
  <c r="BB28" i="5"/>
  <c r="AW36" i="5"/>
  <c r="AV48" i="5"/>
  <c r="BA56" i="5"/>
  <c r="BG12" i="5"/>
  <c r="BG24" i="5"/>
  <c r="BG44" i="5"/>
  <c r="BU56" i="5"/>
  <c r="K16" i="5"/>
  <c r="K32" i="5"/>
  <c r="K48" i="5"/>
  <c r="BZ4" i="5"/>
  <c r="BZ6" i="5"/>
  <c r="BZ8" i="5"/>
  <c r="BZ10" i="5"/>
  <c r="BZ12" i="5"/>
  <c r="BZ14" i="5"/>
  <c r="BZ16" i="5"/>
  <c r="BZ18" i="5"/>
  <c r="BZ20" i="5"/>
  <c r="BZ22" i="5"/>
  <c r="BZ24" i="5"/>
  <c r="BZ26" i="5"/>
  <c r="BZ28" i="5"/>
  <c r="BZ30" i="5"/>
  <c r="BZ32" i="5"/>
  <c r="BZ34" i="5"/>
  <c r="BZ36" i="5"/>
  <c r="BZ38" i="5"/>
  <c r="BZ40" i="5"/>
  <c r="BZ42" i="5"/>
  <c r="BZ44" i="5"/>
  <c r="BZ46" i="5"/>
  <c r="BZ48" i="5"/>
  <c r="BZ50" i="5"/>
  <c r="BZ52" i="5"/>
  <c r="BZ54" i="5"/>
  <c r="BZ56" i="5"/>
  <c r="BZ58" i="5"/>
  <c r="BZ3" i="5"/>
  <c r="BZ7" i="5"/>
  <c r="BZ15" i="5"/>
  <c r="BZ27" i="5"/>
  <c r="BZ31" i="5"/>
  <c r="BZ35" i="5"/>
  <c r="BZ39" i="5"/>
  <c r="BZ43" i="5"/>
  <c r="BZ47" i="5"/>
  <c r="BZ51" i="5"/>
  <c r="BZ55" i="5"/>
  <c r="CA3" i="5"/>
  <c r="CA7" i="5"/>
  <c r="CA23" i="5"/>
  <c r="CA27" i="5"/>
  <c r="CA35" i="5"/>
  <c r="CA39" i="5"/>
  <c r="CA43" i="5"/>
  <c r="CA47" i="5"/>
  <c r="CA51" i="5"/>
  <c r="CA55" i="5"/>
  <c r="F28" i="5"/>
  <c r="F56" i="5"/>
  <c r="F48" i="5"/>
  <c r="N56" i="5"/>
  <c r="N28" i="5"/>
  <c r="N36" i="5"/>
  <c r="W20" i="5"/>
  <c r="W28" i="5"/>
  <c r="W40" i="5"/>
  <c r="AM32" i="5"/>
  <c r="AM12" i="5"/>
  <c r="AQ24" i="5"/>
  <c r="AH48" i="5"/>
  <c r="AL40" i="5"/>
  <c r="AR20" i="5"/>
  <c r="AQ28" i="5"/>
  <c r="AH44" i="5"/>
  <c r="AR28" i="5"/>
  <c r="AH8" i="5"/>
  <c r="BF48" i="5"/>
  <c r="BB8" i="5"/>
  <c r="BA24" i="5"/>
  <c r="AW32" i="5"/>
  <c r="BA40" i="5"/>
  <c r="AW48" i="5"/>
  <c r="BG16" i="5"/>
  <c r="BG36" i="5"/>
  <c r="BG48" i="5"/>
  <c r="K12" i="5"/>
  <c r="K28" i="5"/>
  <c r="K44" i="5"/>
  <c r="BZ3" i="4"/>
  <c r="BZ7" i="4"/>
  <c r="BZ11" i="4"/>
  <c r="BZ19" i="4"/>
  <c r="BZ23" i="4"/>
  <c r="BZ27" i="4"/>
  <c r="BZ35" i="4"/>
  <c r="AM3" i="4"/>
  <c r="BF7" i="4"/>
  <c r="AH11" i="4"/>
  <c r="W15" i="4"/>
  <c r="BA19" i="4"/>
  <c r="BG23" i="4"/>
  <c r="AH27" i="4"/>
  <c r="K31" i="4"/>
  <c r="K35" i="4"/>
  <c r="F39" i="4"/>
  <c r="BF43" i="4"/>
  <c r="F47" i="4"/>
  <c r="AQ51" i="4"/>
  <c r="AR55" i="4"/>
  <c r="CA15" i="4"/>
  <c r="CA19" i="4"/>
  <c r="CA23" i="4"/>
  <c r="CA31" i="4"/>
  <c r="CA35" i="4"/>
  <c r="CA39" i="4"/>
  <c r="CA43" i="4"/>
  <c r="CA47" i="4"/>
  <c r="CA51" i="4"/>
  <c r="CA55" i="4"/>
  <c r="BZ15" i="4"/>
  <c r="BZ4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4" i="4"/>
  <c r="BZ46" i="4"/>
  <c r="BZ48" i="4"/>
  <c r="BZ50" i="4"/>
  <c r="BZ52" i="4"/>
  <c r="BZ54" i="4"/>
  <c r="BZ56" i="4"/>
  <c r="BZ58" i="4"/>
  <c r="BZ3" i="3"/>
  <c r="BZ5" i="3"/>
  <c r="BZ7" i="3"/>
  <c r="BZ9" i="3"/>
  <c r="BZ11" i="3"/>
  <c r="BZ13" i="3"/>
  <c r="BZ15" i="3"/>
  <c r="BZ17" i="3"/>
  <c r="BZ19" i="3"/>
  <c r="BZ21" i="3"/>
  <c r="BZ23" i="3"/>
  <c r="BZ25" i="3"/>
  <c r="BZ27" i="3"/>
  <c r="BZ29" i="3"/>
  <c r="BZ31" i="3"/>
  <c r="BZ33" i="3"/>
  <c r="BZ35" i="3"/>
  <c r="BZ37" i="3"/>
  <c r="BZ39" i="3"/>
  <c r="BZ41" i="3"/>
  <c r="BZ43" i="3"/>
  <c r="BZ45" i="3"/>
  <c r="BZ47" i="3"/>
  <c r="BZ49" i="3"/>
  <c r="BZ51" i="3"/>
  <c r="BZ53" i="3"/>
  <c r="BZ55" i="3"/>
  <c r="BZ57" i="3"/>
  <c r="CA3" i="3"/>
  <c r="CA7" i="3"/>
  <c r="CA11" i="3"/>
  <c r="CA15" i="3"/>
  <c r="CA19" i="3"/>
  <c r="CA23" i="3"/>
  <c r="CA27" i="3"/>
  <c r="CA31" i="3"/>
  <c r="CA35" i="3"/>
  <c r="CA39" i="3"/>
  <c r="CA43" i="3"/>
  <c r="CA47" i="3"/>
  <c r="CA51" i="3"/>
  <c r="CA55" i="3"/>
  <c r="BZ4" i="3"/>
  <c r="BZ6" i="3"/>
  <c r="BZ8" i="3"/>
  <c r="BZ10" i="3"/>
  <c r="BZ12" i="3"/>
  <c r="BZ14" i="3"/>
  <c r="BZ16" i="3"/>
  <c r="BZ18" i="3"/>
  <c r="BZ20" i="3"/>
  <c r="BZ22" i="3"/>
  <c r="BZ24" i="3"/>
  <c r="BZ26" i="3"/>
  <c r="BZ28" i="3"/>
  <c r="BZ30" i="3"/>
  <c r="BZ32" i="3"/>
  <c r="BZ34" i="3"/>
  <c r="BZ36" i="3"/>
  <c r="BZ38" i="3"/>
  <c r="BZ40" i="3"/>
  <c r="BZ42" i="3"/>
  <c r="BZ44" i="3"/>
  <c r="BZ46" i="3"/>
  <c r="BZ48" i="3"/>
  <c r="BZ50" i="3"/>
  <c r="BZ52" i="3"/>
  <c r="BZ54" i="3"/>
  <c r="BZ56" i="3"/>
  <c r="BZ58" i="3"/>
  <c r="BZ3" i="2"/>
  <c r="BZ5" i="2"/>
  <c r="BZ7" i="2"/>
  <c r="BZ9" i="2"/>
  <c r="BZ11" i="2"/>
  <c r="BZ13" i="2"/>
  <c r="BZ15" i="2"/>
  <c r="BZ17" i="2"/>
  <c r="BZ19" i="2"/>
  <c r="BZ21" i="2"/>
  <c r="BZ23" i="2"/>
  <c r="BZ25" i="2"/>
  <c r="BZ27" i="2"/>
  <c r="BZ29" i="2"/>
  <c r="BZ31" i="2"/>
  <c r="BZ33" i="2"/>
  <c r="BZ35" i="2"/>
  <c r="BZ37" i="2"/>
  <c r="BZ39" i="2"/>
  <c r="BZ41" i="2"/>
  <c r="BZ43" i="2"/>
  <c r="BZ45" i="2"/>
  <c r="BZ47" i="2"/>
  <c r="BZ49" i="2"/>
  <c r="BZ51" i="2"/>
  <c r="BZ53" i="2"/>
  <c r="BZ55" i="2"/>
  <c r="BZ57" i="2"/>
  <c r="CA3" i="2"/>
  <c r="CA7" i="2"/>
  <c r="CA11" i="2"/>
  <c r="CA15" i="2"/>
  <c r="CA19" i="2"/>
  <c r="CA23" i="2"/>
  <c r="CA27" i="2"/>
  <c r="CA31" i="2"/>
  <c r="CA35" i="2"/>
  <c r="CA39" i="2"/>
  <c r="CA43" i="2"/>
  <c r="CA47" i="2"/>
  <c r="CA51" i="2"/>
  <c r="CA55" i="2"/>
  <c r="BZ4" i="2"/>
  <c r="BZ6" i="2"/>
  <c r="BZ8" i="2"/>
  <c r="BZ10" i="2"/>
  <c r="BZ12" i="2"/>
  <c r="BZ14" i="2"/>
  <c r="BZ16" i="2"/>
  <c r="BZ18" i="2"/>
  <c r="BZ20" i="2"/>
  <c r="BZ22" i="2"/>
  <c r="BZ24" i="2"/>
  <c r="BZ26" i="2"/>
  <c r="BZ28" i="2"/>
  <c r="BZ30" i="2"/>
  <c r="BZ32" i="2"/>
  <c r="BZ34" i="2"/>
  <c r="BZ36" i="2"/>
  <c r="BZ38" i="2"/>
  <c r="BZ40" i="2"/>
  <c r="BZ42" i="2"/>
  <c r="BZ44" i="2"/>
  <c r="BZ46" i="2"/>
  <c r="BZ48" i="2"/>
  <c r="BZ50" i="2"/>
  <c r="BZ52" i="2"/>
  <c r="BZ54" i="2"/>
  <c r="BZ56" i="2"/>
  <c r="BZ58" i="2"/>
  <c r="CA6" i="2"/>
  <c r="CA10" i="2"/>
  <c r="CA12" i="2"/>
  <c r="CA14" i="2"/>
  <c r="CA16" i="2"/>
  <c r="CA18" i="2"/>
  <c r="CA22" i="2"/>
  <c r="CA26" i="2"/>
  <c r="CA28" i="2"/>
  <c r="CA30" i="2"/>
  <c r="CA32" i="2"/>
  <c r="CA34" i="2"/>
  <c r="CA38" i="2"/>
  <c r="CA42" i="2"/>
  <c r="CA44" i="2"/>
  <c r="CA46" i="2"/>
  <c r="CA48" i="2"/>
  <c r="AR15" i="5"/>
  <c r="BA55" i="5"/>
  <c r="BG35" i="2"/>
  <c r="BG38" i="2"/>
  <c r="BB22" i="2"/>
  <c r="BA6" i="2"/>
  <c r="BU34" i="2"/>
  <c r="BQ51" i="2"/>
  <c r="BQ3" i="2"/>
  <c r="K39" i="1"/>
  <c r="K23" i="1"/>
  <c r="K7" i="1"/>
  <c r="BB55" i="1"/>
  <c r="BP51" i="1"/>
  <c r="BK47" i="1"/>
  <c r="K55" i="1"/>
  <c r="K51" i="1"/>
  <c r="K35" i="1"/>
  <c r="K19" i="1"/>
  <c r="AW11" i="1"/>
  <c r="K47" i="1"/>
  <c r="K31" i="1"/>
  <c r="K15" i="1"/>
  <c r="K43" i="1"/>
  <c r="K27" i="1"/>
  <c r="K11" i="1"/>
  <c r="CA4" i="1"/>
  <c r="CA6" i="1"/>
  <c r="CA8" i="1"/>
  <c r="CA10" i="1"/>
  <c r="CA12" i="1"/>
  <c r="CA14" i="1"/>
  <c r="CA16" i="1"/>
  <c r="CA18" i="1"/>
  <c r="CA20" i="1"/>
  <c r="CA22" i="1"/>
  <c r="CA24" i="1"/>
  <c r="CA26" i="1"/>
  <c r="CA28" i="1"/>
  <c r="CA30" i="1"/>
  <c r="CA32" i="1"/>
  <c r="CA34" i="1"/>
  <c r="CA36" i="1"/>
  <c r="CA38" i="1"/>
  <c r="CA40" i="1"/>
  <c r="CA42" i="1"/>
  <c r="CA44" i="1"/>
  <c r="CA46" i="1"/>
  <c r="CA48" i="1"/>
  <c r="CA50" i="1"/>
  <c r="CA52" i="1"/>
  <c r="CA54" i="1"/>
  <c r="CA56" i="1"/>
  <c r="CA58" i="1"/>
  <c r="BZ5" i="1"/>
  <c r="BZ7" i="1"/>
  <c r="BZ9" i="1"/>
  <c r="BZ11" i="1"/>
  <c r="BZ13" i="1"/>
  <c r="BZ15" i="1"/>
  <c r="BZ17" i="1"/>
  <c r="BZ19" i="1"/>
  <c r="BZ21" i="1"/>
  <c r="BZ23" i="1"/>
  <c r="BZ25" i="1"/>
  <c r="BZ27" i="1"/>
  <c r="BZ29" i="1"/>
  <c r="BZ31" i="1"/>
  <c r="BZ33" i="1"/>
  <c r="BZ35" i="1"/>
  <c r="BZ37" i="1"/>
  <c r="BZ39" i="1"/>
  <c r="BZ41" i="1"/>
  <c r="BZ43" i="1"/>
  <c r="BZ45" i="1"/>
  <c r="BZ47" i="1"/>
  <c r="BZ49" i="1"/>
  <c r="BZ51" i="1"/>
  <c r="BZ53" i="1"/>
  <c r="BZ55" i="1"/>
  <c r="BZ57" i="1"/>
  <c r="BZ3" i="1"/>
  <c r="F46" i="5"/>
  <c r="F30" i="5"/>
  <c r="F14" i="5"/>
  <c r="N46" i="5"/>
  <c r="N34" i="5"/>
  <c r="N18" i="5"/>
  <c r="W6" i="5"/>
  <c r="W30" i="5"/>
  <c r="AQ50" i="5"/>
  <c r="AQ30" i="5"/>
  <c r="AQ18" i="5"/>
  <c r="AQ6" i="5"/>
  <c r="AH42" i="5"/>
  <c r="AL38" i="5"/>
  <c r="AR30" i="5"/>
  <c r="AR22" i="5"/>
  <c r="AH14" i="5"/>
  <c r="AM38" i="5"/>
  <c r="AM18" i="5"/>
  <c r="AG38" i="5"/>
  <c r="BB38" i="5"/>
  <c r="BB18" i="5"/>
  <c r="BG26" i="5"/>
  <c r="BF26" i="5"/>
  <c r="AW49" i="5"/>
  <c r="AQ9" i="5"/>
  <c r="AV57" i="5"/>
  <c r="F42" i="5"/>
  <c r="F26" i="5"/>
  <c r="F10" i="5"/>
  <c r="N50" i="5"/>
  <c r="N30" i="5"/>
  <c r="N14" i="5"/>
  <c r="W9" i="5"/>
  <c r="W18" i="5"/>
  <c r="W26" i="5"/>
  <c r="AQ42" i="5"/>
  <c r="AQ26" i="5"/>
  <c r="AR58" i="5"/>
  <c r="AR42" i="5"/>
  <c r="AH34" i="5"/>
  <c r="AH26" i="5"/>
  <c r="AL22" i="5"/>
  <c r="AR14" i="5"/>
  <c r="AM22" i="5"/>
  <c r="AV30" i="5"/>
  <c r="BB22" i="5"/>
  <c r="BA6" i="5"/>
  <c r="BG22" i="5"/>
  <c r="BF42" i="5"/>
  <c r="BF18" i="5"/>
  <c r="BA14" i="5"/>
  <c r="AV22" i="5"/>
  <c r="BA30" i="5"/>
  <c r="AV38" i="5"/>
  <c r="AM4" i="3"/>
  <c r="AG48" i="3"/>
  <c r="BU4" i="3"/>
  <c r="AR12" i="3"/>
  <c r="AQ36" i="3"/>
  <c r="BU36" i="3"/>
  <c r="AH56" i="3"/>
  <c r="BU20" i="3"/>
  <c r="BU28" i="3"/>
  <c r="AH24" i="3"/>
  <c r="N37" i="5"/>
  <c r="AR5" i="5"/>
  <c r="AM53" i="5"/>
  <c r="BB5" i="5"/>
  <c r="AL57" i="5"/>
  <c r="AW5" i="5"/>
  <c r="F49" i="5"/>
  <c r="N49" i="5"/>
  <c r="W53" i="5"/>
  <c r="AM57" i="5"/>
  <c r="AG45" i="5"/>
  <c r="BF57" i="5"/>
  <c r="BF5" i="5"/>
  <c r="N57" i="5"/>
  <c r="AG49" i="5"/>
  <c r="AQ5" i="5"/>
  <c r="BG37" i="5"/>
  <c r="F45" i="5"/>
  <c r="N9" i="5"/>
  <c r="W45" i="5"/>
  <c r="AR49" i="5"/>
  <c r="AH57" i="5"/>
  <c r="AG57" i="5"/>
  <c r="AQ49" i="5"/>
  <c r="AL53" i="5"/>
  <c r="AL5" i="5"/>
  <c r="AH53" i="5"/>
  <c r="AG53" i="5"/>
  <c r="AQ45" i="5"/>
  <c r="BF53" i="5"/>
  <c r="AW53" i="5"/>
  <c r="AL49" i="5"/>
  <c r="BG57" i="5"/>
  <c r="BG5" i="5"/>
  <c r="BB45" i="5"/>
  <c r="F29" i="5"/>
  <c r="F5" i="5"/>
  <c r="N53" i="5"/>
  <c r="N45" i="5"/>
  <c r="W5" i="5"/>
  <c r="W57" i="5"/>
  <c r="AH49" i="5"/>
  <c r="AQ57" i="5"/>
  <c r="AM9" i="5"/>
  <c r="AL37" i="5"/>
  <c r="AH45" i="5"/>
  <c r="AQ53" i="5"/>
  <c r="AM5" i="5"/>
  <c r="BF49" i="5"/>
  <c r="AV45" i="5"/>
  <c r="BF45" i="5"/>
  <c r="BG53" i="5"/>
  <c r="BB57" i="5"/>
  <c r="BA5" i="5"/>
  <c r="BA57" i="5"/>
  <c r="AW9" i="5"/>
  <c r="BG25" i="5"/>
  <c r="AV49" i="5"/>
  <c r="AW57" i="5"/>
  <c r="F57" i="5"/>
  <c r="F53" i="5"/>
  <c r="F9" i="5"/>
  <c r="N5" i="5"/>
  <c r="N29" i="5"/>
  <c r="W49" i="5"/>
  <c r="AR57" i="5"/>
  <c r="AR45" i="5"/>
  <c r="AR9" i="5"/>
  <c r="AH5" i="5"/>
  <c r="AM49" i="5"/>
  <c r="AG9" i="5"/>
  <c r="AL45" i="5"/>
  <c r="AH9" i="5"/>
  <c r="AM45" i="5"/>
  <c r="AG5" i="5"/>
  <c r="AL9" i="5"/>
  <c r="BA9" i="5"/>
  <c r="BF9" i="5"/>
  <c r="BG45" i="5"/>
  <c r="AV53" i="5"/>
  <c r="AL25" i="5"/>
  <c r="AV9" i="5"/>
  <c r="BB21" i="5"/>
  <c r="BA45" i="5"/>
  <c r="BB53" i="5"/>
  <c r="Y4" i="6"/>
  <c r="F58" i="4"/>
  <c r="W38" i="4"/>
  <c r="AM58" i="4"/>
  <c r="AR54" i="4"/>
  <c r="AL38" i="4"/>
  <c r="AR6" i="4"/>
  <c r="BA6" i="4"/>
  <c r="BG54" i="4"/>
  <c r="BG58" i="4"/>
  <c r="G4" i="6"/>
  <c r="F38" i="4"/>
  <c r="N38" i="4"/>
  <c r="W30" i="4"/>
  <c r="AG46" i="4"/>
  <c r="AG26" i="4"/>
  <c r="AV46" i="4"/>
  <c r="AW42" i="4"/>
  <c r="AW26" i="4"/>
  <c r="BG42" i="4"/>
  <c r="AM26" i="4"/>
  <c r="AM38" i="4"/>
  <c r="AL46" i="4"/>
  <c r="AL26" i="4"/>
  <c r="AV26" i="4"/>
  <c r="F26" i="4"/>
  <c r="F46" i="4"/>
  <c r="F18" i="4"/>
  <c r="N54" i="4"/>
  <c r="N46" i="4"/>
  <c r="N42" i="4"/>
  <c r="W34" i="4"/>
  <c r="W42" i="4"/>
  <c r="W54" i="4"/>
  <c r="AM34" i="4"/>
  <c r="AM14" i="4"/>
  <c r="AM54" i="4"/>
  <c r="AG58" i="4"/>
  <c r="AQ54" i="4"/>
  <c r="AQ50" i="4"/>
  <c r="AH46" i="4"/>
  <c r="AR42" i="4"/>
  <c r="AH38" i="4"/>
  <c r="AH34" i="4"/>
  <c r="AH26" i="4"/>
  <c r="AL22" i="4"/>
  <c r="AH10" i="4"/>
  <c r="BF10" i="4"/>
  <c r="BB58" i="4"/>
  <c r="BA38" i="4"/>
  <c r="AV50" i="4"/>
  <c r="BB26" i="4"/>
  <c r="AV54" i="4"/>
  <c r="BA30" i="4"/>
  <c r="BA34" i="4"/>
  <c r="BA50" i="4"/>
  <c r="BB50" i="4"/>
  <c r="AR51" i="4"/>
  <c r="F54" i="4"/>
  <c r="F30" i="4"/>
  <c r="N10" i="4"/>
  <c r="W26" i="4"/>
  <c r="AM42" i="4"/>
  <c r="AM22" i="4"/>
  <c r="AG54" i="4"/>
  <c r="AL54" i="4"/>
  <c r="AQ46" i="4"/>
  <c r="AG42" i="4"/>
  <c r="AQ38" i="4"/>
  <c r="AQ34" i="4"/>
  <c r="AQ26" i="4"/>
  <c r="AR22" i="4"/>
  <c r="AQ10" i="4"/>
  <c r="BF54" i="4"/>
  <c r="BF46" i="4"/>
  <c r="BF38" i="4"/>
  <c r="BF26" i="4"/>
  <c r="BB42" i="4"/>
  <c r="AW54" i="4"/>
  <c r="AV34" i="4"/>
  <c r="AW58" i="4"/>
  <c r="AV38" i="4"/>
  <c r="F10" i="4"/>
  <c r="F42" i="4"/>
  <c r="N18" i="4"/>
  <c r="W46" i="4"/>
  <c r="N26" i="4"/>
  <c r="AL14" i="4"/>
  <c r="AM46" i="4"/>
  <c r="AR58" i="4"/>
  <c r="AH54" i="4"/>
  <c r="AH50" i="4"/>
  <c r="AR46" i="4"/>
  <c r="AL42" i="4"/>
  <c r="AR38" i="4"/>
  <c r="AQ30" i="4"/>
  <c r="AR26" i="4"/>
  <c r="AR18" i="4"/>
  <c r="AH6" i="4"/>
  <c r="BF58" i="4"/>
  <c r="BF50" i="4"/>
  <c r="BF42" i="4"/>
  <c r="BF34" i="4"/>
  <c r="BA54" i="4"/>
  <c r="AV30" i="4"/>
  <c r="BB46" i="4"/>
  <c r="AW18" i="4"/>
  <c r="BA46" i="4"/>
  <c r="BA26" i="4"/>
  <c r="AV22" i="4"/>
  <c r="BB38" i="4"/>
  <c r="BB54" i="4"/>
  <c r="F34" i="3"/>
  <c r="W38" i="3"/>
  <c r="AQ30" i="3"/>
  <c r="AG34" i="3"/>
  <c r="AM54" i="3"/>
  <c r="AL54" i="3"/>
  <c r="N38" i="3"/>
  <c r="BL30" i="3"/>
  <c r="N58" i="3"/>
  <c r="BP6" i="3"/>
  <c r="BP14" i="3"/>
  <c r="BP22" i="3"/>
  <c r="BP30" i="3"/>
  <c r="BP38" i="3"/>
  <c r="BP46" i="3"/>
  <c r="BP54" i="3"/>
  <c r="BU14" i="3"/>
  <c r="BU30" i="3"/>
  <c r="BU46" i="3"/>
  <c r="W42" i="3"/>
  <c r="AG18" i="3"/>
  <c r="AL34" i="3"/>
  <c r="AR38" i="3"/>
  <c r="AL10" i="3"/>
  <c r="N18" i="3"/>
  <c r="AW26" i="3"/>
  <c r="BL38" i="3"/>
  <c r="BL46" i="3"/>
  <c r="BL54" i="3"/>
  <c r="BU18" i="3"/>
  <c r="BU34" i="3"/>
  <c r="BU50" i="3"/>
  <c r="AM39" i="3"/>
  <c r="F46" i="3"/>
  <c r="F26" i="3"/>
  <c r="W6" i="3"/>
  <c r="W46" i="3"/>
  <c r="AM34" i="3"/>
  <c r="AR50" i="3"/>
  <c r="AL18" i="3"/>
  <c r="AH58" i="3"/>
  <c r="AR22" i="3"/>
  <c r="AM14" i="3"/>
  <c r="AH26" i="3"/>
  <c r="AW34" i="3"/>
  <c r="BP10" i="3"/>
  <c r="BP18" i="3"/>
  <c r="BP26" i="3"/>
  <c r="BP34" i="3"/>
  <c r="BP42" i="3"/>
  <c r="BP50" i="3"/>
  <c r="BP58" i="3"/>
  <c r="BU6" i="3"/>
  <c r="BU22" i="3"/>
  <c r="BU38" i="3"/>
  <c r="BU54" i="3"/>
  <c r="K3" i="2"/>
  <c r="K59" i="2" s="1"/>
  <c r="K7" i="2"/>
  <c r="K11" i="2"/>
  <c r="K15" i="2"/>
  <c r="K23" i="2"/>
  <c r="K27" i="2"/>
  <c r="K31" i="2"/>
  <c r="K39" i="2"/>
  <c r="K43" i="2"/>
  <c r="K47" i="2"/>
  <c r="K55" i="2"/>
  <c r="K3" i="3"/>
  <c r="K7" i="3"/>
  <c r="K11" i="3"/>
  <c r="K15" i="3"/>
  <c r="K23" i="3"/>
  <c r="K27" i="3"/>
  <c r="K31" i="3"/>
  <c r="K35" i="3"/>
  <c r="K43" i="3"/>
  <c r="K47" i="3"/>
  <c r="K51" i="3"/>
  <c r="K55" i="3"/>
  <c r="K19" i="3"/>
  <c r="N35" i="5"/>
  <c r="N23" i="5"/>
  <c r="W47" i="5"/>
  <c r="BG43" i="5"/>
  <c r="BF31" i="5"/>
  <c r="F27" i="5"/>
  <c r="N31" i="5"/>
  <c r="AH19" i="5"/>
  <c r="AV51" i="5"/>
  <c r="F31" i="5"/>
  <c r="W11" i="5"/>
  <c r="AQ43" i="5"/>
  <c r="AL11" i="5"/>
  <c r="G14" i="6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Y5" i="6" l="1"/>
  <c r="BZ59" i="5"/>
  <c r="CA59" i="4"/>
  <c r="CA59" i="5"/>
  <c r="BZ59" i="4"/>
  <c r="CA59" i="3"/>
  <c r="BZ59" i="3"/>
  <c r="CA59" i="2"/>
  <c r="BZ59" i="2"/>
  <c r="K59" i="1"/>
  <c r="H4" i="6" s="1"/>
  <c r="CA59" i="1"/>
  <c r="N16" i="6" s="1"/>
  <c r="S16" i="6" s="1"/>
  <c r="BZ59" i="1"/>
  <c r="H16" i="6" s="1"/>
  <c r="M16" i="6" s="1"/>
  <c r="K59" i="3"/>
  <c r="J4" i="6" s="1"/>
  <c r="I4" i="6"/>
  <c r="O4" i="6"/>
  <c r="BA59" i="4"/>
  <c r="K11" i="6" s="1"/>
  <c r="K59" i="4"/>
  <c r="N59" i="5"/>
  <c r="L5" i="6" s="1"/>
  <c r="R5" i="6" s="1"/>
  <c r="K59" i="5"/>
  <c r="BK59" i="4"/>
  <c r="K13" i="6" s="1"/>
  <c r="N59" i="4"/>
  <c r="K5" i="6" s="1"/>
  <c r="Q5" i="6" s="1"/>
  <c r="BP59" i="2"/>
  <c r="I14" i="6" s="1"/>
  <c r="BQ59" i="2"/>
  <c r="O14" i="6" s="1"/>
  <c r="F59" i="3"/>
  <c r="J3" i="6" s="1"/>
  <c r="P3" i="6" s="1"/>
  <c r="BP59" i="3"/>
  <c r="J14" i="6" s="1"/>
  <c r="BV59" i="2"/>
  <c r="BU59" i="2"/>
  <c r="AM59" i="5"/>
  <c r="R8" i="6" s="1"/>
  <c r="BK59" i="5"/>
  <c r="L13" i="6" s="1"/>
  <c r="BB59" i="5"/>
  <c r="R11" i="6" s="1"/>
  <c r="AQ59" i="5"/>
  <c r="L9" i="6" s="1"/>
  <c r="BU59" i="5"/>
  <c r="BP59" i="5"/>
  <c r="L14" i="6" s="1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P13" i="6" s="1"/>
  <c r="BV59" i="3"/>
  <c r="BK59" i="3"/>
  <c r="J13" i="6" s="1"/>
  <c r="BQ59" i="3"/>
  <c r="P14" i="6" s="1"/>
  <c r="BU59" i="3"/>
  <c r="BQ59" i="1"/>
  <c r="N14" i="6" s="1"/>
  <c r="BP59" i="1"/>
  <c r="H14" i="6" s="1"/>
  <c r="BV59" i="1"/>
  <c r="N15" i="6" s="1"/>
  <c r="S15" i="6" s="1"/>
  <c r="BK59" i="1"/>
  <c r="H13" i="6" s="1"/>
  <c r="BL59" i="1"/>
  <c r="N13" i="6" s="1"/>
  <c r="BU59" i="1"/>
  <c r="H15" i="6" s="1"/>
  <c r="M15" i="6" s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I13" i="6" s="1"/>
  <c r="AV59" i="2"/>
  <c r="I10" i="6" s="1"/>
  <c r="N59" i="2"/>
  <c r="I5" i="6" s="1"/>
  <c r="BL59" i="2"/>
  <c r="O13" i="6" s="1"/>
  <c r="BG59" i="2"/>
  <c r="O12" i="6" s="1"/>
  <c r="BB59" i="2"/>
  <c r="O11" i="6" s="1"/>
  <c r="AQ59" i="2"/>
  <c r="I9" i="6" s="1"/>
  <c r="AR59" i="2"/>
  <c r="O9" i="6" s="1"/>
  <c r="N4" i="6" l="1"/>
  <c r="P4" i="6"/>
  <c r="S14" i="6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<sst xmlns="http://schemas.openxmlformats.org/spreadsheetml/2006/main" count="833" uniqueCount="359">
  <si>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</si>
  <si>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</si>
  <si>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</si>
  <si>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</si>
  <si>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</si>
  <si>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</si>
  <si>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</si>
  <si>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</si>
  <si>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</si>
  <si>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</si>
  <si>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</si>
  <si>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</si>
  <si>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</si>
  <si>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</si>
  <si>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</si>
  <si>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</si>
  <si>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</si>
  <si>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</si>
  <si>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</si>
  <si>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</si>
  <si>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</si>
  <si>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</si>
  <si>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</si>
  <si>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</si>
  <si>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</si>
  <si>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</si>
  <si>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</si>
  <si>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</si>
  <si>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</si>
  <si>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</si>
  <si>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</si>
  <si>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</si>
  <si>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</si>
  <si>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</si>
  <si>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</si>
  <si>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</si>
  <si>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</si>
  <si>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</si>
  <si>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</si>
  <si>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</si>
  <si>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</si>
  <si>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</si>
  <si>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</si>
  <si>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</si>
  <si>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</si>
  <si>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</si>
  <si>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</si>
  <si>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</si>
  <si>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</si>
  <si>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</si>
  <si>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</si>
  <si>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</si>
  <si>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</si>
  <si>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</si>
  <si>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</si>
  <si>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</si>
  <si>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</si>
  <si>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</si>
  <si>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</si>
  <si>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</si>
  <si>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</si>
  <si>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</si>
  <si>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</si>
  <si>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</si>
  <si>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</si>
  <si>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</si>
  <si>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</si>
  <si>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</si>
  <si>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</si>
  <si>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</si>
  <si>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</si>
  <si>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</si>
  <si>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</si>
  <si>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</si>
  <si>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</si>
  <si>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</si>
  <si>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</si>
  <si>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</si>
  <si>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</si>
  <si>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</si>
  <si>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</si>
  <si>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</si>
  <si>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</si>
  <si>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</si>
  <si>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</si>
  <si>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</si>
  <si>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</si>
  <si>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</si>
  <si>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</si>
  <si>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</si>
  <si>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</si>
  <si>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</si>
  <si>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</si>
  <si>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</si>
  <si>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</si>
  <si>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</si>
  <si>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</si>
  <si>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</si>
  <si>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</si>
  <si>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</si>
  <si>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</si>
  <si>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</si>
  <si>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</si>
  <si>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</si>
  <si>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</si>
  <si>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</si>
  <si>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</si>
  <si>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</si>
  <si>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</si>
  <si>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</si>
  <si>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</si>
  <si>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</si>
  <si>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</si>
  <si>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</si>
  <si>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</si>
  <si>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</si>
  <si>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</si>
  <si>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</si>
  <si>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</si>
  <si>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</si>
  <si>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</si>
  <si>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</si>
  <si>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</si>
  <si>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</si>
  <si>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</si>
  <si>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</si>
  <si>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</si>
  <si>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</si>
  <si>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</si>
  <si>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</si>
  <si>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</si>
  <si>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</si>
  <si>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</si>
  <si>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</si>
  <si>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</si>
  <si>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</si>
  <si>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</si>
  <si>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</si>
  <si>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</si>
  <si>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</si>
  <si>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</si>
  <si>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</si>
  <si>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</si>
  <si>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</si>
  <si>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</si>
  <si>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</si>
  <si>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</si>
  <si>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</si>
  <si>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</si>
  <si>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</si>
  <si>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</si>
  <si>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</si>
  <si>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</si>
  <si>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</si>
  <si>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</si>
  <si>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</si>
  <si>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</si>
  <si>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</si>
  <si>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</si>
  <si>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</si>
  <si>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</si>
  <si>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</si>
  <si>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</si>
  <si>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</si>
  <si>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</si>
  <si>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</si>
  <si>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</si>
  <si>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</si>
  <si>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</si>
  <si>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</si>
  <si>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</si>
  <si>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</si>
  <si>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</si>
  <si>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</si>
  <si>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</si>
  <si>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</si>
  <si>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</si>
  <si>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</si>
  <si>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</si>
  <si>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</si>
  <si>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</si>
  <si>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</si>
  <si>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</si>
  <si>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</si>
  <si>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</si>
  <si>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</si>
  <si>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</si>
  <si>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</si>
  <si>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</si>
  <si>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</si>
  <si>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</si>
  <si>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</si>
  <si>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</si>
  <si>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</si>
  <si>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</si>
  <si>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</si>
  <si>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</si>
  <si>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</si>
  <si>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</si>
  <si>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</si>
  <si>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</si>
  <si>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</si>
  <si>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</si>
  <si>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</si>
  <si>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</si>
  <si>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</si>
  <si>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</si>
  <si>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</si>
  <si>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</si>
  <si>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</si>
  <si>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</si>
  <si>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</si>
  <si>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</si>
  <si>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</si>
  <si>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</si>
  <si>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</si>
  <si>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</si>
  <si>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</si>
  <si>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</si>
  <si>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</si>
  <si>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</si>
  <si>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</si>
  <si>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</si>
  <si>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</si>
  <si>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</si>
  <si>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</si>
  <si>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</si>
  <si>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</si>
  <si>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</si>
  <si>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</si>
  <si>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</si>
  <si>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</si>
  <si>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</si>
  <si>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</si>
  <si>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</si>
  <si>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</si>
  <si>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</si>
  <si>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</si>
  <si>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</si>
  <si>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</si>
  <si>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</si>
  <si>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</si>
  <si>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</si>
  <si>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</si>
  <si>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</si>
  <si>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</si>
  <si>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</si>
  <si>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</si>
  <si>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</si>
  <si>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</si>
  <si>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</si>
  <si>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</si>
  <si>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</si>
  <si>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</si>
  <si>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</si>
  <si>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</si>
  <si>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</si>
  <si>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</si>
  <si>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</si>
  <si>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</si>
  <si>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</si>
  <si>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</si>
  <si>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</si>
  <si>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</si>
  <si>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</si>
  <si>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</si>
  <si>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</si>
  <si>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</si>
  <si>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</si>
  <si>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</si>
  <si>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</si>
  <si>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</si>
  <si>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</si>
  <si>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</si>
  <si>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</si>
  <si>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</si>
  <si>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</si>
  <si>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</si>
  <si>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</si>
  <si>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</si>
  <si>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</si>
  <si>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</si>
  <si>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</si>
  <si>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</si>
  <si>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</si>
  <si>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</si>
  <si>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</si>
  <si>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</si>
  <si>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</si>
  <si>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</si>
  <si>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</si>
  <si>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</si>
  <si>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</si>
  <si>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</si>
  <si>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</si>
  <si>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</si>
  <si>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</si>
  <si>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</si>
  <si>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</si>
  <si>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</si>
  <si>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</si>
  <si>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</si>
  <si>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</si>
  <si>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</si>
  <si>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</si>
  <si>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</si>
  <si>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</si>
  <si>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</si>
  <si>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</si>
  <si>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</si>
  <si>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</si>
  <si>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</si>
  <si>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</si>
  <si>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</si>
  <si>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</si>
  <si>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</si>
  <si>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</si>
  <si>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</si>
  <si>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</si>
  <si>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</si>
  <si>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</si>
  <si>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</si>
  <si>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</si>
  <si>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</si>
  <si>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</si>
  <si>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</si>
  <si>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</si>
  <si>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</si>
  <si>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</si>
  <si>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</si>
  <si>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</si>
  <si>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</si>
  <si>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</si>
  <si>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</si>
  <si>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</si>
  <si>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</si>
  <si>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</si>
  <si>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</si>
  <si>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 xml:space="preserve">[7] </t>
  </si>
  <si>
    <t>gurobi</t>
  </si>
  <si>
    <t>[7]</t>
  </si>
  <si>
    <t>Gurobi</t>
  </si>
  <si>
    <t>[8]</t>
  </si>
  <si>
    <t>Resolver el modelo relajado y ver una heurística que arregle el modelo</t>
  </si>
  <si>
    <t>[9]</t>
  </si>
  <si>
    <t>[11]</t>
  </si>
  <si>
    <t xml:space="preserve">ILS PRIM (con penalización + elite e infactible) 15mil it y mejora elite (gurobi), busqueda local intensiva y perturbaciones 40-20-40 </t>
  </si>
  <si>
    <t xml:space="preserve">ILS Griegos (con penalización + elite e infactible) 15mil it y mejora elite (gurobi), busqueda local intensiva y perturbaciones 40-20-40 </t>
  </si>
  <si>
    <t xml:space="preserve">ILS PRIM (con penalización + elite e infactible) 15mil it y mejora elite (cplex), busqueda local intensiva y perturbaciones 40-20-40 </t>
  </si>
  <si>
    <t>ILS PRIM (con penalización + elite e infactible) 15mil it y mejora elite (gurobi), busqueda local intensiva y perturbaciones 50-0-50</t>
  </si>
  <si>
    <t>[10]</t>
  </si>
  <si>
    <t>[12]</t>
  </si>
  <si>
    <t xml:space="preserve">ILS PRIM (con penalización + elite e infactible) 30mil it y mejora elite (gurobi), busqueda local intensiva y perturbaciones 40-20-40 </t>
  </si>
  <si>
    <t xml:space="preserve">ILS PRIM (con penalización + elite c/250 e infactible c/100) 15mil it y mejora elite (gurobi), busqueda local intensiva y perturbaciones 40-20-40 </t>
  </si>
  <si>
    <t>[12] como seria una nueva solucion inicial puedo dedicarle más tiempo, generar grupos y luego construir el algoritmo</t>
  </si>
  <si>
    <t>[13]</t>
  </si>
  <si>
    <t>ILS PRIM aleatorio</t>
  </si>
  <si>
    <t>[13] depende de mi implementación que es lo que sea mejor</t>
  </si>
  <si>
    <t>tomar una solución y comparar la figura optima con la versión relajada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</si>
</sst>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9"/>
  <sheetViews>
    <sheetView tabSelected="1" workbookViewId="0">
      <selection activeCell="T22" sqref="T22:Y22"/>
    </sheetView>
  </sheetViews>
  <sheetFormatPr baseColWidth="10" defaultColWidth="10.7109375" defaultRowHeight="15" x14ac:dyDescent="0.25"/>
  <cols>
    <col min="1" max="1" width="38.5703125" bestFit="1" customWidth="1"/>
    <col min="2" max="2" width="6.42578125" bestFit="1" customWidth="1"/>
    <col min="3" max="3" width="7.85546875" bestFit="1" customWidth="1"/>
    <col min="4" max="7" width="8" bestFit="1" customWidth="1"/>
    <col min="8" max="8" width="8.85546875" bestFit="1" customWidth="1"/>
    <col min="9" max="12" width="8.5703125" bestFit="1" customWidth="1"/>
    <col min="13" max="13" width="7.7109375" bestFit="1" customWidth="1"/>
    <col min="14" max="14" width="6.85546875" bestFit="1" customWidth="1"/>
    <col min="15" max="15" width="8.5703125" bestFit="1" customWidth="1"/>
    <col min="16" max="16" width="6.85546875" bestFit="1" customWidth="1"/>
    <col min="17" max="18" width="8.5703125" bestFit="1" customWidth="1"/>
    <col min="19" max="19" width="7.7109375" bestFit="1" customWidth="1"/>
    <col min="20" max="20" width="7.42578125" bestFit="1" customWidth="1"/>
    <col min="21" max="21" width="7.85546875" bestFit="1" customWidth="1"/>
    <col min="22" max="25" width="8" bestFit="1" customWidth="1"/>
  </cols>
  <sheetData>
    <row r="1" spans="1:25" ht="15.75" thickBot="1" x14ac:dyDescent="0.3">
      <c r="B1" s="100" t="s">
        <v>316</v>
      </c>
      <c r="C1" s="95"/>
      <c r="D1" s="95"/>
      <c r="E1" s="95"/>
      <c r="F1" s="95"/>
      <c r="G1" s="96"/>
      <c r="H1" s="100" t="s">
        <v>318</v>
      </c>
      <c r="I1" s="95"/>
      <c r="J1" s="95"/>
      <c r="K1" s="95"/>
      <c r="L1" s="95"/>
      <c r="M1" s="96"/>
      <c r="N1" s="97" t="s">
        <v>319</v>
      </c>
      <c r="O1" s="98"/>
      <c r="P1" s="98"/>
      <c r="Q1" s="98"/>
      <c r="R1" s="98"/>
      <c r="S1" s="99"/>
      <c r="T1" s="95" t="s">
        <v>317</v>
      </c>
      <c r="U1" s="95"/>
      <c r="V1" s="95"/>
      <c r="W1" s="95"/>
      <c r="X1" s="95"/>
      <c r="Y1" s="96"/>
    </row>
    <row r="2" spans="1:25" ht="15.75" thickBot="1" x14ac:dyDescent="0.3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.75" thickBot="1" x14ac:dyDescent="0.3">
      <c r="A3" s="50" t="s">
        <v>310</v>
      </c>
      <c r="B3" s="71">
        <f>'Q = Infinito'!D59</f>
        <v>575.60557038945342</v>
      </c>
      <c r="C3" s="71">
        <f>'Q = 20'!D59</f>
        <v>600.75273082113392</v>
      </c>
      <c r="D3" s="71">
        <f>'Q = 15'!D59</f>
        <v>622.54818727363556</v>
      </c>
      <c r="E3" s="71">
        <f>'Q = 10'!D59</f>
        <v>678.09126076326231</v>
      </c>
      <c r="F3" s="71">
        <f>'Q = 5'!D59</f>
        <v>886.63512696922533</v>
      </c>
      <c r="G3" s="88">
        <f>AVERAGE(B3:F3)</f>
        <v>672.72657524334204</v>
      </c>
      <c r="H3" s="76">
        <f>'Q = Infinito'!F59</f>
        <v>7.3054424561641278E-5</v>
      </c>
      <c r="I3" s="72">
        <f>'Q = 20'!F59</f>
        <v>4.4793088152873887E-4</v>
      </c>
      <c r="J3" s="72">
        <f>'Q = 15'!F59</f>
        <v>8.6839712453352957E-4</v>
      </c>
      <c r="K3" s="72">
        <f>'Q = 10'!F59</f>
        <v>1.4767266657689511E-3</v>
      </c>
      <c r="L3" s="72">
        <f>'Q = 5'!F59</f>
        <v>9.2595436879047764E-4</v>
      </c>
      <c r="M3" s="73">
        <f>AVERAGE(H3:L3)</f>
        <v>7.5841269303666763E-4</v>
      </c>
      <c r="N3" s="76">
        <f>H3</f>
        <v>7.3054424561641278E-5</v>
      </c>
      <c r="O3" s="72">
        <f t="shared" ref="O3:R3" si="0">I3</f>
        <v>4.4793088152873887E-4</v>
      </c>
      <c r="P3" s="72">
        <f t="shared" si="0"/>
        <v>8.6839712453352957E-4</v>
      </c>
      <c r="Q3" s="72">
        <f t="shared" si="0"/>
        <v>1.4767266657689511E-3</v>
      </c>
      <c r="R3" s="72">
        <f t="shared" si="0"/>
        <v>9.2595436879047764E-4</v>
      </c>
      <c r="S3" s="73">
        <f>AVERAGE(N3:R3)</f>
        <v>7.5841269303666763E-4</v>
      </c>
      <c r="T3" s="71">
        <f>'Q = Infinito'!G59</f>
        <v>1236.9458162954875</v>
      </c>
      <c r="U3" s="71">
        <f>'Q = 20'!G59</f>
        <v>2678.6418036903656</v>
      </c>
      <c r="V3" s="71">
        <f>'Q = 15'!G59</f>
        <v>3087.920797245843</v>
      </c>
      <c r="W3" s="71">
        <f>'Q = 10'!G59</f>
        <v>3242.1307920004642</v>
      </c>
      <c r="X3" s="71">
        <f>'Q = 5'!G59</f>
        <v>3499.0029557091848</v>
      </c>
      <c r="Y3" s="74">
        <f>AVERAGE(T3:X3)</f>
        <v>2748.9284329882694</v>
      </c>
    </row>
    <row r="4" spans="1:25" ht="15.75" thickBot="1" x14ac:dyDescent="0.3">
      <c r="A4" s="50" t="s">
        <v>341</v>
      </c>
      <c r="B4" s="51">
        <f>'Q = Infinito'!I59</f>
        <v>575.56401545744495</v>
      </c>
      <c r="C4" s="51">
        <f>'Q = 20'!I59</f>
        <v>600.47384847078899</v>
      </c>
      <c r="D4" s="51">
        <f>'Q = 15'!I59</f>
        <v>621.99440802994388</v>
      </c>
      <c r="E4" s="51">
        <f>'Q = 10'!I59</f>
        <v>677.2069966754716</v>
      </c>
      <c r="F4" s="51">
        <f>'Q = 5'!I59</f>
        <v>886.38988552279898</v>
      </c>
      <c r="G4" s="88">
        <f>AVERAGE(B4:F4)</f>
        <v>672.32583083128964</v>
      </c>
      <c r="H4" s="60">
        <f>'Q = Infinito'!K59</f>
        <v>2.0485472017475256E-6</v>
      </c>
      <c r="I4" s="61">
        <f>'Q = 20'!K59</f>
        <v>5.7143148162967344E-13</v>
      </c>
      <c r="J4" s="61">
        <f>'Q = 15'!K59</f>
        <v>3.0716765010938986E-6</v>
      </c>
      <c r="K4" s="61">
        <f>'Q = 10'!K59</f>
        <v>1.954196856968883E-4</v>
      </c>
      <c r="L4" s="61">
        <f>'Q = 5'!K59</f>
        <v>6.4061566897193956E-4</v>
      </c>
      <c r="M4" s="73">
        <f>AVERAGE(H4:L4)</f>
        <v>1.6823111578862017E-4</v>
      </c>
      <c r="N4" s="60">
        <f>'Q = Infinito'!K59</f>
        <v>2.0485472017475256E-6</v>
      </c>
      <c r="O4" s="61">
        <f>'Q = 20'!K59</f>
        <v>5.7143148162967344E-13</v>
      </c>
      <c r="P4" s="61">
        <f>'Q = 15'!K59</f>
        <v>3.0716765010938986E-6</v>
      </c>
      <c r="Q4" s="61">
        <f>'Q = 10'!K59</f>
        <v>1.954196856968883E-4</v>
      </c>
      <c r="R4" s="61">
        <f>'Q = 5'!K59</f>
        <v>6.4061566897193956E-4</v>
      </c>
      <c r="S4" s="73">
        <f>AVERAGE(N4:R4)</f>
        <v>1.6823111578862017E-4</v>
      </c>
      <c r="T4" s="51">
        <f>'Q = Infinito'!L59</f>
        <v>259.68059586201394</v>
      </c>
      <c r="U4" s="51">
        <f>'Q = 20'!L59</f>
        <v>1593.9328721676554</v>
      </c>
      <c r="V4" s="51">
        <f>'Q = 15'!L59</f>
        <v>2105.6945964906895</v>
      </c>
      <c r="W4" s="51">
        <f>'Q = 10'!L59</f>
        <v>2762.8742528046882</v>
      </c>
      <c r="X4" s="51">
        <f>'Q = 5'!L59</f>
        <v>3307.1132014010632</v>
      </c>
      <c r="Y4" s="74">
        <f>AVERAGE(T4:X4)</f>
        <v>2005.859103745222</v>
      </c>
    </row>
    <row r="5" spans="1:25" x14ac:dyDescent="0.25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89">
        <f t="shared" ref="G5:G9" si="1">AVERAGE(B5:F5)</f>
        <v>818.92475384772047</v>
      </c>
      <c r="H5" s="60">
        <f>'Q = Infinito'!N59</f>
        <v>0.14493091871116368</v>
      </c>
      <c r="I5" s="61">
        <f>'Q = 20'!N59</f>
        <v>0.26132863610286078</v>
      </c>
      <c r="J5" s="61">
        <f>'Q = 15'!N59</f>
        <v>0.26687230369429149</v>
      </c>
      <c r="K5" s="61">
        <f>'Q = 10'!N59</f>
        <v>0.23275594199642263</v>
      </c>
      <c r="L5" s="61">
        <f>'Q = 5'!N59</f>
        <v>0.18366876802457568</v>
      </c>
      <c r="M5" s="54">
        <f t="shared" ref="M5:M9" si="2">AVERAGE(H5:L5)</f>
        <v>0.21791131370586286</v>
      </c>
      <c r="N5" s="60">
        <f t="shared" ref="N5:N6" si="3">H5</f>
        <v>0.14493091871116368</v>
      </c>
      <c r="O5" s="61">
        <f t="shared" ref="O5:O6" si="4">I5</f>
        <v>0.26132863610286078</v>
      </c>
      <c r="P5" s="61">
        <f t="shared" ref="P5:P6" si="5">J5</f>
        <v>0.26687230369429149</v>
      </c>
      <c r="Q5" s="61">
        <f t="shared" ref="Q5:Q6" si="6">K5</f>
        <v>0.23275594199642263</v>
      </c>
      <c r="R5" s="61">
        <f t="shared" ref="R5:R6" si="7">L5</f>
        <v>0.18366876802457568</v>
      </c>
      <c r="S5" s="54">
        <f t="shared" ref="S5:S11" si="8">AVERAGE(N5:R5)</f>
        <v>0.21791131370586286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25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89">
        <f t="shared" si="1"/>
        <v>821.12544086933462</v>
      </c>
      <c r="H6" s="60">
        <f>'Q = Infinito'!W59</f>
        <v>0.16082969699680488</v>
      </c>
      <c r="I6" s="61">
        <f>'Q = 20'!W59</f>
        <v>0.25548629295205688</v>
      </c>
      <c r="J6" s="61">
        <f>'Q = 15'!W59</f>
        <v>0.26529294221767241</v>
      </c>
      <c r="K6" s="61">
        <f>'Q = 10'!W59</f>
        <v>0.24001274026211913</v>
      </c>
      <c r="L6" s="61">
        <f>'Q = 5'!W59</f>
        <v>0.18237920791090695</v>
      </c>
      <c r="M6" s="54">
        <f t="shared" si="2"/>
        <v>0.22080017606791205</v>
      </c>
      <c r="N6" s="60">
        <f t="shared" si="3"/>
        <v>0.16082969699680488</v>
      </c>
      <c r="O6" s="61">
        <f t="shared" si="4"/>
        <v>0.25548629295205688</v>
      </c>
      <c r="P6" s="61">
        <f t="shared" si="5"/>
        <v>0.26529294221767241</v>
      </c>
      <c r="Q6" s="61">
        <f t="shared" si="6"/>
        <v>0.24001274026211913</v>
      </c>
      <c r="R6" s="61">
        <f t="shared" si="7"/>
        <v>0.18237920791090695</v>
      </c>
      <c r="S6" s="54">
        <f t="shared" si="8"/>
        <v>0.22080017606791205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25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89">
        <f t="shared" si="1"/>
        <v>743.38711192876212</v>
      </c>
      <c r="H7" s="60">
        <f>'Q = Infinito'!AG59</f>
        <v>6.5963624178294961E-2</v>
      </c>
      <c r="I7" s="61">
        <f>'Q = 20'!AG59</f>
        <v>0.10311918605387656</v>
      </c>
      <c r="J7" s="61">
        <f>'Q = 15'!AG59</f>
        <v>0.12042781516146735</v>
      </c>
      <c r="K7" s="61">
        <f>'Q = 10'!AG59</f>
        <v>0.1144334467554254</v>
      </c>
      <c r="L7" s="61">
        <f>'Q = 5'!AG59</f>
        <v>0.11308784353277522</v>
      </c>
      <c r="M7" s="54">
        <f t="shared" si="2"/>
        <v>0.10340638313636789</v>
      </c>
      <c r="N7" s="60">
        <f>'Q = Infinito'!AH59</f>
        <v>8.1791382607994817E-2</v>
      </c>
      <c r="O7" s="61">
        <f>'Q = 20'!AH59</f>
        <v>0.14763886508089047</v>
      </c>
      <c r="P7" s="61">
        <f>'Q = 15'!AH59</f>
        <v>0.16158010170248233</v>
      </c>
      <c r="Q7" s="61">
        <f>'Q = 10'!AH59</f>
        <v>0.15567678131168011</v>
      </c>
      <c r="R7" s="61">
        <f>'Q = 5'!AH59</f>
        <v>0.13856518918428712</v>
      </c>
      <c r="S7" s="54">
        <f t="shared" si="8"/>
        <v>0.13705046397746695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25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89">
        <f t="shared" si="1"/>
        <v>743.38711192876212</v>
      </c>
      <c r="H8" s="60">
        <f>'Q = Infinito'!AL59</f>
        <v>6.5963624178294961E-2</v>
      </c>
      <c r="I8" s="61">
        <f>'Q = 20'!AL59</f>
        <v>0.10311918605387656</v>
      </c>
      <c r="J8" s="61">
        <f>'Q = 15'!AL59</f>
        <v>0.12042781516146735</v>
      </c>
      <c r="K8" s="61">
        <f>'Q = 10'!AL59</f>
        <v>0.1144334467554254</v>
      </c>
      <c r="L8" s="61">
        <f>'Q = 5'!AL59</f>
        <v>0.11308784353277522</v>
      </c>
      <c r="M8" s="54">
        <f t="shared" si="2"/>
        <v>0.10340638313636789</v>
      </c>
      <c r="N8" s="60">
        <f>'Q = Infinito'!AM59</f>
        <v>8.1791382607994817E-2</v>
      </c>
      <c r="O8" s="61">
        <f>'Q = 20'!AM59</f>
        <v>0.14763886508089047</v>
      </c>
      <c r="P8" s="61">
        <f>'Q = 15'!AM59</f>
        <v>0.16158010170248233</v>
      </c>
      <c r="Q8" s="61">
        <f>'Q = 10'!AM59</f>
        <v>0.15567678131168011</v>
      </c>
      <c r="R8" s="61">
        <f>'Q = 5'!AM59</f>
        <v>0.13856518918428712</v>
      </c>
      <c r="S8" s="54">
        <f t="shared" si="8"/>
        <v>0.13705046397746695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25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89">
        <f t="shared" si="1"/>
        <v>743.99967135766906</v>
      </c>
      <c r="H9" s="60">
        <f>'Q = Infinito'!AQ59</f>
        <v>6.6118014476456627E-2</v>
      </c>
      <c r="I9" s="61">
        <f>'Q = 20'!AQ59</f>
        <v>0.10568885109649773</v>
      </c>
      <c r="J9" s="61">
        <f>'Q = 15'!AQ59</f>
        <v>0.12181460442341904</v>
      </c>
      <c r="K9" s="61">
        <f>'Q = 10'!AQ59</f>
        <v>0.11540733807477432</v>
      </c>
      <c r="L9" s="61">
        <f>'Q = 5'!AQ59</f>
        <v>0.11369863348790428</v>
      </c>
      <c r="M9" s="54">
        <f t="shared" si="2"/>
        <v>0.1045454883118104</v>
      </c>
      <c r="N9" s="60">
        <f>'Q = Infinito'!AR59</f>
        <v>8.2013501556110632E-2</v>
      </c>
      <c r="O9" s="61">
        <f>'Q = 20'!AR59</f>
        <v>0.14888594758372001</v>
      </c>
      <c r="P9" s="61">
        <f>'Q = 15'!AR59</f>
        <v>0.16165224109630311</v>
      </c>
      <c r="Q9" s="61">
        <f>'Q = 10'!AR59</f>
        <v>0.1581631813602602</v>
      </c>
      <c r="R9" s="61">
        <f>'Q = 5'!AR59</f>
        <v>0.13773903288837891</v>
      </c>
      <c r="S9" s="54">
        <f t="shared" si="8"/>
        <v>0.13769078089695458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25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89">
        <f t="shared" ref="G10:G11" si="10">AVERAGE(B10:F10)</f>
        <v>738.98794987181077</v>
      </c>
      <c r="H10" s="62">
        <f>'Q = Infinito'!AV59</f>
        <v>6.9775539352313884E-2</v>
      </c>
      <c r="I10" s="67">
        <f>'Q = 20'!AV59</f>
        <v>9.5155818863346495E-2</v>
      </c>
      <c r="J10" s="67">
        <f>'Q = 15'!AV59</f>
        <v>0.10793920816585843</v>
      </c>
      <c r="K10" s="67">
        <f>'Q = 10'!AV59</f>
        <v>0.10909350963034462</v>
      </c>
      <c r="L10" s="67">
        <f>'Q = 5'!AV59</f>
        <v>0.1037353592550678</v>
      </c>
      <c r="M10" s="55">
        <f t="shared" ref="M10:M11" si="11">AVERAGE(H10:L10)</f>
        <v>9.7139887053386248E-2</v>
      </c>
      <c r="N10" s="62">
        <f>'Q = Infinito'!AW59</f>
        <v>9.1092582277487288E-2</v>
      </c>
      <c r="O10" s="67">
        <f>'Q = 20'!AW59</f>
        <v>0.13701970789151574</v>
      </c>
      <c r="P10" s="67">
        <f>'Q = 15'!AW59</f>
        <v>0.15177421212107114</v>
      </c>
      <c r="Q10" s="67">
        <f>'Q = 10'!AW59</f>
        <v>0.14347946384790081</v>
      </c>
      <c r="R10" s="67">
        <f>'Q = 5'!AW59</f>
        <v>0.12797931787417274</v>
      </c>
      <c r="S10" s="55">
        <f t="shared" si="8"/>
        <v>0.13026905680242953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.75" thickBot="1" x14ac:dyDescent="0.3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0">
        <f t="shared" si="10"/>
        <v>744.89284493038008</v>
      </c>
      <c r="H11" s="63">
        <f>'Q = Infinito'!BA59</f>
        <v>6.7846606333799964E-2</v>
      </c>
      <c r="I11" s="75">
        <f>'Q = 20'!BA59</f>
        <v>0.11401466648148861</v>
      </c>
      <c r="J11" s="75">
        <f>'Q = 15'!BA59</f>
        <v>0.1188555715662967</v>
      </c>
      <c r="K11" s="75">
        <f>'Q = 10'!BA59</f>
        <v>0.11026303511823544</v>
      </c>
      <c r="L11" s="75">
        <f>'Q = 5'!BA59</f>
        <v>0.11717110857327773</v>
      </c>
      <c r="M11" s="56">
        <f t="shared" si="11"/>
        <v>0.1056301976146197</v>
      </c>
      <c r="N11" s="63">
        <f>'Q = Infinito'!BB59</f>
        <v>8.3152161710243491E-2</v>
      </c>
      <c r="O11" s="75">
        <f>'Q = 20'!BB59</f>
        <v>0.15276586092544928</v>
      </c>
      <c r="P11" s="75">
        <f>'Q = 15'!BB59</f>
        <v>0.16253578232024396</v>
      </c>
      <c r="Q11" s="75">
        <f>'Q = 10'!BB59</f>
        <v>0.15249099816346484</v>
      </c>
      <c r="R11" s="75">
        <f>'Q = 5'!BB59</f>
        <v>0.14623103454873518</v>
      </c>
      <c r="S11" s="56">
        <f t="shared" si="8"/>
        <v>0.13943516753362734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25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89">
        <f t="shared" ref="G12:G16" si="13">AVERAGE(B12:F12)</f>
        <v>739.29880508767633</v>
      </c>
      <c r="H12" s="60">
        <f>'Q = Infinito'!BF59</f>
        <v>7.1307432262868856E-2</v>
      </c>
      <c r="I12" s="61">
        <f>'Q = 20'!BF5</f>
        <v>7.8342664071588339E-2</v>
      </c>
      <c r="J12" s="61">
        <f>'Q = 15'!BF59</f>
        <v>0.11155659884697455</v>
      </c>
      <c r="K12" s="61">
        <f>'Q = 10'!BF59</f>
        <v>0.10662412934552416</v>
      </c>
      <c r="L12" s="61">
        <f>'Q = 5'!BF59</f>
        <v>0.10493390720532723</v>
      </c>
      <c r="M12" s="54">
        <f t="shared" ref="M12:M16" si="14">AVERAGE(H12:L12)</f>
        <v>9.455294634645664E-2</v>
      </c>
      <c r="N12" s="60">
        <f>'Q = Infinito'!BG59</f>
        <v>8.9979230117290671E-2</v>
      </c>
      <c r="O12" s="61">
        <f>'Q = 20'!BG59</f>
        <v>0.13462456662825276</v>
      </c>
      <c r="P12" s="61">
        <f>'Q = 15'!BG59</f>
        <v>0.14930707027996812</v>
      </c>
      <c r="Q12" s="61">
        <f>'Q = 10'!BG59</f>
        <v>0.14276848270160117</v>
      </c>
      <c r="R12" s="61">
        <f>'Q = 5'!BG59</f>
        <v>0.12908441654021158</v>
      </c>
      <c r="S12" s="54">
        <f t="shared" ref="S12:S16" si="15">AVERAGE(N12:R12)</f>
        <v>0.12915275325346487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6" si="16">AVERAGE(T12:X12)</f>
        <v>13.153624759428533</v>
      </c>
    </row>
    <row r="13" spans="1:25" x14ac:dyDescent="0.25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89">
        <f t="shared" si="13"/>
        <v>711.0883484854869</v>
      </c>
      <c r="H13" s="91">
        <f>'Q = Infinito'!BK59</f>
        <v>3.7647754477695583E-2</v>
      </c>
      <c r="I13" s="78">
        <f>'Q = 20'!BK59</f>
        <v>3.8614418921399503E-2</v>
      </c>
      <c r="J13" s="78">
        <f>'Q = 15'!BK59</f>
        <v>5.4131131991161978E-2</v>
      </c>
      <c r="K13" s="78">
        <f>'Q = 10'!BK59</f>
        <v>6.7764247185376131E-2</v>
      </c>
      <c r="L13" s="78">
        <f>'Q = 5'!BK59</f>
        <v>7.6306964331214117E-2</v>
      </c>
      <c r="M13" s="54">
        <f t="shared" si="14"/>
        <v>5.4892903381369464E-2</v>
      </c>
      <c r="N13" s="91">
        <f>'Q = Infinito'!BL59</f>
        <v>5.8986315876437115E-2</v>
      </c>
      <c r="O13" s="78">
        <f>'Q = 20'!BL59</f>
        <v>6.9367634567516295E-2</v>
      </c>
      <c r="P13" s="78">
        <f>'Q = 15'!BL59</f>
        <v>9.0182851467790523E-2</v>
      </c>
      <c r="Q13" s="78">
        <f>'Q = 10'!BL59</f>
        <v>0.10447730884470689</v>
      </c>
      <c r="R13" s="78">
        <f>'Q = 5'!BL59</f>
        <v>0.10217832583745338</v>
      </c>
      <c r="S13" s="54">
        <f t="shared" si="15"/>
        <v>8.5038487318780859E-2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25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>
        <f>'Q = 5'!BN59</f>
        <v>944.52238085582974</v>
      </c>
      <c r="G14" s="89">
        <f t="shared" si="13"/>
        <v>706.86950742876809</v>
      </c>
      <c r="H14" s="91">
        <f>'Q = Infinito'!BP59</f>
        <v>3.6758190704961821E-2</v>
      </c>
      <c r="I14" s="78">
        <f>'Q = 20'!BP59</f>
        <v>3.5019420050909668E-2</v>
      </c>
      <c r="J14" s="78">
        <f>'Q = 15'!BP59</f>
        <v>4.822532888113519E-2</v>
      </c>
      <c r="K14" s="78">
        <f>'Q = 10'!BP59</f>
        <v>5.9201453412828765E-2</v>
      </c>
      <c r="L14" s="78">
        <f>'Q = 5'!BP59</f>
        <v>6.6643156842380605E-2</v>
      </c>
      <c r="M14" s="54">
        <f t="shared" si="14"/>
        <v>4.9169509978443215E-2</v>
      </c>
      <c r="N14" s="91">
        <f>'Q = Infinito'!BQ59</f>
        <v>5.7799602406599655E-2</v>
      </c>
      <c r="O14" s="78">
        <f>'Q = 20'!BQ59</f>
        <v>6.0933938835420663E-2</v>
      </c>
      <c r="P14" s="78">
        <f>'Q = 15'!BQ59</f>
        <v>8.1291951427355943E-2</v>
      </c>
      <c r="Q14" s="78">
        <f>'Q = 10'!BQ59</f>
        <v>9.3925503576397382E-2</v>
      </c>
      <c r="R14" s="78">
        <f>'Q = 5'!BQ59</f>
        <v>9.1828225055413701E-2</v>
      </c>
      <c r="S14" s="54">
        <f t="shared" si="15"/>
        <v>7.7155844260237472E-2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>
        <f>'Q = 5'!BR59</f>
        <v>40.265829903898506</v>
      </c>
      <c r="Y14" s="57">
        <f t="shared" si="16"/>
        <v>69.179215630164521</v>
      </c>
    </row>
    <row r="15" spans="1:25" ht="15.75" thickBot="1" x14ac:dyDescent="0.3">
      <c r="A15" s="50" t="s">
        <v>340</v>
      </c>
      <c r="B15" s="80">
        <f>'Q = Infinito'!BS59</f>
        <v>597.28591292479643</v>
      </c>
      <c r="C15" s="81">
        <f>'Q = 20'!BS59</f>
        <v>618.76739973285214</v>
      </c>
      <c r="D15" s="81">
        <f>'Q = 15'!BS59</f>
        <v>650.48177630926034</v>
      </c>
      <c r="E15" s="81">
        <f>'Q = 10'!BS59</f>
        <v>717.13887789191756</v>
      </c>
      <c r="F15" s="81">
        <f>'Q = 5'!BS59</f>
        <v>946.10722599353755</v>
      </c>
      <c r="G15" s="90">
        <f t="shared" si="13"/>
        <v>705.95623857047281</v>
      </c>
      <c r="H15" s="92">
        <f>'Q = Infinito'!BU59</f>
        <v>3.5949185311356921E-2</v>
      </c>
      <c r="I15" s="82">
        <f>'Q = 20'!BU59</f>
        <v>2.9387841067872712E-2</v>
      </c>
      <c r="J15" s="82">
        <f>'Q = 15'!BU59</f>
        <v>4.4863846912601486E-2</v>
      </c>
      <c r="K15" s="82">
        <f>'Q = 10'!BU59</f>
        <v>5.8115321587106916E-2</v>
      </c>
      <c r="L15" s="82">
        <f>'Q = 5'!BU59</f>
        <v>6.8295744913174708E-2</v>
      </c>
      <c r="M15" s="56">
        <f t="shared" si="14"/>
        <v>4.732238795842255E-2</v>
      </c>
      <c r="N15" s="92">
        <f>'Q = Infinito'!BV59</f>
        <v>5.652652596331887E-2</v>
      </c>
      <c r="O15" s="82">
        <f>'Q = 20'!BV59</f>
        <v>5.7234551360293269E-2</v>
      </c>
      <c r="P15" s="82">
        <f>'Q = 15'!BV59</f>
        <v>7.8982118203392168E-2</v>
      </c>
      <c r="Q15" s="82">
        <f>'Q = 10'!BV59</f>
        <v>9.2207077001573295E-2</v>
      </c>
      <c r="R15" s="82">
        <f>'Q = 5'!BV59</f>
        <v>9.174326594030445E-2</v>
      </c>
      <c r="S15" s="56">
        <f t="shared" si="15"/>
        <v>7.5338707693776416E-2</v>
      </c>
      <c r="T15" s="80">
        <f>'Q = Infinito'!BW59</f>
        <v>19.313145920105409</v>
      </c>
      <c r="U15" s="81">
        <f>'Q = 20'!BW59</f>
        <v>29.152513553172213</v>
      </c>
      <c r="V15" s="81">
        <f>'Q = 15'!BW59</f>
        <v>24.904433148400852</v>
      </c>
      <c r="W15" s="81">
        <f>'Q = 10'!BW59</f>
        <v>19.944998213505773</v>
      </c>
      <c r="X15" s="81">
        <f>'Q = 5'!BW59</f>
        <v>16.642199619323947</v>
      </c>
      <c r="Y15" s="59">
        <f t="shared" si="16"/>
        <v>21.991458090901638</v>
      </c>
    </row>
    <row r="16" spans="1:25" ht="15.75" thickBot="1" x14ac:dyDescent="0.3">
      <c r="A16" s="93" t="s">
        <v>342</v>
      </c>
      <c r="B16" s="80">
        <f>'Q = Infinito'!BX59</f>
        <v>598.15140464475644</v>
      </c>
      <c r="C16" s="81">
        <f>'Q = 20'!BX59</f>
        <v>620.81584287553562</v>
      </c>
      <c r="D16" s="81">
        <f>'Q = 15'!BX59</f>
        <v>648.26519937169712</v>
      </c>
      <c r="E16" s="81">
        <f>'Q = 10'!BX59</f>
        <v>714.59151938037485</v>
      </c>
      <c r="F16" s="81">
        <f>'Q = 5'!BX59</f>
        <v>951.69298557113575</v>
      </c>
      <c r="G16" s="90">
        <f t="shared" ref="G16" si="17">AVERAGE(B16:F16)</f>
        <v>706.70339036869996</v>
      </c>
      <c r="H16" s="92">
        <f>'Q = Infinito'!BZ59</f>
        <v>3.829107154755864E-2</v>
      </c>
      <c r="I16" s="82">
        <f>'Q = 20'!BZ59</f>
        <v>3.2553603427059832E-2</v>
      </c>
      <c r="J16" s="82">
        <f>'Q = 15'!BZ59</f>
        <v>4.195078695864439E-2</v>
      </c>
      <c r="K16" s="82">
        <f>'Q = 10'!BZ59</f>
        <v>5.4804949182115835E-2</v>
      </c>
      <c r="L16" s="82">
        <f>'Q = 5'!BZ59</f>
        <v>7.4700893473949453E-2</v>
      </c>
      <c r="M16" s="56">
        <f t="shared" ref="M16" si="18">AVERAGE(H16:L16)</f>
        <v>4.8460260917865629E-2</v>
      </c>
      <c r="N16" s="92">
        <f>'Q = Infinito'!CA59</f>
        <v>5.713719410498818E-2</v>
      </c>
      <c r="O16" s="82">
        <f>'Q = 20'!CA59</f>
        <v>6.4720028019212103E-2</v>
      </c>
      <c r="P16" s="82">
        <f>'Q = 15'!CA59</f>
        <v>7.6699208073989333E-2</v>
      </c>
      <c r="Q16" s="82">
        <f>'Q = 10'!CA59</f>
        <v>8.9575282671038731E-2</v>
      </c>
      <c r="R16" s="82">
        <f>'Q = 5'!CA59</f>
        <v>9.8721212007501294E-2</v>
      </c>
      <c r="S16" s="56">
        <f t="shared" ref="S16" si="19">AVERAGE(N16:R16)</f>
        <v>7.7370584975345921E-2</v>
      </c>
      <c r="T16" s="80">
        <f>'Q = Infinito'!CB59</f>
        <v>18.88756847063279</v>
      </c>
      <c r="U16" s="81">
        <f>'Q = 20'!CB59</f>
        <v>30.426863319809286</v>
      </c>
      <c r="V16" s="81">
        <f>'Q = 15'!CB59</f>
        <v>25.885710482202875</v>
      </c>
      <c r="W16" s="81">
        <f>'Q = 10'!CB59</f>
        <v>20.581052146975086</v>
      </c>
      <c r="X16" s="81">
        <f>'Q = 5'!CB59</f>
        <v>16.977985011067776</v>
      </c>
      <c r="Y16" s="59">
        <f t="shared" ref="Y16" si="20">AVERAGE(T16:X16)</f>
        <v>22.55183588613756</v>
      </c>
    </row>
    <row r="17" spans="1:25" ht="15.75" thickBot="1" x14ac:dyDescent="0.3">
      <c r="A17" s="93" t="s">
        <v>344</v>
      </c>
      <c r="B17" s="80"/>
      <c r="C17" s="81"/>
      <c r="D17" s="81"/>
      <c r="E17" s="81"/>
      <c r="F17" s="81"/>
      <c r="G17" s="90"/>
      <c r="H17" s="92"/>
      <c r="I17" s="82"/>
      <c r="J17" s="82"/>
      <c r="K17" s="82"/>
      <c r="L17" s="82"/>
      <c r="M17" s="56"/>
      <c r="N17" s="92"/>
      <c r="O17" s="82"/>
      <c r="P17" s="82"/>
      <c r="Q17" s="82"/>
      <c r="R17" s="82"/>
      <c r="S17" s="56"/>
      <c r="T17" s="80"/>
      <c r="U17" s="81"/>
      <c r="V17" s="81"/>
      <c r="W17" s="81"/>
      <c r="X17" s="81"/>
      <c r="Y17" s="59"/>
    </row>
    <row r="18" spans="1:25" ht="15.75" thickBot="1" x14ac:dyDescent="0.3">
      <c r="A18" t="s">
        <v>350</v>
      </c>
      <c r="B18" s="80"/>
      <c r="C18" s="81"/>
      <c r="D18" s="81"/>
      <c r="E18" s="81"/>
      <c r="F18" s="81"/>
      <c r="G18" s="90"/>
      <c r="H18" s="92"/>
      <c r="I18" s="82"/>
      <c r="J18" s="82"/>
      <c r="K18" s="82"/>
      <c r="L18" s="82"/>
      <c r="M18" s="56"/>
      <c r="N18" s="92"/>
      <c r="O18" s="82"/>
      <c r="P18" s="82"/>
      <c r="Q18" s="82"/>
      <c r="R18" s="82"/>
      <c r="S18" s="56"/>
      <c r="T18" s="80"/>
      <c r="U18" s="81"/>
      <c r="V18" s="81"/>
      <c r="W18" s="81"/>
      <c r="X18" s="81"/>
      <c r="Y18" s="59"/>
    </row>
    <row r="19" spans="1:25" ht="15.75" thickBot="1" x14ac:dyDescent="0.3">
      <c r="A19" t="s">
        <v>345</v>
      </c>
      <c r="B19" s="80"/>
      <c r="C19" s="81"/>
      <c r="D19" s="81"/>
      <c r="E19" s="81"/>
      <c r="F19" s="81"/>
      <c r="G19" s="90"/>
      <c r="H19" s="92"/>
      <c r="I19" s="82"/>
      <c r="J19" s="82"/>
      <c r="K19" s="82"/>
      <c r="L19" s="82"/>
      <c r="M19" s="56"/>
      <c r="N19" s="92"/>
      <c r="O19" s="82"/>
      <c r="P19" s="82"/>
      <c r="Q19" s="82"/>
      <c r="R19" s="82"/>
      <c r="S19" s="56"/>
      <c r="T19" s="80"/>
      <c r="U19" s="81"/>
      <c r="V19" s="81"/>
      <c r="W19" s="81"/>
      <c r="X19" s="81"/>
      <c r="Y19" s="59"/>
    </row>
    <row r="20" spans="1:25" ht="15.75" thickBot="1" x14ac:dyDescent="0.3">
      <c r="A20" t="s">
        <v>351</v>
      </c>
      <c r="B20" s="80"/>
      <c r="C20" s="81"/>
      <c r="D20" s="81"/>
      <c r="E20" s="81"/>
      <c r="F20" s="81"/>
      <c r="G20" s="90"/>
      <c r="H20" s="92"/>
      <c r="I20" s="82"/>
      <c r="J20" s="82"/>
      <c r="K20" s="82"/>
      <c r="L20" s="82"/>
      <c r="M20" s="56"/>
      <c r="N20" s="92"/>
      <c r="O20" s="82"/>
      <c r="P20" s="82"/>
      <c r="Q20" s="82"/>
      <c r="R20" s="82"/>
      <c r="S20" s="56"/>
      <c r="T20" s="80"/>
      <c r="U20" s="81"/>
      <c r="V20" s="81"/>
      <c r="W20" s="81"/>
      <c r="X20" s="81"/>
      <c r="Y20" s="59"/>
    </row>
    <row r="21" spans="1:25" ht="15.75" thickBot="1" x14ac:dyDescent="0.3">
      <c r="A21" t="s">
        <v>355</v>
      </c>
      <c r="B21" s="80"/>
      <c r="C21" s="81"/>
      <c r="D21" s="81"/>
      <c r="E21" s="81"/>
      <c r="F21" s="81"/>
      <c r="G21" s="90"/>
      <c r="H21" s="92"/>
      <c r="I21" s="82"/>
      <c r="J21" s="82"/>
      <c r="K21" s="82"/>
      <c r="L21" s="82"/>
      <c r="M21" s="56"/>
      <c r="N21" s="92"/>
      <c r="O21" s="82"/>
      <c r="P21" s="82"/>
      <c r="Q21" s="82"/>
      <c r="R21" s="82"/>
      <c r="S21" s="56"/>
      <c r="T21" s="80"/>
      <c r="U21" s="81"/>
      <c r="V21" s="81"/>
      <c r="W21" s="81"/>
      <c r="X21" s="81"/>
      <c r="Y21" s="59"/>
    </row>
    <row r="22" spans="1:25" x14ac:dyDescent="0.25">
      <c r="C22" s="49"/>
      <c r="H22" s="94" t="s">
        <v>320</v>
      </c>
      <c r="I22" s="94"/>
      <c r="J22" s="94"/>
      <c r="K22" s="94"/>
      <c r="L22" s="94"/>
      <c r="M22" s="94"/>
      <c r="T22" s="94" t="s">
        <v>322</v>
      </c>
      <c r="U22" s="94"/>
      <c r="V22" s="94"/>
      <c r="W22" s="94"/>
      <c r="X22" s="94"/>
      <c r="Y22" s="94"/>
    </row>
    <row r="24" spans="1:25" x14ac:dyDescent="0.25">
      <c r="B24" t="s">
        <v>328</v>
      </c>
      <c r="C24" t="s">
        <v>327</v>
      </c>
    </row>
    <row r="25" spans="1:25" x14ac:dyDescent="0.25">
      <c r="B25" t="s">
        <v>329</v>
      </c>
      <c r="C25" t="s">
        <v>333</v>
      </c>
    </row>
    <row r="26" spans="1:25" x14ac:dyDescent="0.25">
      <c r="B26" t="s">
        <v>330</v>
      </c>
      <c r="C26" t="s">
        <v>334</v>
      </c>
    </row>
    <row r="27" spans="1:25" x14ac:dyDescent="0.25">
      <c r="B27" t="s">
        <v>331</v>
      </c>
      <c r="C27" t="s">
        <v>335</v>
      </c>
    </row>
    <row r="28" spans="1:25" x14ac:dyDescent="0.25">
      <c r="B28" t="s">
        <v>332</v>
      </c>
      <c r="C28" t="s">
        <v>336</v>
      </c>
    </row>
    <row r="29" spans="1:25" x14ac:dyDescent="0.25">
      <c r="B29" t="s">
        <v>337</v>
      </c>
      <c r="C29" t="s">
        <v>348</v>
      </c>
    </row>
    <row r="30" spans="1:25" x14ac:dyDescent="0.25">
      <c r="B30" t="s">
        <v>338</v>
      </c>
      <c r="C30" t="s">
        <v>346</v>
      </c>
    </row>
    <row r="31" spans="1:25" x14ac:dyDescent="0.25">
      <c r="B31" t="s">
        <v>342</v>
      </c>
      <c r="C31" t="s">
        <v>347</v>
      </c>
    </row>
    <row r="32" spans="1:25" x14ac:dyDescent="0.25">
      <c r="B32" t="s">
        <v>344</v>
      </c>
      <c r="C32" t="s">
        <v>349</v>
      </c>
    </row>
    <row r="33" spans="1:3" x14ac:dyDescent="0.25">
      <c r="B33" t="s">
        <v>350</v>
      </c>
      <c r="C33" t="s">
        <v>353</v>
      </c>
    </row>
    <row r="34" spans="1:3" x14ac:dyDescent="0.25">
      <c r="B34" t="s">
        <v>345</v>
      </c>
      <c r="C34" t="s">
        <v>352</v>
      </c>
    </row>
    <row r="35" spans="1:3" x14ac:dyDescent="0.25">
      <c r="B35" t="s">
        <v>351</v>
      </c>
      <c r="C35" t="s">
        <v>343</v>
      </c>
    </row>
    <row r="36" spans="1:3" x14ac:dyDescent="0.25">
      <c r="B36" t="s">
        <v>355</v>
      </c>
      <c r="C36" t="s">
        <v>356</v>
      </c>
    </row>
    <row r="37" spans="1:3" x14ac:dyDescent="0.25">
      <c r="A37" t="s">
        <v>354</v>
      </c>
    </row>
    <row r="38" spans="1:3" x14ac:dyDescent="0.25">
      <c r="A38" t="s">
        <v>357</v>
      </c>
    </row>
    <row r="39" spans="1:3" x14ac:dyDescent="0.25">
      <c r="A39" t="s">
        <v>358</v>
      </c>
    </row>
  </sheetData>
  <mergeCells count="6">
    <mergeCell ref="H22:M22"/>
    <mergeCell ref="T1:Y1"/>
    <mergeCell ref="N1:S1"/>
    <mergeCell ref="H1:M1"/>
    <mergeCell ref="B1:G1"/>
    <mergeCell ref="T22:Y22"/>
  </mergeCells>
  <conditionalFormatting sqref="G5:G21">
    <cfRule type="top10" dxfId="43" priority="274" bottom="1" rank="1"/>
  </conditionalFormatting>
  <conditionalFormatting sqref="M5:M21">
    <cfRule type="top10" dxfId="42" priority="276" bottom="1" rank="1"/>
  </conditionalFormatting>
  <conditionalFormatting sqref="Y6:Y21">
    <cfRule type="top10" dxfId="41" priority="278" bottom="1" rank="1"/>
  </conditionalFormatting>
  <conditionalFormatting sqref="B3:B21">
    <cfRule type="top10" dxfId="40" priority="280" percent="1" rank="10"/>
  </conditionalFormatting>
  <conditionalFormatting sqref="B5:B21">
    <cfRule type="top10" dxfId="39" priority="282" percent="1" bottom="1" rank="10"/>
  </conditionalFormatting>
  <conditionalFormatting sqref="D5:D21">
    <cfRule type="top10" dxfId="38" priority="284" percent="1" rank="10"/>
  </conditionalFormatting>
  <conditionalFormatting sqref="D5:D21">
    <cfRule type="top10" dxfId="37" priority="286" percent="1" bottom="1" rank="10"/>
  </conditionalFormatting>
  <conditionalFormatting sqref="E5:E21">
    <cfRule type="top10" dxfId="36" priority="288" percent="1" rank="10"/>
  </conditionalFormatting>
  <conditionalFormatting sqref="E5:E21">
    <cfRule type="top10" dxfId="35" priority="290" percent="1" bottom="1" rank="10"/>
  </conditionalFormatting>
  <conditionalFormatting sqref="F5:F21">
    <cfRule type="top10" dxfId="34" priority="292" percent="1" rank="10"/>
  </conditionalFormatting>
  <conditionalFormatting sqref="F5:F21">
    <cfRule type="top10" dxfId="33" priority="294" percent="1" bottom="1" rank="10"/>
  </conditionalFormatting>
  <conditionalFormatting sqref="H5:H21">
    <cfRule type="top10" dxfId="32" priority="296" percent="1" rank="10"/>
  </conditionalFormatting>
  <conditionalFormatting sqref="H5:H21">
    <cfRule type="top10" dxfId="31" priority="298" percent="1" bottom="1" rank="10"/>
  </conditionalFormatting>
  <conditionalFormatting sqref="I5:I21">
    <cfRule type="top10" dxfId="30" priority="300" percent="1" rank="10"/>
  </conditionalFormatting>
  <conditionalFormatting sqref="I5:I21">
    <cfRule type="top10" dxfId="29" priority="302" percent="1" bottom="1" rank="10"/>
  </conditionalFormatting>
  <conditionalFormatting sqref="J5:J21">
    <cfRule type="top10" dxfId="28" priority="304" percent="1" rank="10"/>
  </conditionalFormatting>
  <conditionalFormatting sqref="J5:J21">
    <cfRule type="top10" dxfId="27" priority="306" percent="1" bottom="1" rank="10"/>
  </conditionalFormatting>
  <conditionalFormatting sqref="K5:K21">
    <cfRule type="top10" dxfId="26" priority="308" percent="1" rank="10"/>
  </conditionalFormatting>
  <conditionalFormatting sqref="K5:K21">
    <cfRule type="top10" dxfId="25" priority="310" percent="1" bottom="1" rank="10"/>
  </conditionalFormatting>
  <conditionalFormatting sqref="L5:L21">
    <cfRule type="top10" dxfId="24" priority="312" percent="1" rank="10"/>
  </conditionalFormatting>
  <conditionalFormatting sqref="L5:L21">
    <cfRule type="top10" dxfId="23" priority="314" percent="1" bottom="1" rank="10"/>
  </conditionalFormatting>
  <conditionalFormatting sqref="S5:S21">
    <cfRule type="top10" dxfId="22" priority="316" bottom="1" rank="1"/>
  </conditionalFormatting>
  <conditionalFormatting sqref="N5:N21">
    <cfRule type="top10" dxfId="21" priority="318" percent="1" rank="10"/>
  </conditionalFormatting>
  <conditionalFormatting sqref="N5:N21">
    <cfRule type="top10" dxfId="20" priority="320" percent="1" bottom="1" rank="10"/>
  </conditionalFormatting>
  <conditionalFormatting sqref="O5:O21">
    <cfRule type="top10" dxfId="19" priority="322" percent="1" rank="10"/>
  </conditionalFormatting>
  <conditionalFormatting sqref="O5:O21">
    <cfRule type="top10" dxfId="18" priority="324" percent="1" bottom="1" rank="10"/>
  </conditionalFormatting>
  <conditionalFormatting sqref="P5:P21">
    <cfRule type="top10" dxfId="17" priority="326" percent="1" rank="10"/>
  </conditionalFormatting>
  <conditionalFormatting sqref="P5:P21">
    <cfRule type="top10" dxfId="16" priority="328" percent="1" bottom="1" rank="10"/>
  </conditionalFormatting>
  <conditionalFormatting sqref="Q5:Q21">
    <cfRule type="top10" dxfId="15" priority="330" percent="1" rank="10"/>
  </conditionalFormatting>
  <conditionalFormatting sqref="Q5:Q21">
    <cfRule type="top10" dxfId="14" priority="332" percent="1" bottom="1" rank="10"/>
  </conditionalFormatting>
  <conditionalFormatting sqref="R5:R21">
    <cfRule type="top10" dxfId="13" priority="334" percent="1" rank="10"/>
  </conditionalFormatting>
  <conditionalFormatting sqref="R5:R21">
    <cfRule type="top10" dxfId="12" priority="336" percent="1" bottom="1" rank="10"/>
  </conditionalFormatting>
  <conditionalFormatting sqref="T3:T21">
    <cfRule type="top10" dxfId="11" priority="338" percent="1" rank="10"/>
  </conditionalFormatting>
  <conditionalFormatting sqref="T5:T21">
    <cfRule type="top10" dxfId="10" priority="340" percent="1" bottom="1" rank="10"/>
  </conditionalFormatting>
  <conditionalFormatting sqref="U5:U21">
    <cfRule type="top10" dxfId="9" priority="342" percent="1" rank="10"/>
  </conditionalFormatting>
  <conditionalFormatting sqref="U5:U21">
    <cfRule type="top10" dxfId="8" priority="344" percent="1" bottom="1" rank="10"/>
  </conditionalFormatting>
  <conditionalFormatting sqref="V5:V21">
    <cfRule type="top10" dxfId="7" priority="346" percent="1" rank="10"/>
  </conditionalFormatting>
  <conditionalFormatting sqref="V5:V21">
    <cfRule type="top10" dxfId="6" priority="348" percent="1" bottom="1" rank="10"/>
  </conditionalFormatting>
  <conditionalFormatting sqref="W5:W21">
    <cfRule type="top10" dxfId="5" priority="350" percent="1" rank="10"/>
  </conditionalFormatting>
  <conditionalFormatting sqref="W5:W21">
    <cfRule type="top10" dxfId="4" priority="352" percent="1" bottom="1" rank="10"/>
  </conditionalFormatting>
  <conditionalFormatting sqref="X5:X21">
    <cfRule type="top10" dxfId="3" priority="354" percent="1" rank="10"/>
  </conditionalFormatting>
  <conditionalFormatting sqref="X5:X21">
    <cfRule type="top10" dxfId="2" priority="356" percent="1" bottom="1" rank="10"/>
  </conditionalFormatting>
  <conditionalFormatting sqref="C5:C22">
    <cfRule type="top10" dxfId="1" priority="358" percent="1" rank="10"/>
  </conditionalFormatting>
  <conditionalFormatting sqref="C5:C22">
    <cfRule type="top10" dxfId="0" priority="361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0"/>
  <sheetViews>
    <sheetView zoomScale="55" zoomScaleNormal="55" workbookViewId="0">
      <selection activeCell="B4" sqref="B4"/>
    </sheetView>
  </sheetViews>
  <sheetFormatPr baseColWidth="10" defaultColWidth="8.85546875" defaultRowHeight="15" x14ac:dyDescent="0.25"/>
  <cols>
    <col min="1" max="1" width="9.28515625" bestFit="1" customWidth="1"/>
    <col min="2" max="2" width="7.42578125" bestFit="1" customWidth="1"/>
    <col min="3" max="4" width="7.140625" bestFit="1" customWidth="1"/>
    <col min="5" max="5" width="9" bestFit="1" customWidth="1"/>
    <col min="6" max="7" width="8.28515625" bestFit="1" customWidth="1"/>
    <col min="8" max="9" width="7.140625" bestFit="1" customWidth="1"/>
    <col min="10" max="10" width="9" bestFit="1" customWidth="1"/>
    <col min="11" max="11" width="10.7109375" bestFit="1" customWidth="1"/>
    <col min="12" max="12" width="8.28515625" bestFit="1" customWidth="1"/>
    <col min="13" max="13" width="6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0" width="6.7109375" bestFit="1" customWidth="1"/>
  </cols>
  <sheetData>
    <row r="1" spans="1:80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</row>
    <row r="2" spans="1:80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</row>
    <row r="3" spans="1:80" x14ac:dyDescent="0.25">
      <c r="A3" s="2" t="s">
        <v>13</v>
      </c>
      <c r="B3" s="31">
        <f>MIN(D3,I3,M3,V3,AE3,AJ3,AO3,AT3,AY3,BD3,BI3,BN3,BS3,BX3)</f>
        <v>466.52144258854702</v>
      </c>
      <c r="C3" s="18">
        <v>466.52144258854821</v>
      </c>
      <c r="D3" s="19">
        <v>466.52144258854821</v>
      </c>
      <c r="E3" s="87">
        <v>0</v>
      </c>
      <c r="F3" s="3">
        <f>(D3-B3)/B3</f>
        <v>2.5587501175798552E-15</v>
      </c>
      <c r="G3" s="30">
        <v>0.60323905944824219</v>
      </c>
      <c r="H3" s="18">
        <v>466.5214425885469</v>
      </c>
      <c r="I3" s="19">
        <v>466.52144258854702</v>
      </c>
      <c r="J3" s="3">
        <v>0</v>
      </c>
      <c r="K3" s="3">
        <f>(I3-$B3)/$B3</f>
        <v>0</v>
      </c>
      <c r="L3" s="30">
        <v>0.37900900840759277</v>
      </c>
      <c r="M3" s="18">
        <v>520.16921885711974</v>
      </c>
      <c r="N3" s="3">
        <f>(M3-B3)/B3</f>
        <v>0.11499530647702273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0.11499530647702273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0</v>
      </c>
      <c r="AH3" s="4">
        <f>(AF3-$B3)/$B3</f>
        <v>6.2701832743666365E-3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0</v>
      </c>
      <c r="AM3" s="4">
        <f>(AK3-$B3)/$B3</f>
        <v>6.2701832743666365E-3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0</v>
      </c>
      <c r="AR3" s="4">
        <f t="shared" ref="AR3:AR34" si="2">(AP3-$B3)/$B3</f>
        <v>6.6749422824397822E-3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0</v>
      </c>
      <c r="AW3" s="4">
        <f t="shared" ref="AW3:AW58" si="4">(AU3-$B3)/$B3</f>
        <v>2.8773216221946334E-3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0</v>
      </c>
      <c r="BB3" s="4">
        <f t="shared" ref="BB3:BB58" si="6">(AZ3-$B3)/$B3</f>
        <v>6.4783017903408385E-3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0</v>
      </c>
      <c r="BG3" s="4">
        <f t="shared" ref="BG3:BG58" si="8">(BE3-$B3)/$B3</f>
        <v>7.5699445432713683E-3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0</v>
      </c>
      <c r="BL3" s="4">
        <f t="shared" si="9"/>
        <v>1.2138981755978272E-3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0</v>
      </c>
      <c r="BQ3" s="4">
        <f t="shared" si="10"/>
        <v>5.480204862625254E-3</v>
      </c>
      <c r="BR3" s="31">
        <v>25.17336699012667</v>
      </c>
      <c r="BS3" s="20">
        <v>466.52144258854702</v>
      </c>
      <c r="BT3" s="21">
        <v>467.5104882221105</v>
      </c>
      <c r="BU3" s="4">
        <f t="shared" ref="BU3:BU58" si="11">(BS3-$B3)/$B3</f>
        <v>0</v>
      </c>
      <c r="BV3" s="4">
        <f t="shared" ref="BV3:BV58" si="12">(BT3-$B3)/$B3</f>
        <v>2.120043246191743E-3</v>
      </c>
      <c r="BW3" s="31">
        <v>17.843442235141989</v>
      </c>
      <c r="BX3" s="20">
        <v>466.52144258854702</v>
      </c>
      <c r="BY3" s="21">
        <v>467.15967981176732</v>
      </c>
      <c r="BZ3" s="4">
        <f t="shared" ref="BZ3:BZ58" si="13">(BX3-$B3)/$B3</f>
        <v>0</v>
      </c>
      <c r="CA3" s="4">
        <f t="shared" ref="CA3:CA58" si="14">(BY3-$B3)/$B3</f>
        <v>1.3680769305671559E-3</v>
      </c>
      <c r="CB3" s="31">
        <v>17.53376180436462</v>
      </c>
    </row>
    <row r="4" spans="1:80" x14ac:dyDescent="0.25">
      <c r="A4" s="2" t="s">
        <v>14</v>
      </c>
      <c r="B4" s="31">
        <f t="shared" ref="B4:B58" si="15">MIN(D4,I4,M4,V4,AE4,AJ4,AO4,AT4,AY4,BD4,BI4,BN4,BS4,BX4)</f>
        <v>449.96380050801349</v>
      </c>
      <c r="C4" s="20">
        <v>449.91983794010469</v>
      </c>
      <c r="D4" s="21">
        <v>449.96380050801378</v>
      </c>
      <c r="E4" s="5">
        <v>9.7702454862791442E-5</v>
      </c>
      <c r="F4" s="5">
        <f t="shared" ref="F4:F58" si="16">(D4-B4)/B4</f>
        <v>6.3164435446397291E-16</v>
      </c>
      <c r="G4" s="31">
        <v>250.7128138542175</v>
      </c>
      <c r="H4" s="20">
        <v>449.96380050801338</v>
      </c>
      <c r="I4" s="21">
        <v>449.96380050801349</v>
      </c>
      <c r="J4" s="5">
        <v>0</v>
      </c>
      <c r="K4" s="5">
        <f t="shared" ref="K4:K58" si="17">(I4-$B4)/$B4</f>
        <v>0</v>
      </c>
      <c r="L4" s="31">
        <v>7.0150129795074463</v>
      </c>
      <c r="M4" s="20">
        <v>508.09031031134492</v>
      </c>
      <c r="N4" s="4">
        <f t="shared" ref="N4:N58" si="18">(M4-B4)/B4</f>
        <v>0.12918041348594272</v>
      </c>
      <c r="O4" s="21">
        <f t="shared" ref="O4:O58" si="19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0.12879050279373716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20">(AE4-$B4)/$B4</f>
        <v>1.2540989939674339E-2</v>
      </c>
      <c r="AH4" s="4">
        <f t="shared" si="20"/>
        <v>1.9383134507620657E-2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21">(AJ4-$B4)/$B4</f>
        <v>1.2540989939674339E-2</v>
      </c>
      <c r="AM4" s="4">
        <f t="shared" si="21"/>
        <v>1.9383134507620657E-2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1.3886767699530402E-2</v>
      </c>
      <c r="AR4" s="4">
        <f t="shared" si="2"/>
        <v>1.9671472969947462E-2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7.6487409689277586E-2</v>
      </c>
      <c r="AW4" s="4">
        <f t="shared" si="4"/>
        <v>8.8668667858160397E-2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1.2159686210218465E-2</v>
      </c>
      <c r="BB4" s="4">
        <f t="shared" si="6"/>
        <v>1.7743244631138789E-2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7.6636875283735362E-2</v>
      </c>
      <c r="BG4" s="4">
        <f t="shared" si="8"/>
        <v>8.5991175888823337E-2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2.784882441910554E-2</v>
      </c>
      <c r="BL4" s="4">
        <f t="shared" si="9"/>
        <v>5.0947735261630364E-2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2.2847457217210324E-2</v>
      </c>
      <c r="BQ4" s="4">
        <f t="shared" si="10"/>
        <v>5.2989478843621048E-2</v>
      </c>
      <c r="BR4" s="31">
        <v>40.532468022033569</v>
      </c>
      <c r="BS4" s="20">
        <v>464.14066361960209</v>
      </c>
      <c r="BT4" s="21">
        <v>469.93333278203471</v>
      </c>
      <c r="BU4" s="4">
        <f t="shared" si="11"/>
        <v>3.1506674749352696E-2</v>
      </c>
      <c r="BV4" s="4">
        <f t="shared" si="12"/>
        <v>4.4380308485872474E-2</v>
      </c>
      <c r="BW4" s="31">
        <v>18.17319023944437</v>
      </c>
      <c r="BX4" s="20">
        <v>454.05896485573129</v>
      </c>
      <c r="BY4" s="21">
        <v>463.23331016226211</v>
      </c>
      <c r="BZ4" s="4">
        <f t="shared" si="13"/>
        <v>9.1010973395955798E-3</v>
      </c>
      <c r="CA4" s="4">
        <f t="shared" si="14"/>
        <v>2.9490171518835998E-2</v>
      </c>
      <c r="CB4" s="31">
        <v>20.739798529259861</v>
      </c>
    </row>
    <row r="5" spans="1:80" x14ac:dyDescent="0.25">
      <c r="A5" s="2" t="s">
        <v>15</v>
      </c>
      <c r="B5" s="31">
        <f t="shared" si="15"/>
        <v>441.35614834787327</v>
      </c>
      <c r="C5" s="20">
        <v>441.34281897230181</v>
      </c>
      <c r="D5" s="21">
        <v>441.35614834787327</v>
      </c>
      <c r="E5" s="83">
        <v>3.0200951366393311E-5</v>
      </c>
      <c r="F5" s="5">
        <f t="shared" si="16"/>
        <v>0</v>
      </c>
      <c r="G5" s="31">
        <v>181.95560002326971</v>
      </c>
      <c r="H5" s="20">
        <v>441.31739538184382</v>
      </c>
      <c r="I5" s="21">
        <v>441.356148347881</v>
      </c>
      <c r="J5" s="83">
        <v>8.7804296331431413E-5</v>
      </c>
      <c r="K5" s="83">
        <f t="shared" si="17"/>
        <v>1.7515797602476383E-14</v>
      </c>
      <c r="L5" s="31">
        <v>22.20231199264526</v>
      </c>
      <c r="M5" s="20">
        <v>520.94200186009994</v>
      </c>
      <c r="N5" s="4">
        <f t="shared" si="18"/>
        <v>0.18032116196894521</v>
      </c>
      <c r="O5" s="21">
        <f t="shared" si="19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0.18076783453903314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20"/>
        <v>3.9589118098385133E-2</v>
      </c>
      <c r="AH5" s="4">
        <f t="shared" si="20"/>
        <v>5.540694436760886E-2</v>
      </c>
      <c r="AI5" s="31">
        <v>11.727895449999989</v>
      </c>
      <c r="AJ5" s="20">
        <v>458.82904902826562</v>
      </c>
      <c r="AK5" s="21">
        <v>465.81034390568601</v>
      </c>
      <c r="AL5" s="4">
        <f t="shared" si="21"/>
        <v>3.9589118098385133E-2</v>
      </c>
      <c r="AM5" s="4">
        <f t="shared" si="21"/>
        <v>5.540694436760886E-2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4.3921756945456934E-2</v>
      </c>
      <c r="AR5" s="4">
        <f t="shared" si="2"/>
        <v>5.3136619155580461E-2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6.1536583705166653E-2</v>
      </c>
      <c r="AW5" s="4">
        <f t="shared" si="4"/>
        <v>0.11758308552131516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3.9626133106325366E-2</v>
      </c>
      <c r="BB5" s="4">
        <f t="shared" si="6"/>
        <v>5.222459242952382E-2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6.1390427068826352E-2</v>
      </c>
      <c r="BG5" s="4">
        <f t="shared" si="8"/>
        <v>0.11019206180452058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4.5122835700012673E-2</v>
      </c>
      <c r="BL5" s="4">
        <f t="shared" si="9"/>
        <v>7.0591775363716164E-2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4.8703531751357595E-2</v>
      </c>
      <c r="BQ5" s="4">
        <f t="shared" si="10"/>
        <v>7.2376527151325323E-2</v>
      </c>
      <c r="BR5" s="31">
        <v>48.645905057899647</v>
      </c>
      <c r="BS5" s="20">
        <v>460.63056484263041</v>
      </c>
      <c r="BT5" s="21">
        <v>473.92352865228821</v>
      </c>
      <c r="BU5" s="4">
        <f t="shared" si="11"/>
        <v>4.3670891562079699E-2</v>
      </c>
      <c r="BV5" s="4">
        <f t="shared" si="12"/>
        <v>7.3789343201231677E-2</v>
      </c>
      <c r="BW5" s="31">
        <v>18.861563106626271</v>
      </c>
      <c r="BX5" s="20">
        <v>452.52364595059049</v>
      </c>
      <c r="BY5" s="21">
        <v>463.83271903831849</v>
      </c>
      <c r="BZ5" s="4">
        <f t="shared" si="13"/>
        <v>2.5302689550197655E-2</v>
      </c>
      <c r="CA5" s="4">
        <f t="shared" si="14"/>
        <v>5.0926152891676423E-2</v>
      </c>
      <c r="CB5" s="31">
        <v>20.503868134133519</v>
      </c>
    </row>
    <row r="6" spans="1:80" x14ac:dyDescent="0.25">
      <c r="A6" s="2" t="s">
        <v>16</v>
      </c>
      <c r="B6" s="31">
        <f t="shared" si="15"/>
        <v>425.54415736273182</v>
      </c>
      <c r="C6" s="20">
        <v>425.50381098807122</v>
      </c>
      <c r="D6" s="21">
        <v>425.54415736289712</v>
      </c>
      <c r="E6" s="5">
        <v>9.4811253139789238E-5</v>
      </c>
      <c r="F6" s="5">
        <f t="shared" si="16"/>
        <v>3.8844538031414731E-13</v>
      </c>
      <c r="G6" s="31">
        <v>275.86940503120422</v>
      </c>
      <c r="H6" s="20">
        <v>425.51305310218538</v>
      </c>
      <c r="I6" s="21">
        <v>425.54415736273182</v>
      </c>
      <c r="J6" s="5">
        <v>7.3092909415176341E-5</v>
      </c>
      <c r="K6" s="5">
        <f t="shared" si="17"/>
        <v>0</v>
      </c>
      <c r="L6" s="31">
        <v>20.800436973571781</v>
      </c>
      <c r="M6" s="20">
        <v>451.95400155228168</v>
      </c>
      <c r="N6" s="4">
        <f t="shared" si="18"/>
        <v>6.2061348352712153E-2</v>
      </c>
      <c r="O6" s="21">
        <f t="shared" si="19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20"/>
        <v>3.7054235776818364E-2</v>
      </c>
      <c r="AH6" s="4">
        <f t="shared" si="20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21"/>
        <v>3.7054235776818364E-2</v>
      </c>
      <c r="AM6" s="4">
        <f t="shared" si="21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>
        <v>447.74727107734287</v>
      </c>
      <c r="BT6" s="21">
        <v>457.28879452690711</v>
      </c>
      <c r="BU6" s="4">
        <f t="shared" si="11"/>
        <v>5.2175816141414484E-2</v>
      </c>
      <c r="BV6" s="4">
        <f t="shared" si="12"/>
        <v>7.459775117324971E-2</v>
      </c>
      <c r="BW6" s="31">
        <v>19.01506231091917</v>
      </c>
      <c r="BX6" s="20">
        <v>445.16305224663398</v>
      </c>
      <c r="BY6" s="21">
        <v>451.29973574339488</v>
      </c>
      <c r="BZ6" s="4">
        <f t="shared" si="13"/>
        <v>4.6103076600765319E-2</v>
      </c>
      <c r="CA6" s="4">
        <f t="shared" si="14"/>
        <v>6.0523867934836009E-2</v>
      </c>
      <c r="CB6" s="31">
        <v>20.79458220750093</v>
      </c>
    </row>
    <row r="7" spans="1:80" x14ac:dyDescent="0.25">
      <c r="A7" s="2" t="s">
        <v>17</v>
      </c>
      <c r="B7" s="31">
        <f t="shared" si="15"/>
        <v>460.29561762211432</v>
      </c>
      <c r="C7" s="20">
        <v>460.29561762211438</v>
      </c>
      <c r="D7" s="21">
        <v>460.29561762211432</v>
      </c>
      <c r="E7" s="83">
        <v>0</v>
      </c>
      <c r="F7" s="5">
        <f t="shared" si="16"/>
        <v>0</v>
      </c>
      <c r="G7" s="31">
        <v>2.9146430492401119</v>
      </c>
      <c r="H7" s="20">
        <v>460.29561762211432</v>
      </c>
      <c r="I7" s="21">
        <v>460.29561762211438</v>
      </c>
      <c r="J7" s="5">
        <v>0</v>
      </c>
      <c r="K7" s="5">
        <f t="shared" si="17"/>
        <v>1.2349328710636207E-16</v>
      </c>
      <c r="L7" s="31">
        <v>2.249519824981689</v>
      </c>
      <c r="M7" s="20">
        <v>485.26165439586288</v>
      </c>
      <c r="N7" s="4">
        <f t="shared" si="18"/>
        <v>5.4239136367891183E-2</v>
      </c>
      <c r="O7" s="21">
        <f t="shared" si="19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20"/>
        <v>2.2626851047983305E-2</v>
      </c>
      <c r="AH7" s="4">
        <f t="shared" si="20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21"/>
        <v>2.2626851047983305E-2</v>
      </c>
      <c r="AM7" s="4">
        <f t="shared" si="21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>
        <v>463.84255351072562</v>
      </c>
      <c r="BT7" s="21">
        <v>470.71083469672442</v>
      </c>
      <c r="BU7" s="4">
        <f t="shared" si="11"/>
        <v>7.7057780974208725E-3</v>
      </c>
      <c r="BV7" s="4">
        <f t="shared" si="12"/>
        <v>2.2627234924405919E-2</v>
      </c>
      <c r="BW7" s="31">
        <v>18.23744637127966</v>
      </c>
      <c r="BX7" s="20">
        <v>468.03403891276002</v>
      </c>
      <c r="BY7" s="21">
        <v>468.47024397123721</v>
      </c>
      <c r="BZ7" s="4">
        <f t="shared" si="13"/>
        <v>1.6811850894045795E-2</v>
      </c>
      <c r="CA7" s="4">
        <f t="shared" si="14"/>
        <v>1.7759513747606336E-2</v>
      </c>
      <c r="CB7" s="31">
        <v>17.562013379670681</v>
      </c>
    </row>
    <row r="8" spans="1:80" x14ac:dyDescent="0.25">
      <c r="A8" s="2" t="s">
        <v>18</v>
      </c>
      <c r="B8" s="31">
        <f t="shared" si="15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6"/>
        <v>0</v>
      </c>
      <c r="G8" s="31">
        <v>16.724586009979252</v>
      </c>
      <c r="H8" s="20">
        <v>457.39279161560307</v>
      </c>
      <c r="I8" s="21">
        <v>457.39279161560319</v>
      </c>
      <c r="J8" s="5">
        <v>0</v>
      </c>
      <c r="K8" s="5">
        <f t="shared" si="17"/>
        <v>2.4855406513961736E-16</v>
      </c>
      <c r="L8" s="31">
        <v>3.211184024810791</v>
      </c>
      <c r="M8" s="20">
        <v>490.18444536991342</v>
      </c>
      <c r="N8" s="4">
        <f t="shared" si="18"/>
        <v>7.1692546002930319E-2</v>
      </c>
      <c r="O8" s="21">
        <f t="shared" si="19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20"/>
        <v>9.10920775556558E-3</v>
      </c>
      <c r="AH8" s="4">
        <f t="shared" si="20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21"/>
        <v>9.10920775556558E-3</v>
      </c>
      <c r="AM8" s="4">
        <f t="shared" si="21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>
        <v>457.39279161560319</v>
      </c>
      <c r="BT8" s="21">
        <v>461.2467366262278</v>
      </c>
      <c r="BU8" s="4">
        <f t="shared" si="11"/>
        <v>2.4855406513961736E-16</v>
      </c>
      <c r="BV8" s="4">
        <f t="shared" si="12"/>
        <v>8.4258980055453448E-3</v>
      </c>
      <c r="BW8" s="31">
        <v>17.524132197164001</v>
      </c>
      <c r="BX8" s="20">
        <v>460.7308504555815</v>
      </c>
      <c r="BY8" s="21">
        <v>460.94800774310681</v>
      </c>
      <c r="BZ8" s="4">
        <f t="shared" si="13"/>
        <v>7.298013657337574E-3</v>
      </c>
      <c r="CA8" s="4">
        <f t="shared" si="14"/>
        <v>7.7727856509194303E-3</v>
      </c>
      <c r="CB8" s="31">
        <v>17.409326391667129</v>
      </c>
    </row>
    <row r="9" spans="1:80" x14ac:dyDescent="0.25">
      <c r="A9" s="2" t="s">
        <v>19</v>
      </c>
      <c r="B9" s="31">
        <f t="shared" si="15"/>
        <v>456.19830607552922</v>
      </c>
      <c r="C9" s="20">
        <v>456.19830607552922</v>
      </c>
      <c r="D9" s="21">
        <v>456.19830607552922</v>
      </c>
      <c r="E9" s="5">
        <v>0</v>
      </c>
      <c r="F9" s="5">
        <f t="shared" si="16"/>
        <v>0</v>
      </c>
      <c r="G9" s="31">
        <v>5.2516319751739502</v>
      </c>
      <c r="H9" s="20">
        <v>456.1983060755291</v>
      </c>
      <c r="I9" s="21">
        <v>456.19830607552922</v>
      </c>
      <c r="J9" s="83">
        <v>0</v>
      </c>
      <c r="K9" s="83">
        <f t="shared" si="17"/>
        <v>0</v>
      </c>
      <c r="L9" s="31">
        <v>5.2342100143432617</v>
      </c>
      <c r="M9" s="20">
        <v>489.71369618200902</v>
      </c>
      <c r="N9" s="4">
        <f t="shared" si="18"/>
        <v>7.3466713181812901E-2</v>
      </c>
      <c r="O9" s="21">
        <f t="shared" si="19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6.3747297144957984E-2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20"/>
        <v>7.7468640675159755E-3</v>
      </c>
      <c r="AH9" s="4">
        <f t="shared" si="20"/>
        <v>1.0504008577570927E-2</v>
      </c>
      <c r="AI9" s="31">
        <v>11.24963270000001</v>
      </c>
      <c r="AJ9" s="20">
        <v>459.73241234052739</v>
      </c>
      <c r="AK9" s="21">
        <v>460.9902169956199</v>
      </c>
      <c r="AL9" s="4">
        <f t="shared" si="21"/>
        <v>7.7468640675159755E-3</v>
      </c>
      <c r="AM9" s="4">
        <f t="shared" si="21"/>
        <v>1.0504008577570927E-2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9.0742501349331973E-3</v>
      </c>
      <c r="AR9" s="4">
        <f t="shared" si="2"/>
        <v>1.3138654352093666E-2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5.3557270659641493E-3</v>
      </c>
      <c r="AW9" s="4">
        <f t="shared" si="4"/>
        <v>8.0375766907593554E-3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6.3503454852006135E-3</v>
      </c>
      <c r="BB9" s="4">
        <f t="shared" si="6"/>
        <v>1.0091774734431139E-2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3.5194400149354912E-3</v>
      </c>
      <c r="BG9" s="4">
        <f t="shared" si="8"/>
        <v>8.907237830837543E-3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1.327386067417222E-3</v>
      </c>
      <c r="BL9" s="4">
        <f t="shared" si="9"/>
        <v>3.705506220841872E-3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1.314544247853299E-3</v>
      </c>
      <c r="BQ9" s="4">
        <f t="shared" si="10"/>
        <v>4.3629512829946307E-3</v>
      </c>
      <c r="BR9" s="31">
        <v>23.688241427205501</v>
      </c>
      <c r="BS9" s="20">
        <v>456.79799893466122</v>
      </c>
      <c r="BT9" s="21">
        <v>458.18867706032142</v>
      </c>
      <c r="BU9" s="4">
        <f t="shared" si="11"/>
        <v>1.314544247853299E-3</v>
      </c>
      <c r="BV9" s="4">
        <f t="shared" si="12"/>
        <v>4.3629512829946307E-3</v>
      </c>
      <c r="BW9" s="31">
        <v>17.50644626263529</v>
      </c>
      <c r="BX9" s="20">
        <v>456.80385735099321</v>
      </c>
      <c r="BY9" s="21">
        <v>457.20154592875713</v>
      </c>
      <c r="BZ9" s="4">
        <f t="shared" si="13"/>
        <v>1.327386067417222E-3</v>
      </c>
      <c r="CA9" s="4">
        <f t="shared" si="14"/>
        <v>2.199131035488351E-3</v>
      </c>
      <c r="CB9" s="31">
        <v>17.65431266259402</v>
      </c>
    </row>
    <row r="10" spans="1:80" x14ac:dyDescent="0.25">
      <c r="A10" s="2" t="s">
        <v>20</v>
      </c>
      <c r="B10" s="31">
        <f t="shared" si="15"/>
        <v>447.56082869989632</v>
      </c>
      <c r="C10" s="20">
        <v>447.52142640791482</v>
      </c>
      <c r="D10" s="21">
        <v>447.56082869989632</v>
      </c>
      <c r="E10" s="5">
        <v>8.8037847494404906E-5</v>
      </c>
      <c r="F10" s="5">
        <f t="shared" si="16"/>
        <v>0</v>
      </c>
      <c r="G10" s="31">
        <v>137.22035002708441</v>
      </c>
      <c r="H10" s="20">
        <v>447.56082869989638</v>
      </c>
      <c r="I10" s="21">
        <v>447.56082869989649</v>
      </c>
      <c r="J10" s="83">
        <v>0</v>
      </c>
      <c r="K10" s="83">
        <f t="shared" si="17"/>
        <v>3.8102140680584443E-16</v>
      </c>
      <c r="L10" s="31">
        <v>9.2684400081634521</v>
      </c>
      <c r="M10" s="20">
        <v>497.69675476795243</v>
      </c>
      <c r="N10" s="4">
        <f t="shared" si="18"/>
        <v>0.11202036204485141</v>
      </c>
      <c r="O10" s="21">
        <f t="shared" si="19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0.11011011643115624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20"/>
        <v>2.1342069314710808E-2</v>
      </c>
      <c r="AH10" s="4">
        <f t="shared" si="20"/>
        <v>2.4500501664752133E-2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21"/>
        <v>2.1342069314710808E-2</v>
      </c>
      <c r="AM10" s="4">
        <f t="shared" si="21"/>
        <v>2.4500501664752133E-2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1.7833694776484842E-2</v>
      </c>
      <c r="AR10" s="4">
        <f t="shared" si="2"/>
        <v>2.4207875715714675E-2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7.0453547055808006E-3</v>
      </c>
      <c r="AW10" s="4">
        <f t="shared" si="4"/>
        <v>1.7811817357301363E-2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1.0211416217147494E-2</v>
      </c>
      <c r="BB10" s="4">
        <f t="shared" si="6"/>
        <v>2.0174849516171385E-2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1.0161017728608732E-2</v>
      </c>
      <c r="BG10" s="4">
        <f t="shared" si="8"/>
        <v>2.1125397971846652E-2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3.8102140680584443E-16</v>
      </c>
      <c r="BL10" s="4">
        <f t="shared" si="9"/>
        <v>8.2773801778614296E-3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3.8102140680584443E-16</v>
      </c>
      <c r="BQ10" s="4">
        <f t="shared" si="10"/>
        <v>6.2805587127648336E-3</v>
      </c>
      <c r="BR10" s="31">
        <v>33.877290749549857</v>
      </c>
      <c r="BS10" s="20">
        <v>447.56082869989649</v>
      </c>
      <c r="BT10" s="21">
        <v>450.43944960989501</v>
      </c>
      <c r="BU10" s="4">
        <f t="shared" si="11"/>
        <v>3.8102140680584443E-16</v>
      </c>
      <c r="BV10" s="4">
        <f t="shared" si="12"/>
        <v>6.4317981498977295E-3</v>
      </c>
      <c r="BW10" s="31">
        <v>20.196769827976819</v>
      </c>
      <c r="BX10" s="20">
        <v>447.94599350703089</v>
      </c>
      <c r="BY10" s="21">
        <v>451.10372615536551</v>
      </c>
      <c r="BZ10" s="4">
        <f t="shared" si="13"/>
        <v>8.605865000594976E-4</v>
      </c>
      <c r="CA10" s="4">
        <f t="shared" si="14"/>
        <v>7.9160132618415809E-3</v>
      </c>
      <c r="CB10" s="31">
        <v>22.018484320305291</v>
      </c>
    </row>
    <row r="11" spans="1:80" x14ac:dyDescent="0.25">
      <c r="A11" s="2" t="s">
        <v>21</v>
      </c>
      <c r="B11" s="31">
        <f t="shared" si="15"/>
        <v>438.37168906861569</v>
      </c>
      <c r="C11" s="20">
        <v>438.32819750764889</v>
      </c>
      <c r="D11" s="21">
        <v>438.37168906862132</v>
      </c>
      <c r="E11" s="83">
        <v>9.9211609820927949E-5</v>
      </c>
      <c r="F11" s="5">
        <f t="shared" si="16"/>
        <v>1.2837276237378446E-14</v>
      </c>
      <c r="G11" s="31">
        <v>2710.4908449649811</v>
      </c>
      <c r="H11" s="20">
        <v>438.37168906861552</v>
      </c>
      <c r="I11" s="21">
        <v>438.37168906861569</v>
      </c>
      <c r="J11" s="5">
        <v>0</v>
      </c>
      <c r="K11" s="5">
        <f t="shared" si="17"/>
        <v>0</v>
      </c>
      <c r="L11" s="31">
        <v>16.03944301605225</v>
      </c>
      <c r="M11" s="20">
        <v>467.94000165053598</v>
      </c>
      <c r="N11" s="4">
        <f t="shared" si="18"/>
        <v>6.7450324277880391E-2</v>
      </c>
      <c r="O11" s="21">
        <f t="shared" si="19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7.0448001883523736E-2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20"/>
        <v>5.5735205448428551E-3</v>
      </c>
      <c r="AH11" s="4">
        <f t="shared" si="20"/>
        <v>1.1858459486992335E-2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21"/>
        <v>5.5735205448428551E-3</v>
      </c>
      <c r="AM11" s="4">
        <f t="shared" si="21"/>
        <v>1.1858459486992335E-2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5.5735205448428551E-3</v>
      </c>
      <c r="AR11" s="4">
        <f t="shared" si="2"/>
        <v>1.1858268078575733E-2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5.593310857751106E-3</v>
      </c>
      <c r="AW11" s="4">
        <f t="shared" si="4"/>
        <v>1.2592295503474123E-2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6.9548854700061937E-3</v>
      </c>
      <c r="BB11" s="4">
        <f t="shared" si="6"/>
        <v>1.058236939480839E-2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7.7206731943379649E-3</v>
      </c>
      <c r="BG11" s="4">
        <f t="shared" si="8"/>
        <v>1.1942320332757958E-2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5.5990445136366931E-3</v>
      </c>
      <c r="BL11" s="4">
        <f t="shared" si="9"/>
        <v>1.057946813878867E-2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6.8223294459512319E-3</v>
      </c>
      <c r="BQ11" s="4">
        <f t="shared" si="10"/>
        <v>9.645730872918052E-3</v>
      </c>
      <c r="BR11" s="31">
        <v>35.380631269700828</v>
      </c>
      <c r="BS11" s="20">
        <v>438.37168906862138</v>
      </c>
      <c r="BT11" s="21">
        <v>441.99192224873951</v>
      </c>
      <c r="BU11" s="4">
        <f t="shared" si="11"/>
        <v>1.2966945694321664E-14</v>
      </c>
      <c r="BV11" s="4">
        <f t="shared" si="12"/>
        <v>8.258364466499947E-3</v>
      </c>
      <c r="BW11" s="31">
        <v>19.984817746654151</v>
      </c>
      <c r="BX11" s="20">
        <v>440.13952930193773</v>
      </c>
      <c r="BY11" s="21">
        <v>441.65265519394148</v>
      </c>
      <c r="BZ11" s="4">
        <f t="shared" si="13"/>
        <v>4.0327427099091789E-3</v>
      </c>
      <c r="CA11" s="4">
        <f t="shared" si="14"/>
        <v>7.4844389068479287E-3</v>
      </c>
      <c r="CB11" s="31">
        <v>21.108745608106251</v>
      </c>
    </row>
    <row r="12" spans="1:80" x14ac:dyDescent="0.25">
      <c r="A12" s="2" t="s">
        <v>22</v>
      </c>
      <c r="B12" s="31">
        <f t="shared" si="15"/>
        <v>514.68673230835748</v>
      </c>
      <c r="C12" s="20">
        <v>514.68673230835748</v>
      </c>
      <c r="D12" s="21">
        <v>514.68673230835748</v>
      </c>
      <c r="E12" s="5">
        <v>0</v>
      </c>
      <c r="F12" s="5">
        <f t="shared" si="16"/>
        <v>0</v>
      </c>
      <c r="G12" s="31">
        <v>2.0689229965209961</v>
      </c>
      <c r="H12" s="20">
        <v>514.68673230835748</v>
      </c>
      <c r="I12" s="21">
        <v>514.6867323083577</v>
      </c>
      <c r="J12" s="5">
        <v>0</v>
      </c>
      <c r="K12" s="5">
        <f t="shared" si="17"/>
        <v>4.417710058766556E-16</v>
      </c>
      <c r="L12" s="31">
        <v>1.563116073608398</v>
      </c>
      <c r="M12" s="20">
        <v>547.33196888924851</v>
      </c>
      <c r="N12" s="4">
        <f t="shared" si="18"/>
        <v>6.3427390938324654E-2</v>
      </c>
      <c r="O12" s="21">
        <f t="shared" si="19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20"/>
        <v>2.6021249571120304E-2</v>
      </c>
      <c r="AH12" s="4">
        <f t="shared" si="20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21"/>
        <v>2.6021249571120304E-2</v>
      </c>
      <c r="AM12" s="4">
        <f t="shared" si="21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>
        <v>517.9710695155635</v>
      </c>
      <c r="BT12" s="21">
        <v>519.16095201266251</v>
      </c>
      <c r="BU12" s="4">
        <f t="shared" si="11"/>
        <v>6.3812354215463246E-3</v>
      </c>
      <c r="BV12" s="4">
        <f t="shared" si="12"/>
        <v>8.6930931447139932E-3</v>
      </c>
      <c r="BW12" s="31">
        <v>16.420940658263859</v>
      </c>
      <c r="BX12" s="20">
        <v>524.81710737590902</v>
      </c>
      <c r="BY12" s="21">
        <v>527.77350152725899</v>
      </c>
      <c r="BZ12" s="4">
        <f t="shared" si="13"/>
        <v>1.9682603866855192E-2</v>
      </c>
      <c r="CA12" s="4">
        <f t="shared" si="14"/>
        <v>2.5426669073453024E-2</v>
      </c>
      <c r="CB12" s="31">
        <v>16.463204851560299</v>
      </c>
    </row>
    <row r="13" spans="1:80" x14ac:dyDescent="0.25">
      <c r="A13" s="2" t="s">
        <v>23</v>
      </c>
      <c r="B13" s="31">
        <f t="shared" si="15"/>
        <v>514.24094522064638</v>
      </c>
      <c r="C13" s="20">
        <v>514.19367261877585</v>
      </c>
      <c r="D13" s="21">
        <v>514.24094522064638</v>
      </c>
      <c r="E13" s="83">
        <v>9.1926950410841106E-5</v>
      </c>
      <c r="F13" s="5">
        <f t="shared" si="16"/>
        <v>0</v>
      </c>
      <c r="G13" s="31">
        <v>13.605777978897089</v>
      </c>
      <c r="H13" s="20">
        <v>514.24094522064672</v>
      </c>
      <c r="I13" s="21">
        <v>514.24094522064684</v>
      </c>
      <c r="J13" s="83">
        <v>0</v>
      </c>
      <c r="K13" s="83">
        <f t="shared" si="17"/>
        <v>8.8430793991198969E-16</v>
      </c>
      <c r="L13" s="31">
        <v>6.2952830791473389</v>
      </c>
      <c r="M13" s="20">
        <v>565.88933973323515</v>
      </c>
      <c r="N13" s="4">
        <f t="shared" si="18"/>
        <v>0.10043617684007618</v>
      </c>
      <c r="O13" s="21">
        <f t="shared" si="19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0.10043617684007618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20"/>
        <v>7.8203276942063166E-2</v>
      </c>
      <c r="AH13" s="4">
        <f t="shared" si="20"/>
        <v>9.2351917382302917E-2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21"/>
        <v>7.8203276942063166E-2</v>
      </c>
      <c r="AM13" s="4">
        <f t="shared" si="21"/>
        <v>9.2351917382302917E-2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7.6910397781649417E-2</v>
      </c>
      <c r="AR13" s="4">
        <f t="shared" si="2"/>
        <v>8.5670078871921171E-2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2.7240476655697295E-2</v>
      </c>
      <c r="AW13" s="4">
        <f t="shared" si="4"/>
        <v>4.0133701213307088E-2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7.9710083866771475E-2</v>
      </c>
      <c r="BB13" s="4">
        <f t="shared" si="6"/>
        <v>8.9557790072663887E-2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3.0271774730767923E-2</v>
      </c>
      <c r="BG13" s="4">
        <f t="shared" si="8"/>
        <v>4.0051349117072491E-2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2.1233585382669222E-2</v>
      </c>
      <c r="BL13" s="4">
        <f t="shared" si="9"/>
        <v>3.7579643661705783E-2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3.1723057156082993E-2</v>
      </c>
      <c r="BQ13" s="4">
        <f t="shared" si="10"/>
        <v>3.6619700225584695E-2</v>
      </c>
      <c r="BR13" s="31">
        <v>21.915866157971319</v>
      </c>
      <c r="BS13" s="20">
        <v>530.55424011787909</v>
      </c>
      <c r="BT13" s="21">
        <v>533.07229447834777</v>
      </c>
      <c r="BU13" s="4">
        <f t="shared" si="11"/>
        <v>3.1723057156082993E-2</v>
      </c>
      <c r="BV13" s="4">
        <f t="shared" si="12"/>
        <v>3.6619700225584695E-2</v>
      </c>
      <c r="BW13" s="31">
        <v>16.522513075172899</v>
      </c>
      <c r="BX13" s="20">
        <v>548.57490166885952</v>
      </c>
      <c r="BY13" s="21">
        <v>554.58307853499127</v>
      </c>
      <c r="BZ13" s="4">
        <f t="shared" si="13"/>
        <v>6.6766282940541433E-2</v>
      </c>
      <c r="CA13" s="4">
        <f t="shared" si="14"/>
        <v>7.8449866136262661E-2</v>
      </c>
      <c r="CB13" s="31">
        <v>16.627491143904631</v>
      </c>
    </row>
    <row r="14" spans="1:80" x14ac:dyDescent="0.25">
      <c r="A14" s="2" t="s">
        <v>24</v>
      </c>
      <c r="B14" s="31">
        <f t="shared" si="15"/>
        <v>510.11608979071281</v>
      </c>
      <c r="C14" s="20">
        <v>510.11608979071292</v>
      </c>
      <c r="D14" s="21">
        <v>510.11608979071281</v>
      </c>
      <c r="E14" s="5">
        <v>0</v>
      </c>
      <c r="F14" s="5">
        <f t="shared" si="16"/>
        <v>0</v>
      </c>
      <c r="G14" s="31">
        <v>91.249053955078125</v>
      </c>
      <c r="H14" s="20">
        <v>510.11608979071292</v>
      </c>
      <c r="I14" s="21">
        <v>510.11608979071298</v>
      </c>
      <c r="J14" s="5">
        <v>0</v>
      </c>
      <c r="K14" s="5">
        <f t="shared" si="17"/>
        <v>3.342969570953704E-16</v>
      </c>
      <c r="L14" s="31">
        <v>12.19677901268005</v>
      </c>
      <c r="M14" s="20">
        <v>588.52776400353491</v>
      </c>
      <c r="N14" s="4">
        <f t="shared" si="18"/>
        <v>0.15371339148504873</v>
      </c>
      <c r="O14" s="21">
        <f t="shared" si="19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0.15371339148504873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20"/>
        <v>8.3213862283219878E-2</v>
      </c>
      <c r="AH14" s="4">
        <f t="shared" si="20"/>
        <v>0.10931768347180709</v>
      </c>
      <c r="AI14" s="31">
        <v>11.223172139999971</v>
      </c>
      <c r="AJ14" s="20">
        <v>552.5648198350118</v>
      </c>
      <c r="AK14" s="21">
        <v>565.88079902832988</v>
      </c>
      <c r="AL14" s="4">
        <f t="shared" si="21"/>
        <v>8.3213862283219878E-2</v>
      </c>
      <c r="AM14" s="4">
        <f t="shared" si="21"/>
        <v>0.10931768347180709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7.9781794772593145E-2</v>
      </c>
      <c r="AR14" s="4">
        <f t="shared" si="2"/>
        <v>0.10616488308408439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4.1492034538620222E-2</v>
      </c>
      <c r="AW14" s="4">
        <f t="shared" si="4"/>
        <v>5.2677065752494236E-2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8.4116899393575334E-2</v>
      </c>
      <c r="BB14" s="4">
        <f t="shared" si="6"/>
        <v>0.10970340083654821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3.2445397341273746E-2</v>
      </c>
      <c r="BG14" s="4">
        <f t="shared" si="8"/>
        <v>5.160137298863602E-2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4.2024156435183806E-2</v>
      </c>
      <c r="BL14" s="4">
        <f t="shared" si="9"/>
        <v>4.8284703312201728E-2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3.3557976137923974E-2</v>
      </c>
      <c r="BQ14" s="4">
        <f t="shared" si="10"/>
        <v>4.9287121549643827E-2</v>
      </c>
      <c r="BR14" s="31">
        <v>21.632084943912918</v>
      </c>
      <c r="BS14" s="20">
        <v>527.23455335948063</v>
      </c>
      <c r="BT14" s="21">
        <v>535.25824351265669</v>
      </c>
      <c r="BU14" s="4">
        <f t="shared" si="11"/>
        <v>3.3557976137923974E-2</v>
      </c>
      <c r="BV14" s="4">
        <f t="shared" si="12"/>
        <v>4.9287121549643827E-2</v>
      </c>
      <c r="BW14" s="31">
        <v>16.587782552279531</v>
      </c>
      <c r="BX14" s="20">
        <v>552.31694152570765</v>
      </c>
      <c r="BY14" s="21">
        <v>560.45417591866897</v>
      </c>
      <c r="BZ14" s="4">
        <f t="shared" si="13"/>
        <v>8.2727936992359405E-2</v>
      </c>
      <c r="CA14" s="4">
        <f t="shared" si="14"/>
        <v>9.8679667501976959E-2</v>
      </c>
      <c r="CB14" s="31">
        <v>17.501940934360029</v>
      </c>
    </row>
    <row r="15" spans="1:80" x14ac:dyDescent="0.25">
      <c r="A15" s="2" t="s">
        <v>25</v>
      </c>
      <c r="B15" s="31">
        <f t="shared" si="15"/>
        <v>506.38982950550837</v>
      </c>
      <c r="C15" s="20">
        <v>506.38982950550837</v>
      </c>
      <c r="D15" s="21">
        <v>506.38982950550837</v>
      </c>
      <c r="E15" s="5">
        <v>0</v>
      </c>
      <c r="F15" s="5">
        <f t="shared" si="16"/>
        <v>0</v>
      </c>
      <c r="G15" s="31">
        <v>239.13336110115051</v>
      </c>
      <c r="H15" s="20">
        <v>506.35023028482931</v>
      </c>
      <c r="I15" s="21">
        <v>506.38982950550849</v>
      </c>
      <c r="J15" s="83">
        <v>7.8199083733272555E-5</v>
      </c>
      <c r="K15" s="83">
        <f t="shared" si="17"/>
        <v>2.2450458342070507E-16</v>
      </c>
      <c r="L15" s="31">
        <v>17.278285980224609</v>
      </c>
      <c r="M15" s="20">
        <v>584.25220362435641</v>
      </c>
      <c r="N15" s="4">
        <f t="shared" si="18"/>
        <v>0.15375975104966255</v>
      </c>
      <c r="O15" s="21">
        <f t="shared" si="19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20"/>
        <v>0.12094623233714877</v>
      </c>
      <c r="AH15" s="4">
        <f t="shared" si="20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21"/>
        <v>0.12094623233714877</v>
      </c>
      <c r="AM15" s="4">
        <f t="shared" si="21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>
        <v>538.06882606457953</v>
      </c>
      <c r="BT15" s="21">
        <v>546.92277614145553</v>
      </c>
      <c r="BU15" s="4">
        <f t="shared" si="11"/>
        <v>6.255851660766136E-2</v>
      </c>
      <c r="BV15" s="4">
        <f t="shared" si="12"/>
        <v>8.004297139128512E-2</v>
      </c>
      <c r="BW15" s="31">
        <v>17.058968246169389</v>
      </c>
      <c r="BX15" s="20">
        <v>558.37779174060427</v>
      </c>
      <c r="BY15" s="21">
        <v>567.04725355631058</v>
      </c>
      <c r="BZ15" s="4">
        <f t="shared" si="13"/>
        <v>0.102663914648251</v>
      </c>
      <c r="CA15" s="4">
        <f t="shared" si="14"/>
        <v>0.1197840488029438</v>
      </c>
      <c r="CB15" s="31">
        <v>16.87638524584472</v>
      </c>
    </row>
    <row r="16" spans="1:80" x14ac:dyDescent="0.25">
      <c r="A16" s="2" t="s">
        <v>26</v>
      </c>
      <c r="B16" s="31">
        <f t="shared" si="15"/>
        <v>509.78712340268032</v>
      </c>
      <c r="C16" s="20">
        <v>509.78712340268032</v>
      </c>
      <c r="D16" s="21">
        <v>509.78712340268032</v>
      </c>
      <c r="E16" s="83">
        <v>0</v>
      </c>
      <c r="F16" s="5">
        <f t="shared" si="16"/>
        <v>0</v>
      </c>
      <c r="G16" s="31">
        <v>17.94147515296936</v>
      </c>
      <c r="H16" s="20">
        <v>509.78712340261569</v>
      </c>
      <c r="I16" s="21">
        <v>509.78712340409948</v>
      </c>
      <c r="J16" s="83">
        <v>2.9100373024789481E-12</v>
      </c>
      <c r="K16" s="83">
        <f t="shared" si="17"/>
        <v>2.7838145181198419E-12</v>
      </c>
      <c r="L16" s="31">
        <v>4.6441361904144287</v>
      </c>
      <c r="M16" s="20">
        <v>530.28137129788126</v>
      </c>
      <c r="N16" s="4">
        <f t="shared" si="18"/>
        <v>4.0201580138799535E-2</v>
      </c>
      <c r="O16" s="21">
        <f t="shared" si="19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3.5977473001606738E-2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20"/>
        <v>4.1528002863111382E-2</v>
      </c>
      <c r="AH16" s="4">
        <f t="shared" si="20"/>
        <v>4.792550278255138E-2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21"/>
        <v>4.1528002863111382E-2</v>
      </c>
      <c r="AM16" s="4">
        <f t="shared" si="21"/>
        <v>4.792550278255138E-2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4.1831860501914876E-2</v>
      </c>
      <c r="AR16" s="4">
        <f t="shared" si="2"/>
        <v>5.2122391731428117E-2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1.3864827320954455E-2</v>
      </c>
      <c r="AW16" s="4">
        <f t="shared" si="4"/>
        <v>1.7519004358083352E-2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4.0772462384639399E-2</v>
      </c>
      <c r="BB16" s="4">
        <f t="shared" si="6"/>
        <v>4.8822072665593894E-2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1.4240103393381612E-2</v>
      </c>
      <c r="BG16" s="4">
        <f t="shared" si="8"/>
        <v>1.760464186504275E-2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1.6201706490229749E-2</v>
      </c>
      <c r="BL16" s="4">
        <f t="shared" si="9"/>
        <v>1.6677573409859734E-2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9.0618359312832127E-3</v>
      </c>
      <c r="BQ16" s="4">
        <f t="shared" si="10"/>
        <v>1.5893980737688888E-2</v>
      </c>
      <c r="BR16" s="31">
        <v>20.399502604268491</v>
      </c>
      <c r="BS16" s="20">
        <v>514.40673067483624</v>
      </c>
      <c r="BT16" s="21">
        <v>517.88967012236435</v>
      </c>
      <c r="BU16" s="4">
        <f t="shared" si="11"/>
        <v>9.0618359312832127E-3</v>
      </c>
      <c r="BV16" s="4">
        <f t="shared" si="12"/>
        <v>1.5893980737688888E-2</v>
      </c>
      <c r="BW16" s="31">
        <v>16.36887720581144</v>
      </c>
      <c r="BX16" s="20">
        <v>530.2535183584074</v>
      </c>
      <c r="BY16" s="21">
        <v>532.6760539765728</v>
      </c>
      <c r="BZ16" s="4">
        <f t="shared" si="13"/>
        <v>4.014694372647129E-2</v>
      </c>
      <c r="CA16" s="4">
        <f t="shared" si="14"/>
        <v>4.4898997097289443E-2</v>
      </c>
      <c r="CB16" s="31">
        <v>16.343474132753911</v>
      </c>
    </row>
    <row r="17" spans="1:80" x14ac:dyDescent="0.25">
      <c r="A17" s="2" t="s">
        <v>27</v>
      </c>
      <c r="B17" s="31">
        <f t="shared" si="15"/>
        <v>507.83182483665701</v>
      </c>
      <c r="C17" s="20">
        <v>507.80186298067417</v>
      </c>
      <c r="D17" s="21">
        <v>507.83182483665701</v>
      </c>
      <c r="E17" s="5">
        <v>5.8999563472430277E-5</v>
      </c>
      <c r="F17" s="5">
        <f t="shared" si="16"/>
        <v>0</v>
      </c>
      <c r="G17" s="31">
        <v>32.115576028823853</v>
      </c>
      <c r="H17" s="20">
        <v>507.83182483665701</v>
      </c>
      <c r="I17" s="21">
        <v>507.83182483665712</v>
      </c>
      <c r="J17" s="83">
        <v>0</v>
      </c>
      <c r="K17" s="83">
        <f t="shared" si="17"/>
        <v>2.2386709962138183E-16</v>
      </c>
      <c r="L17" s="31">
        <v>5.8042709827423096</v>
      </c>
      <c r="M17" s="20">
        <v>526.39016912271438</v>
      </c>
      <c r="N17" s="4">
        <f t="shared" si="18"/>
        <v>3.6544271899514424E-2</v>
      </c>
      <c r="O17" s="21">
        <f t="shared" si="19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3.6544271899514424E-2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20"/>
        <v>3.9185395264868299E-2</v>
      </c>
      <c r="AH17" s="4">
        <f t="shared" si="20"/>
        <v>4.7620541624591027E-2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21"/>
        <v>3.9185395264868299E-2</v>
      </c>
      <c r="AM17" s="4">
        <f t="shared" si="21"/>
        <v>4.7620541624591027E-2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3.6916719903252092E-2</v>
      </c>
      <c r="AR17" s="4">
        <f t="shared" si="2"/>
        <v>4.8154683927304584E-2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1.685932900934729E-2</v>
      </c>
      <c r="AW17" s="4">
        <f t="shared" si="4"/>
        <v>2.5301939901747044E-2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3.4521996606083884E-2</v>
      </c>
      <c r="BB17" s="4">
        <f t="shared" si="6"/>
        <v>4.704764512601823E-2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6.6370079419821844E-3</v>
      </c>
      <c r="BG17" s="4">
        <f t="shared" si="8"/>
        <v>2.5079587872425771E-2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1.5452271152534216E-2</v>
      </c>
      <c r="BL17" s="4">
        <f t="shared" si="9"/>
        <v>2.3817864161913452E-2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1.5440642826416858E-2</v>
      </c>
      <c r="BQ17" s="4">
        <f t="shared" si="10"/>
        <v>1.91577537855297E-2</v>
      </c>
      <c r="BR17" s="31">
        <v>20.71219186484814</v>
      </c>
      <c r="BS17" s="20">
        <v>515.67307465984732</v>
      </c>
      <c r="BT17" s="21">
        <v>517.56074190133393</v>
      </c>
      <c r="BU17" s="4">
        <f t="shared" si="11"/>
        <v>1.5440642826416858E-2</v>
      </c>
      <c r="BV17" s="4">
        <f t="shared" si="12"/>
        <v>1.91577537855297E-2</v>
      </c>
      <c r="BW17" s="31">
        <v>16.196631027944381</v>
      </c>
      <c r="BX17" s="20">
        <v>521.22740589734224</v>
      </c>
      <c r="BY17" s="21">
        <v>529.34709510654068</v>
      </c>
      <c r="BZ17" s="4">
        <f t="shared" si="13"/>
        <v>2.6377986580486346E-2</v>
      </c>
      <c r="CA17" s="4">
        <f t="shared" si="14"/>
        <v>4.2366919947965077E-2</v>
      </c>
      <c r="CB17" s="31">
        <v>16.505400030501189</v>
      </c>
    </row>
    <row r="18" spans="1:80" x14ac:dyDescent="0.25">
      <c r="A18" s="2" t="s">
        <v>28</v>
      </c>
      <c r="B18" s="31">
        <f t="shared" si="15"/>
        <v>507.5156215625608</v>
      </c>
      <c r="C18" s="20">
        <v>507.49317172347747</v>
      </c>
      <c r="D18" s="21">
        <v>507.5156215625608</v>
      </c>
      <c r="E18" s="83">
        <v>4.4234774516295537E-5</v>
      </c>
      <c r="F18" s="5">
        <f t="shared" si="16"/>
        <v>0</v>
      </c>
      <c r="G18" s="31">
        <v>46.172713041305542</v>
      </c>
      <c r="H18" s="20">
        <v>507.51562156254789</v>
      </c>
      <c r="I18" s="21">
        <v>507.51562156256091</v>
      </c>
      <c r="J18" s="83">
        <v>0</v>
      </c>
      <c r="K18" s="83">
        <f t="shared" si="17"/>
        <v>2.2400657810609282E-16</v>
      </c>
      <c r="L18" s="31">
        <v>7.7524831295013428</v>
      </c>
      <c r="M18" s="20">
        <v>527.24746988484844</v>
      </c>
      <c r="N18" s="4">
        <f t="shared" si="18"/>
        <v>3.8879292545786842E-2</v>
      </c>
      <c r="O18" s="21">
        <f t="shared" si="19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3.8879292545786842E-2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20"/>
        <v>3.4351663398803037E-2</v>
      </c>
      <c r="AH18" s="4">
        <f t="shared" si="20"/>
        <v>4.2531808797546089E-2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21"/>
        <v>3.4351663398803037E-2</v>
      </c>
      <c r="AM18" s="4">
        <f t="shared" si="21"/>
        <v>4.2531808797546089E-2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3.0398793681257811E-2</v>
      </c>
      <c r="AR18" s="4">
        <f t="shared" si="2"/>
        <v>4.01555693417485E-2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8.9014777706045364E-3</v>
      </c>
      <c r="AW18" s="4">
        <f t="shared" si="4"/>
        <v>1.7158258467378666E-2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2.7522360114561457E-2</v>
      </c>
      <c r="BB18" s="4">
        <f t="shared" si="6"/>
        <v>4.0196057889027068E-2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1.6061309304673917E-2</v>
      </c>
      <c r="BG18" s="4">
        <f t="shared" si="8"/>
        <v>1.9271446502431837E-2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8.9533951228382754E-3</v>
      </c>
      <c r="BL18" s="4">
        <f t="shared" si="9"/>
        <v>1.460233535516409E-2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6.2240903521400505E-3</v>
      </c>
      <c r="BQ18" s="4">
        <f t="shared" si="10"/>
        <v>9.7624508942002787E-3</v>
      </c>
      <c r="BR18" s="31">
        <v>22.791189030930401</v>
      </c>
      <c r="BS18" s="20">
        <v>510.67444464628869</v>
      </c>
      <c r="BT18" s="21">
        <v>512.47021789610483</v>
      </c>
      <c r="BU18" s="4">
        <f t="shared" si="11"/>
        <v>6.2240903521400505E-3</v>
      </c>
      <c r="BV18" s="4">
        <f t="shared" si="12"/>
        <v>9.7624508942002787E-3</v>
      </c>
      <c r="BW18" s="31">
        <v>16.545043506845829</v>
      </c>
      <c r="BX18" s="20">
        <v>520.05202748945874</v>
      </c>
      <c r="BY18" s="21">
        <v>523.63696868180182</v>
      </c>
      <c r="BZ18" s="4">
        <f t="shared" si="13"/>
        <v>2.4701517341082661E-2</v>
      </c>
      <c r="CA18" s="4">
        <f t="shared" si="14"/>
        <v>3.1765223442001507E-2</v>
      </c>
      <c r="CB18" s="31">
        <v>16.589153498411179</v>
      </c>
    </row>
    <row r="19" spans="1:80" x14ac:dyDescent="0.25">
      <c r="A19" s="2" t="s">
        <v>29</v>
      </c>
      <c r="B19" s="31">
        <f t="shared" si="15"/>
        <v>507.17248594312468</v>
      </c>
      <c r="C19" s="20">
        <v>507.16394802920001</v>
      </c>
      <c r="D19" s="21">
        <v>507.1724859431439</v>
      </c>
      <c r="E19" s="83">
        <v>1.6834339757220711E-5</v>
      </c>
      <c r="F19" s="5">
        <f t="shared" si="16"/>
        <v>3.7882724531526937E-14</v>
      </c>
      <c r="G19" s="31">
        <v>55.938269138336182</v>
      </c>
      <c r="H19" s="20">
        <v>507.17248594312463</v>
      </c>
      <c r="I19" s="21">
        <v>507.17248594312468</v>
      </c>
      <c r="J19" s="5">
        <v>0</v>
      </c>
      <c r="K19" s="5">
        <f t="shared" si="17"/>
        <v>0</v>
      </c>
      <c r="L19" s="31">
        <v>8.070850133895874</v>
      </c>
      <c r="M19" s="20">
        <v>530.09815122838449</v>
      </c>
      <c r="N19" s="4">
        <f t="shared" si="18"/>
        <v>4.5202896294005077E-2</v>
      </c>
      <c r="O19" s="21">
        <f t="shared" si="19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20"/>
        <v>4.5131105648047676E-2</v>
      </c>
      <c r="AH19" s="4">
        <f t="shared" si="20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21"/>
        <v>4.5131105648047676E-2</v>
      </c>
      <c r="AM19" s="4">
        <f t="shared" si="21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>
        <v>510.61382236571251</v>
      </c>
      <c r="BT19" s="21">
        <v>514.31787677490706</v>
      </c>
      <c r="BU19" s="4">
        <f t="shared" si="11"/>
        <v>6.7853373713449867E-3</v>
      </c>
      <c r="BV19" s="4">
        <f t="shared" si="12"/>
        <v>1.4088679945827498E-2</v>
      </c>
      <c r="BW19" s="31">
        <v>16.390649168565869</v>
      </c>
      <c r="BX19" s="20">
        <v>523.40774578484127</v>
      </c>
      <c r="BY19" s="21">
        <v>527.96925833070213</v>
      </c>
      <c r="BZ19" s="4">
        <f t="shared" si="13"/>
        <v>3.2011318223475631E-2</v>
      </c>
      <c r="CA19" s="4">
        <f t="shared" si="14"/>
        <v>4.1005324547336817E-2</v>
      </c>
      <c r="CB19" s="31">
        <v>16.455201673135161</v>
      </c>
    </row>
    <row r="20" spans="1:80" x14ac:dyDescent="0.25">
      <c r="A20" s="6" t="s">
        <v>30</v>
      </c>
      <c r="B20" s="31">
        <f t="shared" si="15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6"/>
        <v>0</v>
      </c>
      <c r="G20" s="32">
        <v>0.59621214866638184</v>
      </c>
      <c r="H20" s="23">
        <v>794.13214678560337</v>
      </c>
      <c r="I20" s="24">
        <v>794.13214678560337</v>
      </c>
      <c r="J20" s="84">
        <v>0</v>
      </c>
      <c r="K20" s="84">
        <f t="shared" si="17"/>
        <v>0</v>
      </c>
      <c r="L20" s="32">
        <v>0.50368499755859375</v>
      </c>
      <c r="M20" s="23">
        <v>959.29082661965185</v>
      </c>
      <c r="N20" s="8">
        <f t="shared" si="18"/>
        <v>0.20797379945209216</v>
      </c>
      <c r="O20" s="24">
        <f t="shared" si="19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20"/>
        <v>1.6830759427386804E-2</v>
      </c>
      <c r="AH20" s="8">
        <f t="shared" si="20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21"/>
        <v>1.6830759427386804E-2</v>
      </c>
      <c r="AM20" s="8">
        <f t="shared" si="21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>
        <v>809.87095895496088</v>
      </c>
      <c r="BT20" s="24">
        <v>824.6373381717558</v>
      </c>
      <c r="BU20" s="8">
        <f t="shared" si="11"/>
        <v>1.981888308270011E-2</v>
      </c>
      <c r="BV20" s="8">
        <f t="shared" si="12"/>
        <v>3.8413243324335669E-2</v>
      </c>
      <c r="BW20" s="32">
        <v>20.601256247423589</v>
      </c>
      <c r="BX20" s="23">
        <v>810.07187509515654</v>
      </c>
      <c r="BY20" s="24">
        <v>825.09273384227868</v>
      </c>
      <c r="BZ20" s="8">
        <f t="shared" si="13"/>
        <v>2.0071883973054323E-2</v>
      </c>
      <c r="CA20" s="8">
        <f t="shared" si="14"/>
        <v>3.8986694068479669E-2</v>
      </c>
      <c r="CB20" s="32">
        <v>20.284828347526489</v>
      </c>
    </row>
    <row r="21" spans="1:80" x14ac:dyDescent="0.25">
      <c r="A21" s="6" t="s">
        <v>31</v>
      </c>
      <c r="B21" s="31">
        <f t="shared" si="15"/>
        <v>680.04902574169898</v>
      </c>
      <c r="C21" s="23">
        <v>662.11977438191366</v>
      </c>
      <c r="D21" s="24">
        <v>680.04902574174423</v>
      </c>
      <c r="E21" s="7">
        <v>2.6364645314022932E-2</v>
      </c>
      <c r="F21" s="7">
        <f t="shared" si="16"/>
        <v>6.6535440388071893E-14</v>
      </c>
      <c r="G21" s="32">
        <v>3600.0114510059361</v>
      </c>
      <c r="H21" s="23">
        <v>679.98204997214907</v>
      </c>
      <c r="I21" s="24">
        <v>680.04902574169898</v>
      </c>
      <c r="J21" s="84">
        <v>9.8486678187619079E-5</v>
      </c>
      <c r="K21" s="84">
        <f t="shared" si="17"/>
        <v>0</v>
      </c>
      <c r="L21" s="32">
        <v>277.51521015167242</v>
      </c>
      <c r="M21" s="23">
        <v>862.62412765321812</v>
      </c>
      <c r="N21" s="8">
        <f t="shared" si="18"/>
        <v>0.2684734408852254</v>
      </c>
      <c r="O21" s="24">
        <f t="shared" si="19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0.39493354749812432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20"/>
        <v>0.20263897840004746</v>
      </c>
      <c r="AH21" s="8">
        <f t="shared" si="20"/>
        <v>0.2198621768830816</v>
      </c>
      <c r="AI21" s="32">
        <v>11.42338863999996</v>
      </c>
      <c r="AJ21" s="23">
        <v>817.85346557994444</v>
      </c>
      <c r="AK21" s="24">
        <v>829.56608492848773</v>
      </c>
      <c r="AL21" s="8">
        <f t="shared" si="21"/>
        <v>0.20263897840004746</v>
      </c>
      <c r="AM21" s="8">
        <f t="shared" si="21"/>
        <v>0.2198621768830816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0.18849397629265377</v>
      </c>
      <c r="AR21" s="8">
        <f t="shared" si="2"/>
        <v>0.21901652527161516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0.20452206722637117</v>
      </c>
      <c r="AW21" s="8">
        <f t="shared" si="4"/>
        <v>0.23867878848578372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0.20951046093532885</v>
      </c>
      <c r="BB21" s="8">
        <f t="shared" si="6"/>
        <v>0.22374510463687869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0.2133496109503536</v>
      </c>
      <c r="BG21" s="8">
        <f t="shared" si="8"/>
        <v>0.24942637027875594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0.15190578244994526</v>
      </c>
      <c r="BL21" s="8">
        <f t="shared" si="9"/>
        <v>0.20717725339591914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0.1853796566157041</v>
      </c>
      <c r="BQ21" s="8">
        <f t="shared" si="10"/>
        <v>0.21672355272072133</v>
      </c>
      <c r="BR21" s="32">
        <v>29.089240686222912</v>
      </c>
      <c r="BS21" s="23">
        <v>793.44599180311502</v>
      </c>
      <c r="BT21" s="24">
        <v>828.2576719838562</v>
      </c>
      <c r="BU21" s="8">
        <f t="shared" si="11"/>
        <v>0.16674822221491906</v>
      </c>
      <c r="BV21" s="8">
        <f t="shared" si="12"/>
        <v>0.2179381789136639</v>
      </c>
      <c r="BW21" s="32">
        <v>19.004514410719271</v>
      </c>
      <c r="BX21" s="23">
        <v>731.9219741522453</v>
      </c>
      <c r="BY21" s="24">
        <v>787.53558346161833</v>
      </c>
      <c r="BZ21" s="8">
        <f t="shared" si="13"/>
        <v>7.6278248254191397E-2</v>
      </c>
      <c r="CA21" s="8">
        <f t="shared" si="14"/>
        <v>0.1580570718452079</v>
      </c>
      <c r="CB21" s="32">
        <v>23.51495217550546</v>
      </c>
    </row>
    <row r="22" spans="1:80" x14ac:dyDescent="0.25">
      <c r="A22" s="6" t="s">
        <v>32</v>
      </c>
      <c r="B22" s="31">
        <f t="shared" si="15"/>
        <v>612.68603041317976</v>
      </c>
      <c r="C22" s="23">
        <v>604.47533570636188</v>
      </c>
      <c r="D22" s="24">
        <v>612.68603041317988</v>
      </c>
      <c r="E22" s="7">
        <v>1.340114561005998E-2</v>
      </c>
      <c r="F22" s="7">
        <f t="shared" si="16"/>
        <v>1.8555480634175475E-16</v>
      </c>
      <c r="G22" s="32">
        <v>3600.0086297988892</v>
      </c>
      <c r="H22" s="23">
        <v>612.62697848219545</v>
      </c>
      <c r="I22" s="24">
        <v>612.68603041317976</v>
      </c>
      <c r="J22" s="7">
        <v>9.6382042437952837E-5</v>
      </c>
      <c r="K22" s="7">
        <f t="shared" si="17"/>
        <v>0</v>
      </c>
      <c r="L22" s="32">
        <v>487.24543404579163</v>
      </c>
      <c r="M22" s="23">
        <v>722.28015353727926</v>
      </c>
      <c r="N22" s="8">
        <f t="shared" si="18"/>
        <v>0.17887485218194388</v>
      </c>
      <c r="O22" s="24">
        <f t="shared" si="19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0.31962103614190179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20"/>
        <v>0.20358943629181872</v>
      </c>
      <c r="AH22" s="8">
        <f t="shared" si="20"/>
        <v>0.23305616594717074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21"/>
        <v>0.20358943629181872</v>
      </c>
      <c r="AM22" s="8">
        <f t="shared" si="21"/>
        <v>0.23305616594717074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0.22321830263952497</v>
      </c>
      <c r="AR22" s="8">
        <f t="shared" si="2"/>
        <v>0.23485442978502424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0.20980107657886951</v>
      </c>
      <c r="AW22" s="8">
        <f t="shared" si="4"/>
        <v>0.2518405036908184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0.22945264261219339</v>
      </c>
      <c r="BB22" s="8">
        <f t="shared" si="6"/>
        <v>0.24019621415170464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0.21764457747995977</v>
      </c>
      <c r="BG22" s="8">
        <f t="shared" si="8"/>
        <v>0.24838179882088632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8.9304447716406665E-2</v>
      </c>
      <c r="BL22" s="8">
        <f t="shared" si="9"/>
        <v>0.1354344331286928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4.4809773365879761E-2</v>
      </c>
      <c r="BQ22" s="8">
        <f t="shared" si="10"/>
        <v>0.12773750000732992</v>
      </c>
      <c r="BR22" s="32">
        <v>43.735475179925558</v>
      </c>
      <c r="BS22" s="23">
        <v>642.63913284921614</v>
      </c>
      <c r="BT22" s="24">
        <v>685.32314835536567</v>
      </c>
      <c r="BU22" s="8">
        <f t="shared" si="11"/>
        <v>4.8888175915871246E-2</v>
      </c>
      <c r="BV22" s="8">
        <f t="shared" si="12"/>
        <v>0.11855520500965445</v>
      </c>
      <c r="BW22" s="32">
        <v>23.46401891056448</v>
      </c>
      <c r="BX22" s="23">
        <v>662.88511223670741</v>
      </c>
      <c r="BY22" s="24">
        <v>688.4322223058133</v>
      </c>
      <c r="BZ22" s="8">
        <f t="shared" si="13"/>
        <v>8.1932799723986968E-2</v>
      </c>
      <c r="CA22" s="8">
        <f t="shared" si="14"/>
        <v>0.12362970287008541</v>
      </c>
      <c r="CB22" s="32">
        <v>23.281921789981421</v>
      </c>
    </row>
    <row r="23" spans="1:80" x14ac:dyDescent="0.25">
      <c r="A23" s="6" t="s">
        <v>33</v>
      </c>
      <c r="B23" s="31">
        <f t="shared" si="15"/>
        <v>577.99550319556693</v>
      </c>
      <c r="C23" s="23">
        <v>574.94453063924493</v>
      </c>
      <c r="D23" s="24">
        <v>577.99550319556693</v>
      </c>
      <c r="E23" s="7">
        <v>5.278540299108795E-3</v>
      </c>
      <c r="F23" s="7">
        <f t="shared" si="16"/>
        <v>0</v>
      </c>
      <c r="G23" s="32">
        <v>3600.0087380409241</v>
      </c>
      <c r="H23" s="23">
        <v>577.93860991092049</v>
      </c>
      <c r="I23" s="24">
        <v>577.99550319556727</v>
      </c>
      <c r="J23" s="7">
        <v>9.8432054110955417E-5</v>
      </c>
      <c r="K23" s="7">
        <f t="shared" si="17"/>
        <v>5.9007468272542774E-16</v>
      </c>
      <c r="L23" s="32">
        <v>76.821014165878296</v>
      </c>
      <c r="M23" s="23">
        <v>624.67501266748025</v>
      </c>
      <c r="N23" s="8">
        <f t="shared" si="18"/>
        <v>8.0761025326038113E-2</v>
      </c>
      <c r="O23" s="24">
        <f t="shared" si="19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20"/>
        <v>9.5693454366792927E-2</v>
      </c>
      <c r="AH23" s="8">
        <f t="shared" si="20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21"/>
        <v>9.5693454366792927E-2</v>
      </c>
      <c r="AM23" s="8">
        <f t="shared" si="21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>
        <v>594.00515747376573</v>
      </c>
      <c r="BT23" s="24">
        <v>617.16824484439269</v>
      </c>
      <c r="BU23" s="8">
        <f t="shared" si="11"/>
        <v>2.7698579296354636E-2</v>
      </c>
      <c r="BV23" s="8">
        <f t="shared" si="12"/>
        <v>6.777343670020132E-2</v>
      </c>
      <c r="BW23" s="32">
        <v>17.076479756832121</v>
      </c>
      <c r="BX23" s="23">
        <v>591.17552780397796</v>
      </c>
      <c r="BY23" s="24">
        <v>607.59201600643496</v>
      </c>
      <c r="BZ23" s="8">
        <f t="shared" si="13"/>
        <v>2.2802988147040171E-2</v>
      </c>
      <c r="CA23" s="8">
        <f t="shared" si="14"/>
        <v>5.1205437840325108E-2</v>
      </c>
      <c r="CB23" s="32">
        <v>18.415454727597531</v>
      </c>
    </row>
    <row r="24" spans="1:80" x14ac:dyDescent="0.25">
      <c r="A24" s="6" t="s">
        <v>34</v>
      </c>
      <c r="B24" s="31">
        <f t="shared" si="15"/>
        <v>684.74793631534317</v>
      </c>
      <c r="C24" s="23">
        <v>684.7479363153434</v>
      </c>
      <c r="D24" s="24">
        <v>684.7479363153434</v>
      </c>
      <c r="E24" s="7">
        <v>0</v>
      </c>
      <c r="F24" s="7">
        <f t="shared" si="16"/>
        <v>3.3205456107942314E-16</v>
      </c>
      <c r="G24" s="32">
        <v>1.685260057449341</v>
      </c>
      <c r="H24" s="23">
        <v>684.7479363153434</v>
      </c>
      <c r="I24" s="24">
        <v>684.74793631534317</v>
      </c>
      <c r="J24" s="84">
        <v>0</v>
      </c>
      <c r="K24" s="84">
        <f t="shared" si="17"/>
        <v>0</v>
      </c>
      <c r="L24" s="32">
        <v>3.7215349674224849</v>
      </c>
      <c r="M24" s="23">
        <v>849.7954114567201</v>
      </c>
      <c r="N24" s="8">
        <f t="shared" si="18"/>
        <v>0.24103391392386547</v>
      </c>
      <c r="O24" s="24">
        <f t="shared" si="19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20"/>
        <v>8.8842096920696945E-2</v>
      </c>
      <c r="AH24" s="8">
        <f t="shared" si="20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21"/>
        <v>8.8842096920696945E-2</v>
      </c>
      <c r="AM24" s="8">
        <f t="shared" si="21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>
        <v>740.86049663310826</v>
      </c>
      <c r="BT24" s="24">
        <v>759.18730436839053</v>
      </c>
      <c r="BU24" s="8">
        <f t="shared" si="11"/>
        <v>8.1946300736164435E-2</v>
      </c>
      <c r="BV24" s="8">
        <f t="shared" si="12"/>
        <v>0.10871061321281034</v>
      </c>
      <c r="BW24" s="32">
        <v>18.637088003940882</v>
      </c>
      <c r="BX24" s="23">
        <v>703.92284208406329</v>
      </c>
      <c r="BY24" s="24">
        <v>741.9116594540742</v>
      </c>
      <c r="BZ24" s="8">
        <f t="shared" si="13"/>
        <v>2.8002867554301925E-2</v>
      </c>
      <c r="CA24" s="8">
        <f t="shared" si="14"/>
        <v>8.3481409883951418E-2</v>
      </c>
      <c r="CB24" s="32">
        <v>18.931073486804959</v>
      </c>
    </row>
    <row r="25" spans="1:80" x14ac:dyDescent="0.25">
      <c r="A25" s="6" t="s">
        <v>35</v>
      </c>
      <c r="B25" s="31">
        <f t="shared" si="15"/>
        <v>637.65546955272259</v>
      </c>
      <c r="C25" s="23">
        <v>630.37979184170729</v>
      </c>
      <c r="D25" s="24">
        <v>637.65546955274795</v>
      </c>
      <c r="E25" s="7">
        <v>1.141004517085485E-2</v>
      </c>
      <c r="F25" s="7">
        <f t="shared" si="16"/>
        <v>3.9758405631968325E-14</v>
      </c>
      <c r="G25" s="32">
        <v>3600.0115609169011</v>
      </c>
      <c r="H25" s="23">
        <v>637.59459299594801</v>
      </c>
      <c r="I25" s="24">
        <v>637.65546955272259</v>
      </c>
      <c r="J25" s="7">
        <v>9.5469355602468184E-5</v>
      </c>
      <c r="K25" s="7">
        <f t="shared" si="17"/>
        <v>0</v>
      </c>
      <c r="L25" s="32">
        <v>725.26995706558228</v>
      </c>
      <c r="M25" s="23">
        <v>779.0615104803228</v>
      </c>
      <c r="N25" s="8">
        <f t="shared" si="18"/>
        <v>0.22175931624453585</v>
      </c>
      <c r="O25" s="24">
        <f t="shared" si="19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20"/>
        <v>0.16181787717583454</v>
      </c>
      <c r="AH25" s="8">
        <f t="shared" si="20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21"/>
        <v>0.16181787717583454</v>
      </c>
      <c r="AM25" s="8">
        <f t="shared" si="21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>
        <v>686.35078461586272</v>
      </c>
      <c r="BT25" s="24">
        <v>704.20291220258082</v>
      </c>
      <c r="BU25" s="8">
        <f t="shared" si="11"/>
        <v>7.6366184230015302E-2</v>
      </c>
      <c r="BV25" s="8">
        <f t="shared" si="12"/>
        <v>0.10436269400549061</v>
      </c>
      <c r="BW25" s="32">
        <v>21.101892943494018</v>
      </c>
      <c r="BX25" s="23">
        <v>679.67309691311277</v>
      </c>
      <c r="BY25" s="24">
        <v>703.02130012185557</v>
      </c>
      <c r="BZ25" s="8">
        <f t="shared" si="13"/>
        <v>6.5893933897976362E-2</v>
      </c>
      <c r="CA25" s="8">
        <f t="shared" si="14"/>
        <v>0.10250963677137942</v>
      </c>
      <c r="CB25" s="32">
        <v>19.817326715029779</v>
      </c>
    </row>
    <row r="26" spans="1:80" x14ac:dyDescent="0.25">
      <c r="A26" s="6" t="s">
        <v>36</v>
      </c>
      <c r="B26" s="31">
        <f t="shared" si="15"/>
        <v>603.24607818445895</v>
      </c>
      <c r="C26" s="23">
        <v>596.9003555776319</v>
      </c>
      <c r="D26" s="24">
        <v>603.24607818445907</v>
      </c>
      <c r="E26" s="7">
        <v>1.051929359561578E-2</v>
      </c>
      <c r="F26" s="7">
        <f t="shared" si="16"/>
        <v>1.8845847794613125E-16</v>
      </c>
      <c r="G26" s="32">
        <v>3600.0095629692082</v>
      </c>
      <c r="H26" s="23">
        <v>603.18595789269546</v>
      </c>
      <c r="I26" s="24">
        <v>603.24607818445895</v>
      </c>
      <c r="J26" s="7">
        <v>9.9661305622656164E-5</v>
      </c>
      <c r="K26" s="7">
        <f t="shared" si="17"/>
        <v>0</v>
      </c>
      <c r="L26" s="32">
        <v>398.33744096755981</v>
      </c>
      <c r="M26" s="23">
        <v>716.85172524885979</v>
      </c>
      <c r="N26" s="8">
        <f t="shared" si="18"/>
        <v>0.18832388833145935</v>
      </c>
      <c r="O26" s="24">
        <f t="shared" si="19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0.25684183251931769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20"/>
        <v>0.14695295558160892</v>
      </c>
      <c r="AH26" s="8">
        <f t="shared" si="20"/>
        <v>0.17097298576855291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21"/>
        <v>0.14695295558160892</v>
      </c>
      <c r="AM26" s="8">
        <f t="shared" si="21"/>
        <v>0.17097298576855291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0.15071225636564689</v>
      </c>
      <c r="AR26" s="8">
        <f t="shared" si="2"/>
        <v>0.17786848851059589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0.1822038132457964</v>
      </c>
      <c r="AW26" s="8">
        <f t="shared" si="4"/>
        <v>0.20458436235361394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0.16110362661597821</v>
      </c>
      <c r="BB26" s="8">
        <f t="shared" si="6"/>
        <v>0.18293222079259913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0.1789280949033086</v>
      </c>
      <c r="BG26" s="8">
        <f t="shared" si="8"/>
        <v>0.19769151879627386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6.5157844816107896E-2</v>
      </c>
      <c r="BL26" s="8">
        <f t="shared" si="9"/>
        <v>0.11800585837975551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8.1570381246772211E-2</v>
      </c>
      <c r="BQ26" s="8">
        <f t="shared" si="10"/>
        <v>0.12586627119637617</v>
      </c>
      <c r="BR26" s="32">
        <v>36.320064331963657</v>
      </c>
      <c r="BS26" s="23">
        <v>651.14217788673386</v>
      </c>
      <c r="BT26" s="24">
        <v>679.23396544940465</v>
      </c>
      <c r="BU26" s="8">
        <f t="shared" si="11"/>
        <v>7.9397283189016218E-2</v>
      </c>
      <c r="BV26" s="8">
        <f t="shared" si="12"/>
        <v>0.12596499175533857</v>
      </c>
      <c r="BW26" s="32">
        <v>21.747886314243079</v>
      </c>
      <c r="BX26" s="23">
        <v>655.85329648737979</v>
      </c>
      <c r="BY26" s="24">
        <v>684.82366349778272</v>
      </c>
      <c r="BZ26" s="8">
        <f t="shared" si="13"/>
        <v>8.7206896497775077E-2</v>
      </c>
      <c r="CA26" s="8">
        <f t="shared" si="14"/>
        <v>0.13523102472351126</v>
      </c>
      <c r="CB26" s="32">
        <v>18.802168025076391</v>
      </c>
    </row>
    <row r="27" spans="1:80" x14ac:dyDescent="0.25">
      <c r="A27" s="6" t="s">
        <v>37</v>
      </c>
      <c r="B27" s="31">
        <f t="shared" si="15"/>
        <v>575.16872970354405</v>
      </c>
      <c r="C27" s="23">
        <v>575.11121631360982</v>
      </c>
      <c r="D27" s="24">
        <v>575.16872970354405</v>
      </c>
      <c r="E27" s="84">
        <v>9.9993944322847406E-5</v>
      </c>
      <c r="F27" s="7">
        <f t="shared" si="16"/>
        <v>0</v>
      </c>
      <c r="G27" s="32">
        <v>2518.3636209964752</v>
      </c>
      <c r="H27" s="23">
        <v>575.11189504318054</v>
      </c>
      <c r="I27" s="24">
        <v>575.16872970354427</v>
      </c>
      <c r="J27" s="84">
        <v>9.8813891347675212E-5</v>
      </c>
      <c r="K27" s="84">
        <f t="shared" si="17"/>
        <v>3.9531647619373531E-16</v>
      </c>
      <c r="L27" s="32">
        <v>31.36716198921204</v>
      </c>
      <c r="M27" s="23">
        <v>623.61302201321746</v>
      </c>
      <c r="N27" s="8">
        <f t="shared" si="18"/>
        <v>8.4226227553509003E-2</v>
      </c>
      <c r="O27" s="24">
        <f t="shared" si="19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20"/>
        <v>6.4877545072152015E-2</v>
      </c>
      <c r="AH27" s="8">
        <f t="shared" si="20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21"/>
        <v>6.4877545072152015E-2</v>
      </c>
      <c r="AM27" s="8">
        <f t="shared" si="21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>
        <v>595.52515930903337</v>
      </c>
      <c r="BT27" s="24">
        <v>607.57219028819486</v>
      </c>
      <c r="BU27" s="8">
        <f t="shared" si="11"/>
        <v>3.5392100707528941E-2</v>
      </c>
      <c r="BV27" s="8">
        <f t="shared" si="12"/>
        <v>5.6337312707094397E-2</v>
      </c>
      <c r="BW27" s="32">
        <v>19.427135102450851</v>
      </c>
      <c r="BX27" s="23">
        <v>595.31129709872789</v>
      </c>
      <c r="BY27" s="24">
        <v>605.64459479935294</v>
      </c>
      <c r="BZ27" s="8">
        <f t="shared" si="13"/>
        <v>3.5020275538216093E-2</v>
      </c>
      <c r="CA27" s="8">
        <f t="shared" si="14"/>
        <v>5.2985956158494399E-2</v>
      </c>
      <c r="CB27" s="32">
        <v>18.625923257879911</v>
      </c>
    </row>
    <row r="28" spans="1:80" x14ac:dyDescent="0.25">
      <c r="A28" s="6" t="s">
        <v>38</v>
      </c>
      <c r="B28" s="31">
        <f t="shared" si="15"/>
        <v>606.24527276608751</v>
      </c>
      <c r="C28" s="23">
        <v>605.07090025847913</v>
      </c>
      <c r="D28" s="24">
        <v>606.24527276608751</v>
      </c>
      <c r="E28" s="84">
        <v>1.937124395626101E-3</v>
      </c>
      <c r="F28" s="7">
        <f t="shared" si="16"/>
        <v>0</v>
      </c>
      <c r="G28" s="32">
        <v>3600.0068769454961</v>
      </c>
      <c r="H28" s="23">
        <v>606.18477125387142</v>
      </c>
      <c r="I28" s="24">
        <v>606.24527276608774</v>
      </c>
      <c r="J28" s="7">
        <v>9.9797086977945944E-5</v>
      </c>
      <c r="K28" s="7">
        <f t="shared" si="17"/>
        <v>3.7505228602576085E-16</v>
      </c>
      <c r="L28" s="32">
        <v>411.89949917793268</v>
      </c>
      <c r="M28" s="23">
        <v>665.24636533224975</v>
      </c>
      <c r="N28" s="8">
        <f t="shared" si="18"/>
        <v>9.7322148669235248E-2</v>
      </c>
      <c r="O28" s="24">
        <f t="shared" si="19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0.14051583468416926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20"/>
        <v>5.274963190107939E-2</v>
      </c>
      <c r="AH28" s="8">
        <f t="shared" si="20"/>
        <v>6.5488197721479999E-2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21"/>
        <v>5.274963190107939E-2</v>
      </c>
      <c r="AM28" s="8">
        <f t="shared" si="21"/>
        <v>6.5488197721479999E-2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5.2381298666690064E-2</v>
      </c>
      <c r="AR28" s="8">
        <f t="shared" si="2"/>
        <v>6.9107004107754999E-2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3.6483683579340613E-2</v>
      </c>
      <c r="AW28" s="8">
        <f t="shared" si="4"/>
        <v>5.687833167132985E-2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5.8553454530590472E-2</v>
      </c>
      <c r="BB28" s="8">
        <f t="shared" si="6"/>
        <v>6.5083887032922269E-2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4.2100225747197927E-2</v>
      </c>
      <c r="BG28" s="8">
        <f t="shared" si="8"/>
        <v>5.554889949007933E-2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2.3368972219264535E-2</v>
      </c>
      <c r="BL28" s="8">
        <f t="shared" si="9"/>
        <v>4.4665675607297034E-2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3.0950148761239762E-2</v>
      </c>
      <c r="BQ28" s="8">
        <f t="shared" si="10"/>
        <v>4.5535590768565379E-2</v>
      </c>
      <c r="BR28" s="32">
        <v>29.26996286716312</v>
      </c>
      <c r="BS28" s="23">
        <v>625.0086541439963</v>
      </c>
      <c r="BT28" s="24">
        <v>633.16029352746375</v>
      </c>
      <c r="BU28" s="8">
        <f t="shared" si="11"/>
        <v>3.0950148761239762E-2</v>
      </c>
      <c r="BV28" s="8">
        <f t="shared" si="12"/>
        <v>4.439625671400671E-2</v>
      </c>
      <c r="BW28" s="32">
        <v>20.571788665652271</v>
      </c>
      <c r="BX28" s="23">
        <v>636.3715524487136</v>
      </c>
      <c r="BY28" s="24">
        <v>642.63197360074128</v>
      </c>
      <c r="BZ28" s="8">
        <f t="shared" si="13"/>
        <v>4.969321994903201E-2</v>
      </c>
      <c r="CA28" s="8">
        <f t="shared" si="14"/>
        <v>6.0019768349918567E-2</v>
      </c>
      <c r="CB28" s="32">
        <v>18.50821389239281</v>
      </c>
    </row>
    <row r="29" spans="1:80" x14ac:dyDescent="0.25">
      <c r="A29" s="6" t="s">
        <v>39</v>
      </c>
      <c r="B29" s="31">
        <f t="shared" si="15"/>
        <v>585.83444035871355</v>
      </c>
      <c r="C29" s="23">
        <v>581.34664568547623</v>
      </c>
      <c r="D29" s="24">
        <v>588.23111401770734</v>
      </c>
      <c r="E29" s="7">
        <v>1.170367933312466E-2</v>
      </c>
      <c r="F29" s="7">
        <f t="shared" si="16"/>
        <v>4.091042611844873E-3</v>
      </c>
      <c r="G29" s="32">
        <v>3600.0103039741521</v>
      </c>
      <c r="H29" s="23">
        <v>585.775902710737</v>
      </c>
      <c r="I29" s="24">
        <v>585.83444035871355</v>
      </c>
      <c r="J29" s="7">
        <v>9.9921827642282421E-5</v>
      </c>
      <c r="K29" s="7">
        <f t="shared" si="17"/>
        <v>0</v>
      </c>
      <c r="L29" s="32">
        <v>1593.8379302024839</v>
      </c>
      <c r="M29" s="23">
        <v>614.79399403701086</v>
      </c>
      <c r="N29" s="8">
        <f t="shared" si="18"/>
        <v>4.9432999638199873E-2</v>
      </c>
      <c r="O29" s="24">
        <f t="shared" si="19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20"/>
        <v>4.2292391765376629E-2</v>
      </c>
      <c r="AH29" s="8">
        <f t="shared" si="20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21"/>
        <v>4.2292391765376629E-2</v>
      </c>
      <c r="AM29" s="8">
        <f t="shared" si="21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>
        <v>587.79523578891963</v>
      </c>
      <c r="BT29" s="24">
        <v>594.20262969431042</v>
      </c>
      <c r="BU29" s="8">
        <f t="shared" si="11"/>
        <v>3.3470129018114015E-3</v>
      </c>
      <c r="BV29" s="8">
        <f t="shared" si="12"/>
        <v>1.4284222229189739E-2</v>
      </c>
      <c r="BW29" s="32">
        <v>20.64153173342347</v>
      </c>
      <c r="BX29" s="23">
        <v>605.44635437596116</v>
      </c>
      <c r="BY29" s="24">
        <v>610.73856187988724</v>
      </c>
      <c r="BZ29" s="8">
        <f t="shared" si="13"/>
        <v>3.3476888120881045E-2</v>
      </c>
      <c r="CA29" s="8">
        <f t="shared" si="14"/>
        <v>4.2510511170911355E-2</v>
      </c>
      <c r="CB29" s="32">
        <v>17.197872918471699</v>
      </c>
    </row>
    <row r="30" spans="1:80" x14ac:dyDescent="0.25">
      <c r="A30" s="6" t="s">
        <v>40</v>
      </c>
      <c r="B30" s="31">
        <f t="shared" si="15"/>
        <v>590.97095728322347</v>
      </c>
      <c r="C30" s="23">
        <v>584.94108111877392</v>
      </c>
      <c r="D30" s="24">
        <v>590.97095728322347</v>
      </c>
      <c r="E30" s="84">
        <v>1.020333755853031E-2</v>
      </c>
      <c r="F30" s="7">
        <f t="shared" si="16"/>
        <v>0</v>
      </c>
      <c r="G30" s="32">
        <v>3600.0058560371399</v>
      </c>
      <c r="H30" s="23">
        <v>590.9120388818601</v>
      </c>
      <c r="I30" s="24">
        <v>590.97095728323598</v>
      </c>
      <c r="J30" s="84">
        <v>9.9697625830240513E-5</v>
      </c>
      <c r="K30" s="84">
        <f t="shared" si="17"/>
        <v>2.1161026604196497E-14</v>
      </c>
      <c r="L30" s="32">
        <v>1151.9154119491579</v>
      </c>
      <c r="M30" s="23">
        <v>650.26947200619588</v>
      </c>
      <c r="N30" s="8">
        <f t="shared" si="18"/>
        <v>0.1003408272304548</v>
      </c>
      <c r="O30" s="24">
        <f t="shared" si="19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9.0725605525718109E-2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20"/>
        <v>4.9797276537869896E-2</v>
      </c>
      <c r="AH30" s="8">
        <f t="shared" si="20"/>
        <v>6.3376495020450077E-2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21"/>
        <v>4.9797276537869896E-2</v>
      </c>
      <c r="AM30" s="8">
        <f t="shared" si="21"/>
        <v>6.3376495020450077E-2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5.3602969229270124E-2</v>
      </c>
      <c r="AR30" s="8">
        <f t="shared" si="2"/>
        <v>6.5711367625234468E-2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0.10297576606917398</v>
      </c>
      <c r="AW30" s="8">
        <f t="shared" si="4"/>
        <v>0.11572111457609757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5.1859146840339092E-2</v>
      </c>
      <c r="BB30" s="8">
        <f t="shared" si="6"/>
        <v>6.4257504710316771E-2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8.4722200398986133E-2</v>
      </c>
      <c r="BG30" s="8">
        <f t="shared" si="8"/>
        <v>0.10953331153532934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4.7341562011401488E-2</v>
      </c>
      <c r="BL30" s="8">
        <f t="shared" si="9"/>
        <v>6.6597734972934794E-2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4.2398460915069082E-2</v>
      </c>
      <c r="BQ30" s="8">
        <f t="shared" si="10"/>
        <v>6.417471456716918E-2</v>
      </c>
      <c r="BR30" s="32">
        <v>29.016018676012759</v>
      </c>
      <c r="BS30" s="23">
        <v>618.17181717354856</v>
      </c>
      <c r="BT30" s="24">
        <v>630.07734346298264</v>
      </c>
      <c r="BU30" s="8">
        <f t="shared" si="11"/>
        <v>4.6027405501230155E-2</v>
      </c>
      <c r="BV30" s="8">
        <f t="shared" si="12"/>
        <v>6.6173110028175872E-2</v>
      </c>
      <c r="BW30" s="32">
        <v>19.33711101897061</v>
      </c>
      <c r="BX30" s="23">
        <v>611.20080006578678</v>
      </c>
      <c r="BY30" s="24">
        <v>616.59386403904205</v>
      </c>
      <c r="BZ30" s="8">
        <f t="shared" si="13"/>
        <v>3.4231534618152371E-2</v>
      </c>
      <c r="CA30" s="8">
        <f t="shared" si="14"/>
        <v>4.3357302825185656E-2</v>
      </c>
      <c r="CB30" s="32">
        <v>18.256441838108</v>
      </c>
    </row>
    <row r="31" spans="1:80" x14ac:dyDescent="0.25">
      <c r="A31" s="6" t="s">
        <v>41</v>
      </c>
      <c r="B31" s="31">
        <f t="shared" si="15"/>
        <v>563.50872502891264</v>
      </c>
      <c r="C31" s="23">
        <v>563.45266416678032</v>
      </c>
      <c r="D31" s="24">
        <v>563.50872502891264</v>
      </c>
      <c r="E31" s="7">
        <v>9.9485348925921807E-5</v>
      </c>
      <c r="F31" s="7">
        <f t="shared" si="16"/>
        <v>0</v>
      </c>
      <c r="G31" s="32">
        <v>52.536743879318237</v>
      </c>
      <c r="H31" s="23">
        <v>563.45381856779579</v>
      </c>
      <c r="I31" s="24">
        <v>563.50872502891286</v>
      </c>
      <c r="J31" s="84">
        <v>9.7436754176301562E-5</v>
      </c>
      <c r="K31" s="84">
        <f t="shared" si="17"/>
        <v>4.034962820346143E-16</v>
      </c>
      <c r="L31" s="32">
        <v>17.05252909660339</v>
      </c>
      <c r="M31" s="23">
        <v>568.14406674425254</v>
      </c>
      <c r="N31" s="8">
        <f t="shared" si="18"/>
        <v>8.2258561570667313E-3</v>
      </c>
      <c r="O31" s="24">
        <f t="shared" si="19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20"/>
        <v>2.2430406382508965E-3</v>
      </c>
      <c r="AH31" s="8">
        <f t="shared" si="20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21"/>
        <v>2.2430406382508965E-3</v>
      </c>
      <c r="AM31" s="8">
        <f t="shared" si="21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>
        <v>565.36161181734315</v>
      </c>
      <c r="BT31" s="24">
        <v>572.16407069663887</v>
      </c>
      <c r="BU31" s="8">
        <f t="shared" si="11"/>
        <v>3.2881244000888214E-3</v>
      </c>
      <c r="BV31" s="8">
        <f t="shared" si="12"/>
        <v>1.5359736741045397E-2</v>
      </c>
      <c r="BW31" s="32">
        <v>16.149500240385532</v>
      </c>
      <c r="BX31" s="23">
        <v>564.53005731204212</v>
      </c>
      <c r="BY31" s="24">
        <v>564.53005731204212</v>
      </c>
      <c r="BZ31" s="8">
        <f t="shared" si="13"/>
        <v>1.8124515872883407E-3</v>
      </c>
      <c r="CA31" s="8">
        <f t="shared" si="14"/>
        <v>1.8124515872883407E-3</v>
      </c>
      <c r="CB31" s="32">
        <v>15.81049348544329</v>
      </c>
    </row>
    <row r="32" spans="1:80" x14ac:dyDescent="0.25">
      <c r="A32" s="6" t="s">
        <v>42</v>
      </c>
      <c r="B32" s="31">
        <f t="shared" si="15"/>
        <v>680.49728845243476</v>
      </c>
      <c r="C32" s="23">
        <v>680.49728845243476</v>
      </c>
      <c r="D32" s="24">
        <v>680.49728845243476</v>
      </c>
      <c r="E32" s="84">
        <v>0</v>
      </c>
      <c r="F32" s="7">
        <f t="shared" si="16"/>
        <v>0</v>
      </c>
      <c r="G32" s="32">
        <v>1.589518070220947</v>
      </c>
      <c r="H32" s="23">
        <v>680.49728845243999</v>
      </c>
      <c r="I32" s="24">
        <v>680.49728845243988</v>
      </c>
      <c r="J32" s="84">
        <v>0</v>
      </c>
      <c r="K32" s="84">
        <f t="shared" si="17"/>
        <v>7.5178957863405383E-15</v>
      </c>
      <c r="L32" s="32">
        <v>3.4533770084381099</v>
      </c>
      <c r="M32" s="23">
        <v>774.76635896888683</v>
      </c>
      <c r="N32" s="8">
        <f t="shared" si="18"/>
        <v>0.13852967839274685</v>
      </c>
      <c r="O32" s="24">
        <f t="shared" si="19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0.14642951629950496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20"/>
        <v>4.2631703053410699E-2</v>
      </c>
      <c r="AH32" s="8">
        <f t="shared" si="20"/>
        <v>5.0146026432849725E-2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21"/>
        <v>4.2631703053410699E-2</v>
      </c>
      <c r="AM32" s="8">
        <f t="shared" si="21"/>
        <v>5.0146026432849725E-2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3.725237871954503E-2</v>
      </c>
      <c r="AR32" s="8">
        <f t="shared" si="2"/>
        <v>4.9946055101437577E-2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7.3784361247029834E-2</v>
      </c>
      <c r="AW32" s="8">
        <f t="shared" si="4"/>
        <v>9.1051740699660544E-2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4.2779076243627749E-2</v>
      </c>
      <c r="BB32" s="8">
        <f t="shared" si="6"/>
        <v>4.9076848039214152E-2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8.3371153746076496E-2</v>
      </c>
      <c r="BG32" s="8">
        <f t="shared" si="8"/>
        <v>9.7590055439663009E-2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4.615335042728274E-2</v>
      </c>
      <c r="BL32" s="8">
        <f t="shared" si="9"/>
        <v>7.4369218985283272E-2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5.4737607312751846E-2</v>
      </c>
      <c r="BQ32" s="8">
        <f t="shared" si="10"/>
        <v>7.434555708004599E-2</v>
      </c>
      <c r="BR32" s="32">
        <v>28.32517337668687</v>
      </c>
      <c r="BS32" s="23">
        <v>721.85495002221774</v>
      </c>
      <c r="BT32" s="24">
        <v>733.91906441473657</v>
      </c>
      <c r="BU32" s="8">
        <f t="shared" si="11"/>
        <v>6.0775644916730313E-2</v>
      </c>
      <c r="BV32" s="8">
        <f t="shared" si="12"/>
        <v>7.8504024731372413E-2</v>
      </c>
      <c r="BW32" s="32">
        <v>18.967196650058028</v>
      </c>
      <c r="BX32" s="23">
        <v>705.49792553208101</v>
      </c>
      <c r="BY32" s="24">
        <v>710.02925697468993</v>
      </c>
      <c r="BZ32" s="8">
        <f t="shared" si="13"/>
        <v>3.6738775457139446E-2</v>
      </c>
      <c r="CA32" s="8">
        <f t="shared" si="14"/>
        <v>4.3397628504025093E-2</v>
      </c>
      <c r="CB32" s="32">
        <v>17.538753048144279</v>
      </c>
    </row>
    <row r="33" spans="1:80" x14ac:dyDescent="0.25">
      <c r="A33" s="6" t="s">
        <v>43</v>
      </c>
      <c r="B33" s="31">
        <f t="shared" si="15"/>
        <v>635.75355952747714</v>
      </c>
      <c r="C33" s="23">
        <v>635.69012102455963</v>
      </c>
      <c r="D33" s="24">
        <v>635.75355952751602</v>
      </c>
      <c r="E33" s="7">
        <v>9.9784738922301932E-5</v>
      </c>
      <c r="F33" s="7">
        <f t="shared" si="16"/>
        <v>6.1157185702099493E-14</v>
      </c>
      <c r="G33" s="32">
        <v>1314.898620128632</v>
      </c>
      <c r="H33" s="23">
        <v>635.69210901726024</v>
      </c>
      <c r="I33" s="24">
        <v>635.75355952747714</v>
      </c>
      <c r="J33" s="7">
        <v>9.6657752514313103E-5</v>
      </c>
      <c r="K33" s="7">
        <f t="shared" si="17"/>
        <v>0</v>
      </c>
      <c r="L33" s="32">
        <v>59.701404094696038</v>
      </c>
      <c r="M33" s="23">
        <v>749.78731854977389</v>
      </c>
      <c r="N33" s="8">
        <f t="shared" si="18"/>
        <v>0.17936786560354009</v>
      </c>
      <c r="O33" s="24">
        <f t="shared" si="19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20"/>
        <v>0.11550482378644253</v>
      </c>
      <c r="AH33" s="8">
        <f t="shared" si="20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21"/>
        <v>0.11550482378644253</v>
      </c>
      <c r="AM33" s="8">
        <f t="shared" si="21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>
        <v>685.70279235730061</v>
      </c>
      <c r="BT33" s="24">
        <v>702.15905419462706</v>
      </c>
      <c r="BU33" s="8">
        <f t="shared" si="11"/>
        <v>7.8566973131771634E-2</v>
      </c>
      <c r="BV33" s="8">
        <f t="shared" si="12"/>
        <v>0.10445162857838454</v>
      </c>
      <c r="BW33" s="32">
        <v>20.868998366594319</v>
      </c>
      <c r="BX33" s="23">
        <v>687.00157646128116</v>
      </c>
      <c r="BY33" s="24">
        <v>709.85800344062727</v>
      </c>
      <c r="BZ33" s="8">
        <f t="shared" si="13"/>
        <v>8.0609878097881255E-2</v>
      </c>
      <c r="CA33" s="8">
        <f t="shared" si="14"/>
        <v>0.11656158711597014</v>
      </c>
      <c r="CB33" s="32">
        <v>19.098326646350319</v>
      </c>
    </row>
    <row r="34" spans="1:80" x14ac:dyDescent="0.25">
      <c r="A34" s="6" t="s">
        <v>44</v>
      </c>
      <c r="B34" s="31">
        <f t="shared" si="15"/>
        <v>594.86304682254047</v>
      </c>
      <c r="C34" s="23">
        <v>593.22677018283582</v>
      </c>
      <c r="D34" s="24">
        <v>594.86304724549336</v>
      </c>
      <c r="E34" s="7">
        <v>2.7506786145719232E-3</v>
      </c>
      <c r="F34" s="7">
        <f t="shared" si="16"/>
        <v>7.1100885540054099E-10</v>
      </c>
      <c r="G34" s="32">
        <v>3600.0060670375819</v>
      </c>
      <c r="H34" s="23">
        <v>594.80947154810656</v>
      </c>
      <c r="I34" s="24">
        <v>594.86304682254047</v>
      </c>
      <c r="J34" s="7">
        <v>9.0063208195897379E-5</v>
      </c>
      <c r="K34" s="7">
        <f t="shared" si="17"/>
        <v>0</v>
      </c>
      <c r="L34" s="32">
        <v>34.139436960220337</v>
      </c>
      <c r="M34" s="23">
        <v>688.41636465845522</v>
      </c>
      <c r="N34" s="8">
        <f t="shared" si="18"/>
        <v>0.15726866601586631</v>
      </c>
      <c r="O34" s="24">
        <f t="shared" si="19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0.18231853687252061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20"/>
        <v>0.14280876893560687</v>
      </c>
      <c r="AH34" s="8">
        <f t="shared" si="20"/>
        <v>0.15781117176638815</v>
      </c>
      <c r="AI34" s="32">
        <v>11.04608915000003</v>
      </c>
      <c r="AJ34" s="23">
        <v>679.81470622455174</v>
      </c>
      <c r="AK34" s="24">
        <v>688.7390812821294</v>
      </c>
      <c r="AL34" s="8">
        <f t="shared" si="21"/>
        <v>0.14280876893560687</v>
      </c>
      <c r="AM34" s="8">
        <f t="shared" si="21"/>
        <v>0.15781117176638815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0.13347094918336919</v>
      </c>
      <c r="AR34" s="8">
        <f t="shared" si="2"/>
        <v>0.15750663324122877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0.16475436589142234</v>
      </c>
      <c r="AW34" s="8">
        <f t="shared" si="4"/>
        <v>0.18064245793918471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0.15328777368229468</v>
      </c>
      <c r="BB34" s="8">
        <f t="shared" si="6"/>
        <v>0.16274691210306638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0.15772292857175327</v>
      </c>
      <c r="BG34" s="8">
        <f t="shared" si="8"/>
        <v>0.18124391508156656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5.7144967156476913E-2</v>
      </c>
      <c r="BL34" s="8">
        <f t="shared" si="9"/>
        <v>0.11010659429539052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8.2752091362408492E-2</v>
      </c>
      <c r="BQ34" s="8">
        <f t="shared" si="10"/>
        <v>0.1055244081424473</v>
      </c>
      <c r="BR34" s="32">
        <v>28.031635211594399</v>
      </c>
      <c r="BS34" s="23">
        <v>631.11189476544621</v>
      </c>
      <c r="BT34" s="24">
        <v>657.36370631130217</v>
      </c>
      <c r="BU34" s="8">
        <f t="shared" si="11"/>
        <v>6.0936459470005533E-2</v>
      </c>
      <c r="BV34" s="8">
        <f t="shared" si="12"/>
        <v>0.10506730889170006</v>
      </c>
      <c r="BW34" s="32">
        <v>19.721471609361469</v>
      </c>
      <c r="BX34" s="23">
        <v>669.44570964907518</v>
      </c>
      <c r="BY34" s="24">
        <v>677.1941002132869</v>
      </c>
      <c r="BZ34" s="8">
        <f t="shared" si="13"/>
        <v>0.12537787180581789</v>
      </c>
      <c r="CA34" s="8">
        <f t="shared" si="14"/>
        <v>0.13840337508022654</v>
      </c>
      <c r="CB34" s="32">
        <v>18.490396991930901</v>
      </c>
    </row>
    <row r="35" spans="1:80" x14ac:dyDescent="0.25">
      <c r="A35" s="6" t="s">
        <v>45</v>
      </c>
      <c r="B35" s="31">
        <f t="shared" si="15"/>
        <v>575.01781314392815</v>
      </c>
      <c r="C35" s="23">
        <v>574.96035524969579</v>
      </c>
      <c r="D35" s="24">
        <v>575.01781314392815</v>
      </c>
      <c r="E35" s="84">
        <v>9.9923677004359337E-5</v>
      </c>
      <c r="F35" s="7">
        <f t="shared" si="16"/>
        <v>0</v>
      </c>
      <c r="G35" s="32">
        <v>938.68072605133057</v>
      </c>
      <c r="H35" s="23">
        <v>574.96062298489551</v>
      </c>
      <c r="I35" s="24">
        <v>575.01781314392827</v>
      </c>
      <c r="J35" s="7">
        <v>9.9458064994463976E-5</v>
      </c>
      <c r="K35" s="7">
        <f t="shared" si="17"/>
        <v>1.9771011457893737E-16</v>
      </c>
      <c r="L35" s="32">
        <v>42.923338890075676</v>
      </c>
      <c r="M35" s="23">
        <v>608.71182283347582</v>
      </c>
      <c r="N35" s="8">
        <f t="shared" si="18"/>
        <v>5.8596462438832292E-2</v>
      </c>
      <c r="O35" s="24">
        <f t="shared" si="19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2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20"/>
        <v>5.870115380764597E-2</v>
      </c>
      <c r="AH35" s="8">
        <f t="shared" si="20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21"/>
        <v>5.870115380764597E-2</v>
      </c>
      <c r="AM35" s="8">
        <f t="shared" si="21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3">(AO35-$B35)/$B35</f>
        <v>5.5679491720448601E-2</v>
      </c>
      <c r="AR35" s="8">
        <f t="shared" ref="AR35:AR58" si="24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>
        <v>595.6494128075725</v>
      </c>
      <c r="BT35" s="24">
        <v>615.1113813223858</v>
      </c>
      <c r="BU35" s="8">
        <f t="shared" si="11"/>
        <v>3.587993135523998E-2</v>
      </c>
      <c r="BV35" s="8">
        <f t="shared" si="12"/>
        <v>6.9725784596558468E-2</v>
      </c>
      <c r="BW35" s="32">
        <v>17.303513952903451</v>
      </c>
      <c r="BX35" s="23">
        <v>597.10123819829948</v>
      </c>
      <c r="BY35" s="24">
        <v>609.99126336705046</v>
      </c>
      <c r="BZ35" s="8">
        <f t="shared" si="13"/>
        <v>3.8404766860402992E-2</v>
      </c>
      <c r="CA35" s="8">
        <f t="shared" si="14"/>
        <v>6.0821507479748953E-2</v>
      </c>
      <c r="CB35" s="32">
        <v>18.218318252265451</v>
      </c>
    </row>
    <row r="36" spans="1:80" x14ac:dyDescent="0.25">
      <c r="A36" s="6" t="s">
        <v>46</v>
      </c>
      <c r="B36" s="31">
        <f t="shared" si="15"/>
        <v>622.97725453749956</v>
      </c>
      <c r="C36" s="23">
        <v>622.91865920317616</v>
      </c>
      <c r="D36" s="24">
        <v>622.97725453749956</v>
      </c>
      <c r="E36" s="7">
        <v>9.4056940115560956E-5</v>
      </c>
      <c r="F36" s="7">
        <f t="shared" si="16"/>
        <v>0</v>
      </c>
      <c r="G36" s="32">
        <v>133.16580677032471</v>
      </c>
      <c r="H36" s="23">
        <v>622.97725453749945</v>
      </c>
      <c r="I36" s="24">
        <v>622.97725453749979</v>
      </c>
      <c r="J36" s="84">
        <v>0</v>
      </c>
      <c r="K36" s="84">
        <f t="shared" si="17"/>
        <v>3.6497909640703502E-16</v>
      </c>
      <c r="L36" s="32">
        <v>37.044744968414307</v>
      </c>
      <c r="M36" s="23">
        <v>702.12767284583674</v>
      </c>
      <c r="N36" s="8">
        <f t="shared" si="18"/>
        <v>0.12705185900743474</v>
      </c>
      <c r="O36" s="24">
        <f t="shared" si="19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2"/>
        <v>0.14108902913636076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20"/>
        <v>4.4755385669500762E-2</v>
      </c>
      <c r="AH36" s="8">
        <f t="shared" si="20"/>
        <v>5.2567754119939809E-2</v>
      </c>
      <c r="AI36" s="32">
        <v>11.11472376999996</v>
      </c>
      <c r="AJ36" s="23">
        <v>650.8588418276521</v>
      </c>
      <c r="AK36" s="24">
        <v>655.725769676342</v>
      </c>
      <c r="AL36" s="8">
        <f t="shared" si="21"/>
        <v>4.4755385669500762E-2</v>
      </c>
      <c r="AM36" s="8">
        <f t="shared" si="21"/>
        <v>5.2567754119939809E-2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3"/>
        <v>4.5299653965843741E-2</v>
      </c>
      <c r="AR36" s="8">
        <f t="shared" si="24"/>
        <v>5.1476455285504853E-2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3.8681184909914054E-2</v>
      </c>
      <c r="AW36" s="8">
        <f t="shared" si="4"/>
        <v>5.2466661919223376E-2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4.4755385669500762E-2</v>
      </c>
      <c r="BB36" s="8">
        <f t="shared" si="6"/>
        <v>5.2567754119939809E-2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4.8585969787205634E-2</v>
      </c>
      <c r="BG36" s="8">
        <f t="shared" si="8"/>
        <v>5.4732055959934793E-2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2.871007313797843E-2</v>
      </c>
      <c r="BL36" s="8">
        <f t="shared" si="9"/>
        <v>3.4964026011403575E-2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2.9483369423693704E-2</v>
      </c>
      <c r="BQ36" s="8">
        <f t="shared" si="10"/>
        <v>3.5701252187522646E-2</v>
      </c>
      <c r="BR36" s="32">
        <v>24.711889924481511</v>
      </c>
      <c r="BS36" s="23">
        <v>641.34472307558713</v>
      </c>
      <c r="BT36" s="24">
        <v>645.21832260883332</v>
      </c>
      <c r="BU36" s="8">
        <f t="shared" si="11"/>
        <v>2.9483369423693704E-2</v>
      </c>
      <c r="BV36" s="8">
        <f t="shared" si="12"/>
        <v>3.5701252187522646E-2</v>
      </c>
      <c r="BW36" s="32">
        <v>17.277301634848119</v>
      </c>
      <c r="BX36" s="23">
        <v>647.65987867333354</v>
      </c>
      <c r="BY36" s="24">
        <v>651.93116420375384</v>
      </c>
      <c r="BZ36" s="8">
        <f t="shared" si="13"/>
        <v>3.9620425875995166E-2</v>
      </c>
      <c r="CA36" s="8">
        <f t="shared" si="14"/>
        <v>4.6476672230593326E-2</v>
      </c>
      <c r="CB36" s="32">
        <v>17.340515144914391</v>
      </c>
    </row>
    <row r="37" spans="1:80" x14ac:dyDescent="0.25">
      <c r="A37" s="6" t="s">
        <v>47</v>
      </c>
      <c r="B37" s="31">
        <f t="shared" si="15"/>
        <v>604.32360323072965</v>
      </c>
      <c r="C37" s="23">
        <v>602.24729690933145</v>
      </c>
      <c r="D37" s="24">
        <v>604.32360323072965</v>
      </c>
      <c r="E37" s="84">
        <v>3.4357524847579359E-3</v>
      </c>
      <c r="F37" s="7">
        <f t="shared" si="16"/>
        <v>0</v>
      </c>
      <c r="G37" s="32">
        <v>3600.004594802856</v>
      </c>
      <c r="H37" s="23">
        <v>604.2648123813201</v>
      </c>
      <c r="I37" s="24">
        <v>604.32360323072976</v>
      </c>
      <c r="J37" s="7">
        <v>9.7283721991412982E-5</v>
      </c>
      <c r="K37" s="7">
        <f t="shared" si="17"/>
        <v>1.8812245147110464E-16</v>
      </c>
      <c r="L37" s="32">
        <v>110.4379980564117</v>
      </c>
      <c r="M37" s="23">
        <v>673.0234587819275</v>
      </c>
      <c r="N37" s="8">
        <f t="shared" si="18"/>
        <v>0.11368057640629399</v>
      </c>
      <c r="O37" s="24">
        <f t="shared" si="19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2"/>
        <v>0.14176604026338185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20"/>
        <v>6.5265986611175011E-2</v>
      </c>
      <c r="AH37" s="8">
        <f t="shared" si="20"/>
        <v>8.2451294914250128E-2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21"/>
        <v>6.5265986611175011E-2</v>
      </c>
      <c r="AM37" s="8">
        <f t="shared" si="21"/>
        <v>8.2451294914250128E-2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3"/>
        <v>7.2536119846444577E-2</v>
      </c>
      <c r="AR37" s="8">
        <f t="shared" si="24"/>
        <v>8.1515027264378731E-2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8.8794754701450887E-2</v>
      </c>
      <c r="AW37" s="8">
        <f t="shared" si="4"/>
        <v>0.1099472209957071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6.5992462359504622E-2</v>
      </c>
      <c r="BB37" s="8">
        <f t="shared" si="6"/>
        <v>8.5907461062974463E-2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8.68789821270044E-2</v>
      </c>
      <c r="BG37" s="8">
        <f t="shared" si="8"/>
        <v>0.10970281658862337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7.0014853770721946E-2</v>
      </c>
      <c r="BL37" s="8">
        <f t="shared" si="9"/>
        <v>9.8231844990024797E-2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6.9112131581782796E-2</v>
      </c>
      <c r="BQ37" s="8">
        <f t="shared" si="10"/>
        <v>9.1132346182598953E-2</v>
      </c>
      <c r="BR37" s="32">
        <v>30.927168365195389</v>
      </c>
      <c r="BS37" s="23">
        <v>646.90030282822613</v>
      </c>
      <c r="BT37" s="24">
        <v>660.79972876066097</v>
      </c>
      <c r="BU37" s="8">
        <f t="shared" si="11"/>
        <v>7.04534778550438E-2</v>
      </c>
      <c r="BV37" s="8">
        <f t="shared" si="12"/>
        <v>9.3453449820606868E-2</v>
      </c>
      <c r="BW37" s="32">
        <v>17.646222865767779</v>
      </c>
      <c r="BX37" s="23">
        <v>638.38449495330053</v>
      </c>
      <c r="BY37" s="24">
        <v>643.72663241363659</v>
      </c>
      <c r="BZ37" s="8">
        <f t="shared" si="13"/>
        <v>5.6362007938264326E-2</v>
      </c>
      <c r="CA37" s="8">
        <f t="shared" si="14"/>
        <v>6.5201870276549403E-2</v>
      </c>
      <c r="CB37" s="32">
        <v>18.03079365640879</v>
      </c>
    </row>
    <row r="38" spans="1:80" x14ac:dyDescent="0.25">
      <c r="A38" s="6" t="s">
        <v>48</v>
      </c>
      <c r="B38" s="31">
        <f t="shared" si="15"/>
        <v>589.39294281586876</v>
      </c>
      <c r="C38" s="23">
        <v>589.33415427230295</v>
      </c>
      <c r="D38" s="24">
        <v>589.39294281586876</v>
      </c>
      <c r="E38" s="7">
        <v>9.9744227144855577E-5</v>
      </c>
      <c r="F38" s="7">
        <f t="shared" si="16"/>
        <v>0</v>
      </c>
      <c r="G38" s="32">
        <v>425.27439713478088</v>
      </c>
      <c r="H38" s="23">
        <v>589.34613190541745</v>
      </c>
      <c r="I38" s="24">
        <v>589.39294281586876</v>
      </c>
      <c r="J38" s="84">
        <v>7.9422244568380738E-5</v>
      </c>
      <c r="K38" s="84">
        <f t="shared" si="17"/>
        <v>0</v>
      </c>
      <c r="L38" s="32">
        <v>14.564439058303829</v>
      </c>
      <c r="M38" s="23">
        <v>659.3321860848489</v>
      </c>
      <c r="N38" s="8">
        <f t="shared" si="18"/>
        <v>0.11866318408028467</v>
      </c>
      <c r="O38" s="24">
        <f t="shared" si="19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2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20"/>
        <v>8.4662018834598757E-2</v>
      </c>
      <c r="AH38" s="8">
        <f t="shared" si="20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21"/>
        <v>8.4662018834598757E-2</v>
      </c>
      <c r="AM38" s="8">
        <f t="shared" si="21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3"/>
        <v>8.4951722489873899E-2</v>
      </c>
      <c r="AR38" s="8">
        <f t="shared" si="24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>
        <v>632.75050860103624</v>
      </c>
      <c r="BT38" s="24">
        <v>646.81888231327025</v>
      </c>
      <c r="BU38" s="8">
        <f t="shared" si="11"/>
        <v>7.356308946968973E-2</v>
      </c>
      <c r="BV38" s="8">
        <f t="shared" si="12"/>
        <v>9.7432350009222665E-2</v>
      </c>
      <c r="BW38" s="32">
        <v>17.283883443661029</v>
      </c>
      <c r="BX38" s="23">
        <v>623.69143944263601</v>
      </c>
      <c r="BY38" s="24">
        <v>629.11698331525156</v>
      </c>
      <c r="BZ38" s="8">
        <f t="shared" si="13"/>
        <v>5.8192920435904134E-2</v>
      </c>
      <c r="CA38" s="8">
        <f t="shared" si="14"/>
        <v>6.7398228946546637E-2</v>
      </c>
      <c r="CB38" s="32">
        <v>17.882440981455151</v>
      </c>
    </row>
    <row r="39" spans="1:80" x14ac:dyDescent="0.25">
      <c r="A39" s="6" t="s">
        <v>49</v>
      </c>
      <c r="B39" s="31">
        <f t="shared" si="15"/>
        <v>571.3479261662186</v>
      </c>
      <c r="C39" s="23">
        <v>571.29163342861114</v>
      </c>
      <c r="D39" s="24">
        <v>571.34792640355113</v>
      </c>
      <c r="E39" s="84">
        <v>9.8526611086748503E-5</v>
      </c>
      <c r="F39" s="7">
        <f t="shared" si="16"/>
        <v>4.1539054903607415E-10</v>
      </c>
      <c r="G39" s="32">
        <v>442.36442112922668</v>
      </c>
      <c r="H39" s="23">
        <v>571.33726116935634</v>
      </c>
      <c r="I39" s="24">
        <v>571.3479261662186</v>
      </c>
      <c r="J39" s="7">
        <v>1.866637888004539E-5</v>
      </c>
      <c r="K39" s="7">
        <f t="shared" si="17"/>
        <v>0</v>
      </c>
      <c r="L39" s="32">
        <v>26.202003955841061</v>
      </c>
      <c r="M39" s="23">
        <v>613.37718703099631</v>
      </c>
      <c r="N39" s="8">
        <f t="shared" si="18"/>
        <v>7.3561588202125383E-2</v>
      </c>
      <c r="O39" s="24">
        <f t="shared" si="19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2"/>
        <v>0.11440490501864649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20"/>
        <v>5.192879213684664E-2</v>
      </c>
      <c r="AH39" s="8">
        <f t="shared" si="20"/>
        <v>5.6135068370069777E-2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21"/>
        <v>5.192879213684664E-2</v>
      </c>
      <c r="AM39" s="8">
        <f t="shared" si="21"/>
        <v>5.6135068370069777E-2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3"/>
        <v>5.1856926966853227E-2</v>
      </c>
      <c r="AR39" s="8">
        <f t="shared" si="24"/>
        <v>5.6255015172680257E-2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5.7229111085274766E-2</v>
      </c>
      <c r="AW39" s="8">
        <f t="shared" si="4"/>
        <v>7.2445110932114712E-2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5.2334724407110962E-2</v>
      </c>
      <c r="BB39" s="8">
        <f t="shared" si="6"/>
        <v>6.3382502390171971E-2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6.4906987719537929E-2</v>
      </c>
      <c r="BG39" s="8">
        <f t="shared" si="8"/>
        <v>7.42131823278398E-2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3.8620500210516974E-2</v>
      </c>
      <c r="BL39" s="8">
        <f t="shared" si="9"/>
        <v>5.0969861426959542E-2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3.675309236365993E-2</v>
      </c>
      <c r="BQ39" s="8">
        <f t="shared" si="10"/>
        <v>4.7665409907283962E-2</v>
      </c>
      <c r="BR39" s="32">
        <v>26.583158220164481</v>
      </c>
      <c r="BS39" s="23">
        <v>587.23330587992371</v>
      </c>
      <c r="BT39" s="24">
        <v>598.82022243723168</v>
      </c>
      <c r="BU39" s="8">
        <f t="shared" si="11"/>
        <v>2.780333836213781E-2</v>
      </c>
      <c r="BV39" s="8">
        <f t="shared" si="12"/>
        <v>4.8083304432999269E-2</v>
      </c>
      <c r="BW39" s="32">
        <v>16.49774908423424</v>
      </c>
      <c r="BX39" s="23">
        <v>579.0340030779264</v>
      </c>
      <c r="BY39" s="24">
        <v>593.2700771446697</v>
      </c>
      <c r="BZ39" s="8">
        <f t="shared" si="13"/>
        <v>1.3452533140851446E-2</v>
      </c>
      <c r="CA39" s="8">
        <f t="shared" si="14"/>
        <v>3.8369179224207822E-2</v>
      </c>
      <c r="CB39" s="32">
        <v>17.733227836899459</v>
      </c>
    </row>
    <row r="40" spans="1:80" x14ac:dyDescent="0.25">
      <c r="A40" s="6" t="s">
        <v>50</v>
      </c>
      <c r="B40" s="31">
        <f t="shared" si="15"/>
        <v>594.28234708599643</v>
      </c>
      <c r="C40" s="23">
        <v>594.22295516796419</v>
      </c>
      <c r="D40" s="24">
        <v>594.28234708599643</v>
      </c>
      <c r="E40" s="7">
        <v>9.9938889861796477E-5</v>
      </c>
      <c r="F40" s="7">
        <f t="shared" si="16"/>
        <v>0</v>
      </c>
      <c r="G40" s="32">
        <v>3176.8135960102081</v>
      </c>
      <c r="H40" s="23">
        <v>594.22824123691805</v>
      </c>
      <c r="I40" s="24">
        <v>594.28234708599678</v>
      </c>
      <c r="J40" s="7">
        <v>9.1044011897373052E-5</v>
      </c>
      <c r="K40" s="7">
        <f t="shared" si="17"/>
        <v>5.7390315367300396E-16</v>
      </c>
      <c r="L40" s="32">
        <v>229.5263249874115</v>
      </c>
      <c r="M40" s="23">
        <v>633.51870241478139</v>
      </c>
      <c r="N40" s="8">
        <f t="shared" si="18"/>
        <v>6.6023087377870909E-2</v>
      </c>
      <c r="O40" s="24">
        <f t="shared" si="19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2"/>
        <v>5.8854580499643955E-2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20"/>
        <v>2.3219394553366069E-2</v>
      </c>
      <c r="AH40" s="8">
        <f t="shared" si="20"/>
        <v>3.0646019867627487E-2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21"/>
        <v>2.3219394553366069E-2</v>
      </c>
      <c r="AM40" s="8">
        <f t="shared" si="21"/>
        <v>3.0646019867627487E-2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3"/>
        <v>1.8819525038159295E-2</v>
      </c>
      <c r="AR40" s="8">
        <f t="shared" si="24"/>
        <v>2.8496230008416907E-2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2.8688443474710487E-2</v>
      </c>
      <c r="AW40" s="8">
        <f t="shared" si="4"/>
        <v>3.5437567564028737E-2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2.3219394553366069E-2</v>
      </c>
      <c r="BB40" s="8">
        <f t="shared" si="6"/>
        <v>3.0646019867627487E-2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2.7818902249035354E-2</v>
      </c>
      <c r="BG40" s="8">
        <f t="shared" si="8"/>
        <v>3.4415610634971616E-2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1.0523803186842427E-2</v>
      </c>
      <c r="BL40" s="8">
        <f t="shared" si="9"/>
        <v>1.7879338294230263E-2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9.1030277548113485E-3</v>
      </c>
      <c r="BQ40" s="8">
        <f t="shared" si="10"/>
        <v>1.6568097344842381E-2</v>
      </c>
      <c r="BR40" s="32">
        <v>27.912251735478641</v>
      </c>
      <c r="BS40" s="23">
        <v>599.69211578571469</v>
      </c>
      <c r="BT40" s="24">
        <v>604.12847486283863</v>
      </c>
      <c r="BU40" s="8">
        <f t="shared" si="11"/>
        <v>9.1030277548113485E-3</v>
      </c>
      <c r="BV40" s="8">
        <f t="shared" si="12"/>
        <v>1.6568097344842381E-2</v>
      </c>
      <c r="BW40" s="32">
        <v>22.082943370193242</v>
      </c>
      <c r="BX40" s="23">
        <v>601.8999448830325</v>
      </c>
      <c r="BY40" s="24">
        <v>604.20208380385122</v>
      </c>
      <c r="BZ40" s="8">
        <f t="shared" si="13"/>
        <v>1.281814584328172E-2</v>
      </c>
      <c r="CA40" s="8">
        <f t="shared" si="14"/>
        <v>1.6691959245458354E-2</v>
      </c>
      <c r="CB40" s="32">
        <v>21.825043661147351</v>
      </c>
    </row>
    <row r="41" spans="1:80" x14ac:dyDescent="0.25">
      <c r="A41" s="6" t="s">
        <v>51</v>
      </c>
      <c r="B41" s="31">
        <f t="shared" si="15"/>
        <v>601.67271949049598</v>
      </c>
      <c r="C41" s="23">
        <v>601.61270478197696</v>
      </c>
      <c r="D41" s="24">
        <v>601.67271949049598</v>
      </c>
      <c r="E41" s="84">
        <v>9.97464345231264E-5</v>
      </c>
      <c r="F41" s="7">
        <f t="shared" si="16"/>
        <v>0</v>
      </c>
      <c r="G41" s="32">
        <v>2490.8251578807831</v>
      </c>
      <c r="H41" s="23">
        <v>601.63785883995286</v>
      </c>
      <c r="I41" s="24">
        <v>601.67271949049598</v>
      </c>
      <c r="J41" s="84">
        <v>5.7939556529221127E-5</v>
      </c>
      <c r="K41" s="84">
        <f t="shared" si="17"/>
        <v>0</v>
      </c>
      <c r="L41" s="32">
        <v>133.78327107429499</v>
      </c>
      <c r="M41" s="23">
        <v>657.30480509018241</v>
      </c>
      <c r="N41" s="8">
        <f t="shared" si="18"/>
        <v>9.2462369985457177E-2</v>
      </c>
      <c r="O41" s="24">
        <f t="shared" si="19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2"/>
        <v>0.10691961022330031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20"/>
        <v>8.3719614004953646E-2</v>
      </c>
      <c r="AH41" s="8">
        <f t="shared" si="20"/>
        <v>9.1818694414001326E-2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21"/>
        <v>8.3719614004953646E-2</v>
      </c>
      <c r="AM41" s="8">
        <f t="shared" si="21"/>
        <v>9.1818694414001326E-2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3"/>
        <v>7.8869959734914716E-2</v>
      </c>
      <c r="AR41" s="8">
        <f t="shared" si="24"/>
        <v>8.7154804665963717E-2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8.8292651681535772E-2</v>
      </c>
      <c r="AW41" s="8">
        <f t="shared" si="4"/>
        <v>0.10462233767162051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8.1393982168244228E-2</v>
      </c>
      <c r="BB41" s="8">
        <f t="shared" si="6"/>
        <v>9.4347846172390379E-2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9.6114341247576285E-2</v>
      </c>
      <c r="BG41" s="8">
        <f t="shared" si="8"/>
        <v>0.10857813136444729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8.3207908213393703E-2</v>
      </c>
      <c r="BL41" s="8">
        <f t="shared" si="9"/>
        <v>9.2083358861232062E-2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7.3448943197666067E-2</v>
      </c>
      <c r="BQ41" s="8">
        <f t="shared" si="10"/>
        <v>8.9665334296226695E-2</v>
      </c>
      <c r="BR41" s="32">
        <v>26.65842719860375</v>
      </c>
      <c r="BS41" s="23">
        <v>648.21707034442386</v>
      </c>
      <c r="BT41" s="24">
        <v>656.54034853886765</v>
      </c>
      <c r="BU41" s="8">
        <f t="shared" si="11"/>
        <v>7.7358253658803444E-2</v>
      </c>
      <c r="BV41" s="8">
        <f t="shared" si="12"/>
        <v>9.1191817862099955E-2</v>
      </c>
      <c r="BW41" s="32">
        <v>19.30788436513394</v>
      </c>
      <c r="BX41" s="23">
        <v>640.47863127689686</v>
      </c>
      <c r="BY41" s="24">
        <v>647.49187841930393</v>
      </c>
      <c r="BZ41" s="8">
        <f t="shared" si="13"/>
        <v>6.4496711466762557E-2</v>
      </c>
      <c r="CA41" s="8">
        <f t="shared" si="14"/>
        <v>7.6152960645462189E-2</v>
      </c>
      <c r="CB41" s="32">
        <v>18.278491874970491</v>
      </c>
    </row>
    <row r="42" spans="1:80" x14ac:dyDescent="0.25">
      <c r="A42" s="6" t="s">
        <v>52</v>
      </c>
      <c r="B42" s="31">
        <f t="shared" si="15"/>
        <v>565.39896260566718</v>
      </c>
      <c r="C42" s="23">
        <v>565.34246046205317</v>
      </c>
      <c r="D42" s="24">
        <v>565.39896291920491</v>
      </c>
      <c r="E42" s="84">
        <v>9.9933782792949906E-5</v>
      </c>
      <c r="F42" s="7">
        <f t="shared" si="16"/>
        <v>5.5454244930934408E-10</v>
      </c>
      <c r="G42" s="32">
        <v>98.997709035873413</v>
      </c>
      <c r="H42" s="23">
        <v>565.34457462998284</v>
      </c>
      <c r="I42" s="24">
        <v>565.39896260566718</v>
      </c>
      <c r="J42" s="84">
        <v>9.6193978555553271E-5</v>
      </c>
      <c r="K42" s="84">
        <f t="shared" si="17"/>
        <v>0</v>
      </c>
      <c r="L42" s="32">
        <v>68.083038091659546</v>
      </c>
      <c r="M42" s="23">
        <v>573.74991401224213</v>
      </c>
      <c r="N42" s="8">
        <f t="shared" si="18"/>
        <v>1.477001543845996E-2</v>
      </c>
      <c r="O42" s="24">
        <f t="shared" si="19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2"/>
        <v>7.5478801460920264E-3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20"/>
        <v>2.9595842784120828E-3</v>
      </c>
      <c r="AH42" s="8">
        <f t="shared" si="20"/>
        <v>3.1077490956892251E-3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21"/>
        <v>2.9595842784120828E-3</v>
      </c>
      <c r="AM42" s="8">
        <f t="shared" si="21"/>
        <v>3.1077490956892251E-3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3"/>
        <v>2.9595842784120828E-3</v>
      </c>
      <c r="AR42" s="8">
        <f t="shared" si="24"/>
        <v>3.3521567279117801E-3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1.491140528769464E-2</v>
      </c>
      <c r="AW42" s="8">
        <f t="shared" si="4"/>
        <v>2.3279873052674534E-2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7.0585532004239279E-3</v>
      </c>
      <c r="BB42" s="8">
        <f t="shared" si="6"/>
        <v>8.4217733284481129E-3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9.6507484222992605E-3</v>
      </c>
      <c r="BG42" s="8">
        <f t="shared" si="8"/>
        <v>2.2693872755846639E-2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8.6122304176347465E-3</v>
      </c>
      <c r="BL42" s="8">
        <f t="shared" si="9"/>
        <v>1.6463249207611268E-2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7.3292885395819284E-3</v>
      </c>
      <c r="BQ42" s="8">
        <f t="shared" si="10"/>
        <v>1.3843119036011622E-2</v>
      </c>
      <c r="BR42" s="32">
        <v>21.462742289341989</v>
      </c>
      <c r="BS42" s="23">
        <v>569.54293474258441</v>
      </c>
      <c r="BT42" s="24">
        <v>573.22584774785491</v>
      </c>
      <c r="BU42" s="8">
        <f t="shared" si="11"/>
        <v>7.3292885395819284E-3</v>
      </c>
      <c r="BV42" s="8">
        <f t="shared" si="12"/>
        <v>1.3843119036011622E-2</v>
      </c>
      <c r="BW42" s="32">
        <v>15.93736471682787</v>
      </c>
      <c r="BX42" s="23">
        <v>567.80523231462246</v>
      </c>
      <c r="BY42" s="24">
        <v>569.13260569863951</v>
      </c>
      <c r="BZ42" s="8">
        <f t="shared" si="13"/>
        <v>4.2558792429789284E-3</v>
      </c>
      <c r="CA42" s="8">
        <f t="shared" si="14"/>
        <v>6.6035549053108673E-3</v>
      </c>
      <c r="CB42" s="32">
        <v>15.826310239732271</v>
      </c>
    </row>
    <row r="43" spans="1:80" x14ac:dyDescent="0.25">
      <c r="A43" s="9" t="s">
        <v>53</v>
      </c>
      <c r="B43" s="31">
        <f t="shared" si="15"/>
        <v>693.08239338416763</v>
      </c>
      <c r="C43" s="26">
        <v>693.08239338416763</v>
      </c>
      <c r="D43" s="27">
        <v>693.08239338416763</v>
      </c>
      <c r="E43" s="85">
        <v>0</v>
      </c>
      <c r="F43" s="10">
        <f t="shared" si="16"/>
        <v>0</v>
      </c>
      <c r="G43" s="33">
        <v>9.884774923324585</v>
      </c>
      <c r="H43" s="26">
        <v>693.08239338416752</v>
      </c>
      <c r="I43" s="27">
        <v>693.08239338416797</v>
      </c>
      <c r="J43" s="85">
        <v>0</v>
      </c>
      <c r="K43" s="85">
        <f t="shared" si="17"/>
        <v>4.9209230593714157E-16</v>
      </c>
      <c r="L43" s="33">
        <v>5.2407610416412354</v>
      </c>
      <c r="M43" s="26">
        <v>870.94862452430482</v>
      </c>
      <c r="N43" s="11">
        <f t="shared" si="18"/>
        <v>0.25663071640249846</v>
      </c>
      <c r="O43" s="27">
        <f t="shared" si="19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2"/>
        <v>0.27237145012287423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20"/>
        <v>2.653598811155914E-2</v>
      </c>
      <c r="AH43" s="11">
        <f t="shared" si="20"/>
        <v>3.5319316203518483E-2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21"/>
        <v>2.653598811155914E-2</v>
      </c>
      <c r="AM43" s="11">
        <f t="shared" si="21"/>
        <v>3.5319316203518483E-2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3"/>
        <v>2.4942576644642576E-2</v>
      </c>
      <c r="AR43" s="11">
        <f t="shared" si="24"/>
        <v>3.5225922452591138E-2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3.8493641295864522E-2</v>
      </c>
      <c r="AW43" s="11">
        <f t="shared" si="4"/>
        <v>5.8235606674883159E-2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1.6650296478095444E-2</v>
      </c>
      <c r="BB43" s="11">
        <f t="shared" si="6"/>
        <v>3.5285095020286608E-2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4.5832718213300074E-2</v>
      </c>
      <c r="BG43" s="11">
        <f t="shared" si="8"/>
        <v>5.9147302667751825E-2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2.0494513078645207E-2</v>
      </c>
      <c r="BL43" s="11">
        <f t="shared" si="9"/>
        <v>3.2849312084358526E-2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1.4414689695875466E-2</v>
      </c>
      <c r="BQ43" s="11">
        <f t="shared" si="10"/>
        <v>3.550321976757792E-2</v>
      </c>
      <c r="BR43" s="33">
        <v>28.641282869130372</v>
      </c>
      <c r="BS43" s="26">
        <v>711.28677955995818</v>
      </c>
      <c r="BT43" s="27">
        <v>720.56576581621175</v>
      </c>
      <c r="BU43" s="11">
        <f t="shared" si="11"/>
        <v>2.6265832676693121E-2</v>
      </c>
      <c r="BV43" s="11">
        <f t="shared" si="12"/>
        <v>3.9653831484376491E-2</v>
      </c>
      <c r="BW43" s="33">
        <v>20.557112637162209</v>
      </c>
      <c r="BX43" s="26">
        <v>693.6923397910341</v>
      </c>
      <c r="BY43" s="27">
        <v>711.37341300980881</v>
      </c>
      <c r="BZ43" s="11">
        <f t="shared" si="13"/>
        <v>8.8004891292684136E-4</v>
      </c>
      <c r="CA43" s="11">
        <f t="shared" si="14"/>
        <v>2.6390830008435492E-2</v>
      </c>
      <c r="CB43" s="33">
        <v>19.828132180310789</v>
      </c>
    </row>
    <row r="44" spans="1:80" x14ac:dyDescent="0.25">
      <c r="A44" s="9" t="s">
        <v>54</v>
      </c>
      <c r="B44" s="31">
        <f t="shared" si="15"/>
        <v>633.86638594830424</v>
      </c>
      <c r="C44" s="26">
        <v>633.80304258310935</v>
      </c>
      <c r="D44" s="27">
        <v>633.86638594848318</v>
      </c>
      <c r="E44" s="85">
        <v>9.9931731320703759E-5</v>
      </c>
      <c r="F44" s="10">
        <f t="shared" si="16"/>
        <v>2.8230410468306099E-13</v>
      </c>
      <c r="G44" s="33">
        <v>623.49353313446045</v>
      </c>
      <c r="H44" s="26">
        <v>633.804718948512</v>
      </c>
      <c r="I44" s="27">
        <v>633.86638594830424</v>
      </c>
      <c r="J44" s="85">
        <v>9.7287064212676509E-5</v>
      </c>
      <c r="K44" s="85">
        <f t="shared" si="17"/>
        <v>0</v>
      </c>
      <c r="L44" s="33">
        <v>378.42206406593323</v>
      </c>
      <c r="M44" s="26">
        <v>864.63660280119041</v>
      </c>
      <c r="N44" s="11">
        <f t="shared" si="18"/>
        <v>0.36406760473287963</v>
      </c>
      <c r="O44" s="27">
        <f t="shared" si="19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2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20"/>
        <v>9.4205461632808588E-2</v>
      </c>
      <c r="AH44" s="11">
        <f t="shared" si="20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21"/>
        <v>9.4205461632808588E-2</v>
      </c>
      <c r="AM44" s="11">
        <f t="shared" si="21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3"/>
        <v>0.10899064945583359</v>
      </c>
      <c r="AR44" s="11">
        <f t="shared" si="24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>
        <v>664.03836962838295</v>
      </c>
      <c r="BT44" s="27">
        <v>676.59204379608605</v>
      </c>
      <c r="BU44" s="11">
        <f t="shared" si="11"/>
        <v>4.7599911194122581E-2</v>
      </c>
      <c r="BV44" s="11">
        <f t="shared" si="12"/>
        <v>6.7404832934722533E-2</v>
      </c>
      <c r="BW44" s="33">
        <v>25.792683266103271</v>
      </c>
      <c r="BX44" s="26">
        <v>673.78987768758907</v>
      </c>
      <c r="BY44" s="27">
        <v>691.09544684990635</v>
      </c>
      <c r="BZ44" s="11">
        <f t="shared" si="13"/>
        <v>6.2984080910926929E-2</v>
      </c>
      <c r="CA44" s="11">
        <f t="shared" si="14"/>
        <v>9.0285685075386687E-2</v>
      </c>
      <c r="CB44" s="33">
        <v>21.00345627833158</v>
      </c>
    </row>
    <row r="45" spans="1:80" x14ac:dyDescent="0.25">
      <c r="A45" s="9" t="s">
        <v>55</v>
      </c>
      <c r="B45" s="31">
        <f t="shared" si="15"/>
        <v>606.70767062732511</v>
      </c>
      <c r="C45" s="26">
        <v>593.55096356836054</v>
      </c>
      <c r="D45" s="27">
        <v>606.70767062732511</v>
      </c>
      <c r="E45" s="10">
        <v>2.1685414073236611E-2</v>
      </c>
      <c r="F45" s="10">
        <f t="shared" si="16"/>
        <v>0</v>
      </c>
      <c r="G45" s="33">
        <v>3600.0152578353882</v>
      </c>
      <c r="H45" s="26">
        <v>602.48021129897336</v>
      </c>
      <c r="I45" s="27">
        <v>606.77727130638732</v>
      </c>
      <c r="J45" s="10">
        <v>7.0817748300988298E-3</v>
      </c>
      <c r="K45" s="10">
        <f t="shared" si="17"/>
        <v>1.1471864034657602E-4</v>
      </c>
      <c r="L45" s="33">
        <v>3600.0167579650879</v>
      </c>
      <c r="M45" s="26">
        <v>780.29073599240905</v>
      </c>
      <c r="N45" s="11">
        <f t="shared" si="18"/>
        <v>0.28610659427727703</v>
      </c>
      <c r="O45" s="27">
        <f t="shared" si="19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2"/>
        <v>0.28387040451521833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20"/>
        <v>0.14800632099662395</v>
      </c>
      <c r="AH45" s="11">
        <f t="shared" si="20"/>
        <v>0.18186220153978627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21"/>
        <v>0.14800632099662395</v>
      </c>
      <c r="AM45" s="11">
        <f t="shared" si="21"/>
        <v>0.18186220153978627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3"/>
        <v>0.15504608307406514</v>
      </c>
      <c r="AR45" s="11">
        <f t="shared" si="24"/>
        <v>0.18517801963695268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0.11140064756669983</v>
      </c>
      <c r="AW45" s="11">
        <f t="shared" si="4"/>
        <v>0.16732222694792642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0.15537030838356342</v>
      </c>
      <c r="BB45" s="11">
        <f t="shared" si="6"/>
        <v>0.17930996789392903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0.13082634761051237</v>
      </c>
      <c r="BG45" s="11">
        <f t="shared" si="8"/>
        <v>0.16849569380512314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6.4118310588934663E-2</v>
      </c>
      <c r="BL45" s="11">
        <f t="shared" si="9"/>
        <v>8.2899133859209273E-2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4.4699683599778467E-2</v>
      </c>
      <c r="BQ45" s="11">
        <f t="shared" si="10"/>
        <v>7.8673252989818324E-2</v>
      </c>
      <c r="BR45" s="33">
        <v>71.166631314717236</v>
      </c>
      <c r="BS45" s="26">
        <v>624.51704005745728</v>
      </c>
      <c r="BT45" s="27">
        <v>651.8701759482708</v>
      </c>
      <c r="BU45" s="11">
        <f t="shared" si="11"/>
        <v>2.9354119442263831E-2</v>
      </c>
      <c r="BV45" s="11">
        <f t="shared" si="12"/>
        <v>7.4438658858966528E-2</v>
      </c>
      <c r="BW45" s="33">
        <v>29.553072870708998</v>
      </c>
      <c r="BX45" s="26">
        <v>644.20956633482615</v>
      </c>
      <c r="BY45" s="27">
        <v>663.69147842505811</v>
      </c>
      <c r="BZ45" s="11">
        <f t="shared" si="13"/>
        <v>6.181213378878947E-2</v>
      </c>
      <c r="CA45" s="11">
        <f t="shared" si="14"/>
        <v>9.3923005355796368E-2</v>
      </c>
      <c r="CB45" s="33">
        <v>23.01349302139133</v>
      </c>
    </row>
    <row r="46" spans="1:80" x14ac:dyDescent="0.25">
      <c r="A46" s="9" t="s">
        <v>56</v>
      </c>
      <c r="B46" s="31">
        <f t="shared" si="15"/>
        <v>570.7767652537708</v>
      </c>
      <c r="C46" s="26">
        <v>570.7209256987519</v>
      </c>
      <c r="D46" s="27">
        <v>570.7767652537708</v>
      </c>
      <c r="E46" s="10">
        <v>9.7830813057132326E-5</v>
      </c>
      <c r="F46" s="10">
        <f t="shared" si="16"/>
        <v>0</v>
      </c>
      <c r="G46" s="33">
        <v>57.773225784301758</v>
      </c>
      <c r="H46" s="26">
        <v>570.72016845128815</v>
      </c>
      <c r="I46" s="27">
        <v>570.77676525377115</v>
      </c>
      <c r="J46" s="10">
        <v>9.9157509429468905E-5</v>
      </c>
      <c r="K46" s="10">
        <f t="shared" si="17"/>
        <v>5.9753748562839713E-16</v>
      </c>
      <c r="L46" s="33">
        <v>13.71216893196106</v>
      </c>
      <c r="M46" s="26">
        <v>622.16511293978851</v>
      </c>
      <c r="N46" s="11">
        <f t="shared" si="18"/>
        <v>9.0032304771849175E-2</v>
      </c>
      <c r="O46" s="27">
        <f t="shared" si="19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2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20"/>
        <v>3.4364393137123722E-2</v>
      </c>
      <c r="AH46" s="11">
        <f t="shared" si="20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21"/>
        <v>3.4364393137123722E-2</v>
      </c>
      <c r="AM46" s="11">
        <f t="shared" si="21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3"/>
        <v>3.1145274423262842E-2</v>
      </c>
      <c r="AR46" s="11">
        <f t="shared" si="24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>
        <v>583.32587790508637</v>
      </c>
      <c r="BT46" s="27">
        <v>589.07908949443572</v>
      </c>
      <c r="BU46" s="11">
        <f t="shared" si="11"/>
        <v>2.1986025737638699E-2</v>
      </c>
      <c r="BV46" s="11">
        <f t="shared" si="12"/>
        <v>3.2065643443856012E-2</v>
      </c>
      <c r="BW46" s="33">
        <v>16.347767123952512</v>
      </c>
      <c r="BX46" s="26">
        <v>586.21641604243018</v>
      </c>
      <c r="BY46" s="27">
        <v>590.93390270905161</v>
      </c>
      <c r="BZ46" s="11">
        <f t="shared" si="13"/>
        <v>2.705024403331277E-2</v>
      </c>
      <c r="CA46" s="11">
        <f t="shared" si="14"/>
        <v>3.5315273294838516E-2</v>
      </c>
      <c r="CB46" s="33">
        <v>16.314648751728239</v>
      </c>
    </row>
    <row r="47" spans="1:80" x14ac:dyDescent="0.25">
      <c r="A47" s="9" t="s">
        <v>57</v>
      </c>
      <c r="B47" s="31">
        <f t="shared" si="15"/>
        <v>659.67525021456299</v>
      </c>
      <c r="C47" s="26">
        <v>651.07768141024849</v>
      </c>
      <c r="D47" s="27">
        <v>659.67525021456299</v>
      </c>
      <c r="E47" s="10">
        <v>1.303303224051046E-2</v>
      </c>
      <c r="F47" s="10">
        <f t="shared" si="16"/>
        <v>0</v>
      </c>
      <c r="G47" s="33">
        <v>3600.0114259719849</v>
      </c>
      <c r="H47" s="26">
        <v>659.60955757539875</v>
      </c>
      <c r="I47" s="27">
        <v>659.67525021456322</v>
      </c>
      <c r="J47" s="85">
        <v>9.9583301242350941E-5</v>
      </c>
      <c r="K47" s="85">
        <f t="shared" si="17"/>
        <v>3.4467516458936047E-16</v>
      </c>
      <c r="L47" s="33">
        <v>2041.534178972244</v>
      </c>
      <c r="M47" s="26">
        <v>834.80961165533245</v>
      </c>
      <c r="N47" s="11">
        <f t="shared" si="18"/>
        <v>0.26548572404953202</v>
      </c>
      <c r="O47" s="27">
        <f t="shared" si="19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2"/>
        <v>0.3042886559535028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20"/>
        <v>8.5098646830432292E-2</v>
      </c>
      <c r="AH47" s="11">
        <f t="shared" si="20"/>
        <v>0.10328299471712354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21"/>
        <v>8.5098646830432292E-2</v>
      </c>
      <c r="AM47" s="11">
        <f t="shared" si="21"/>
        <v>0.10328299471712354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3"/>
        <v>6.9367056260198484E-2</v>
      </c>
      <c r="AR47" s="11">
        <f t="shared" si="24"/>
        <v>0.1020726529737692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0.12476825705599648</v>
      </c>
      <c r="AW47" s="11">
        <f t="shared" si="4"/>
        <v>0.15766863279618643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8.5098646830432292E-2</v>
      </c>
      <c r="BB47" s="11">
        <f t="shared" si="6"/>
        <v>0.10328299471712354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0.13805488274300817</v>
      </c>
      <c r="BG47" s="11">
        <f t="shared" si="8"/>
        <v>0.15581153422676239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3.9203733851145825E-2</v>
      </c>
      <c r="BL47" s="11">
        <f t="shared" si="9"/>
        <v>7.8479681260183301E-2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5.7196107211648903E-2</v>
      </c>
      <c r="BQ47" s="11">
        <f t="shared" si="10"/>
        <v>9.548155414930258E-2</v>
      </c>
      <c r="BR47" s="33">
        <v>35.561389946192513</v>
      </c>
      <c r="BS47" s="26">
        <v>686.9429529748702</v>
      </c>
      <c r="BT47" s="27">
        <v>720.87711413770467</v>
      </c>
      <c r="BU47" s="11">
        <f t="shared" si="11"/>
        <v>4.1335039857017877E-2</v>
      </c>
      <c r="BV47" s="11">
        <f t="shared" si="12"/>
        <v>9.2775746707543488E-2</v>
      </c>
      <c r="BW47" s="33">
        <v>27.381016097217799</v>
      </c>
      <c r="BX47" s="26">
        <v>693.86288361323182</v>
      </c>
      <c r="BY47" s="27">
        <v>716.79739206094166</v>
      </c>
      <c r="BZ47" s="11">
        <f t="shared" si="13"/>
        <v>5.1824944755088365E-2</v>
      </c>
      <c r="CA47" s="11">
        <f t="shared" si="14"/>
        <v>8.6591306597904621E-2</v>
      </c>
      <c r="CB47" s="33">
        <v>22.166300372779371</v>
      </c>
    </row>
    <row r="48" spans="1:80" x14ac:dyDescent="0.25">
      <c r="A48" s="9" t="s">
        <v>58</v>
      </c>
      <c r="B48" s="31">
        <f t="shared" si="15"/>
        <v>620.54454580030324</v>
      </c>
      <c r="C48" s="26">
        <v>620.48646644166001</v>
      </c>
      <c r="D48" s="27">
        <v>620.54454587530847</v>
      </c>
      <c r="E48" s="10">
        <v>9.3594302027947789E-5</v>
      </c>
      <c r="F48" s="10">
        <f t="shared" si="16"/>
        <v>1.2087002094364824E-10</v>
      </c>
      <c r="G48" s="33">
        <v>239.145220041275</v>
      </c>
      <c r="H48" s="26">
        <v>620.49003131331494</v>
      </c>
      <c r="I48" s="27">
        <v>620.54454580030324</v>
      </c>
      <c r="J48" s="85">
        <v>8.7849433786474086E-5</v>
      </c>
      <c r="K48" s="85">
        <f t="shared" si="17"/>
        <v>0</v>
      </c>
      <c r="L48" s="33">
        <v>87.438447952270508</v>
      </c>
      <c r="M48" s="26">
        <v>823.1097393015408</v>
      </c>
      <c r="N48" s="11">
        <f t="shared" si="18"/>
        <v>0.32643134948514213</v>
      </c>
      <c r="O48" s="27">
        <f t="shared" si="19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2"/>
        <v>0.31627913488064002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20"/>
        <v>0.10591451343879014</v>
      </c>
      <c r="AH48" s="11">
        <f t="shared" si="20"/>
        <v>0.1240440466366181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21"/>
        <v>0.10591451343879014</v>
      </c>
      <c r="AM48" s="11">
        <f t="shared" si="21"/>
        <v>0.1240440466366181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3"/>
        <v>0.11155835869690565</v>
      </c>
      <c r="AR48" s="11">
        <f t="shared" si="24"/>
        <v>0.13099355417865743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0.10633418839891202</v>
      </c>
      <c r="AW48" s="11">
        <f t="shared" si="4"/>
        <v>0.14817144967695689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0.12312952297745915</v>
      </c>
      <c r="BB48" s="11">
        <f t="shared" si="6"/>
        <v>0.13657917348832602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0.14231030056432947</v>
      </c>
      <c r="BG48" s="11">
        <f t="shared" si="8"/>
        <v>0.15782627185278358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3.7662940841220516E-2</v>
      </c>
      <c r="BL48" s="11">
        <f t="shared" si="9"/>
        <v>0.11352294010214065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3.543392025011987E-2</v>
      </c>
      <c r="BQ48" s="11">
        <f t="shared" si="10"/>
        <v>0.10624440479852489</v>
      </c>
      <c r="BR48" s="33">
        <v>56.086516014486548</v>
      </c>
      <c r="BS48" s="26">
        <v>666.0299093041624</v>
      </c>
      <c r="BT48" s="27">
        <v>686.02496771420363</v>
      </c>
      <c r="BU48" s="11">
        <f t="shared" si="11"/>
        <v>7.32991109368267E-2</v>
      </c>
      <c r="BV48" s="11">
        <f t="shared" si="12"/>
        <v>0.10552090475543809</v>
      </c>
      <c r="BW48" s="33">
        <v>20.246269082836811</v>
      </c>
      <c r="BX48" s="26">
        <v>634.13418038093721</v>
      </c>
      <c r="BY48" s="27">
        <v>670.57967166187029</v>
      </c>
      <c r="BZ48" s="11">
        <f t="shared" si="13"/>
        <v>2.189953110152262E-2</v>
      </c>
      <c r="CA48" s="11">
        <f t="shared" si="14"/>
        <v>8.0630997726420753E-2</v>
      </c>
      <c r="CB48" s="33">
        <v>19.947589185647669</v>
      </c>
    </row>
    <row r="49" spans="1:80" x14ac:dyDescent="0.25">
      <c r="A49" s="9" t="s">
        <v>59</v>
      </c>
      <c r="B49" s="31">
        <f t="shared" si="15"/>
        <v>603.69788822295607</v>
      </c>
      <c r="C49" s="26">
        <v>599.44775371959145</v>
      </c>
      <c r="D49" s="27">
        <v>603.69788822298176</v>
      </c>
      <c r="E49" s="10">
        <v>7.0401679156110947E-3</v>
      </c>
      <c r="F49" s="10">
        <f t="shared" si="16"/>
        <v>4.2559740271273356E-14</v>
      </c>
      <c r="G49" s="33">
        <v>3600.0066330432892</v>
      </c>
      <c r="H49" s="26">
        <v>603.63786274270103</v>
      </c>
      <c r="I49" s="27">
        <v>603.69788822295607</v>
      </c>
      <c r="J49" s="85">
        <v>9.9429667430439095E-5</v>
      </c>
      <c r="K49" s="85">
        <f t="shared" si="17"/>
        <v>0</v>
      </c>
      <c r="L49" s="33">
        <v>739.76219487190247</v>
      </c>
      <c r="M49" s="26">
        <v>763.46332235291356</v>
      </c>
      <c r="N49" s="11">
        <f t="shared" si="18"/>
        <v>0.2646446794774166</v>
      </c>
      <c r="O49" s="27">
        <f t="shared" si="19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2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20"/>
        <v>0.15078975558646676</v>
      </c>
      <c r="AH49" s="11">
        <f t="shared" si="20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21"/>
        <v>0.15078975558646676</v>
      </c>
      <c r="AM49" s="11">
        <f t="shared" si="21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3"/>
        <v>0.11081105277745797</v>
      </c>
      <c r="AR49" s="11">
        <f t="shared" si="24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>
        <v>624.1909216194199</v>
      </c>
      <c r="BT49" s="27">
        <v>642.90067779040669</v>
      </c>
      <c r="BU49" s="11">
        <f t="shared" si="11"/>
        <v>3.3945842442462543E-2</v>
      </c>
      <c r="BV49" s="11">
        <f t="shared" si="12"/>
        <v>6.4937761639100436E-2</v>
      </c>
      <c r="BW49" s="33">
        <v>24.66625521983951</v>
      </c>
      <c r="BX49" s="26">
        <v>636.22190125806571</v>
      </c>
      <c r="BY49" s="27">
        <v>648.29047848543007</v>
      </c>
      <c r="BZ49" s="11">
        <f t="shared" si="13"/>
        <v>5.3874650996125345E-2</v>
      </c>
      <c r="CA49" s="11">
        <f t="shared" si="14"/>
        <v>7.386573836416202E-2</v>
      </c>
      <c r="CB49" s="33">
        <v>20.50625806413591</v>
      </c>
    </row>
    <row r="50" spans="1:80" x14ac:dyDescent="0.25">
      <c r="A50" s="9" t="s">
        <v>60</v>
      </c>
      <c r="B50" s="31">
        <f t="shared" si="15"/>
        <v>572.42668850127973</v>
      </c>
      <c r="C50" s="26">
        <v>572.36944751265514</v>
      </c>
      <c r="D50" s="27">
        <v>572.42668850136261</v>
      </c>
      <c r="E50" s="10">
        <v>9.9997064877097331E-5</v>
      </c>
      <c r="F50" s="10">
        <f t="shared" si="16"/>
        <v>1.4478308989409183E-13</v>
      </c>
      <c r="G50" s="33">
        <v>1547.2471778392789</v>
      </c>
      <c r="H50" s="26">
        <v>572.36975855116316</v>
      </c>
      <c r="I50" s="27">
        <v>572.42668850127973</v>
      </c>
      <c r="J50" s="85">
        <v>9.9453696447152659E-5</v>
      </c>
      <c r="K50" s="85">
        <f t="shared" si="17"/>
        <v>0</v>
      </c>
      <c r="L50" s="33">
        <v>347.12630820274347</v>
      </c>
      <c r="M50" s="26">
        <v>633.90683095505881</v>
      </c>
      <c r="N50" s="11">
        <f t="shared" si="18"/>
        <v>0.10740264856403814</v>
      </c>
      <c r="O50" s="27">
        <f t="shared" si="19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2"/>
        <v>0.16838500579502697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20"/>
        <v>6.1439873974346304E-2</v>
      </c>
      <c r="AH50" s="11">
        <f t="shared" si="20"/>
        <v>0.12425733140212654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21"/>
        <v>6.1439873974346304E-2</v>
      </c>
      <c r="AM50" s="11">
        <f t="shared" si="21"/>
        <v>0.12425733140212654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3"/>
        <v>8.3838087144691986E-2</v>
      </c>
      <c r="AR50" s="11">
        <f t="shared" si="24"/>
        <v>0.11197566056982697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8.7382516632739549E-2</v>
      </c>
      <c r="AW50" s="11">
        <f t="shared" si="4"/>
        <v>0.13912280805877272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8.4139694309946278E-2</v>
      </c>
      <c r="BB50" s="11">
        <f t="shared" si="6"/>
        <v>0.12305202687025445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6.074474651312832E-2</v>
      </c>
      <c r="BG50" s="11">
        <f t="shared" si="8"/>
        <v>0.10859628088064539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2.1715626230232283E-2</v>
      </c>
      <c r="BL50" s="11">
        <f t="shared" si="9"/>
        <v>2.65512923536592E-2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2.1653563918070575E-2</v>
      </c>
      <c r="BQ50" s="11">
        <f t="shared" si="10"/>
        <v>2.6254207742167881E-2</v>
      </c>
      <c r="BR50" s="33">
        <v>33.420523530617359</v>
      </c>
      <c r="BS50" s="26">
        <v>584.82176638915166</v>
      </c>
      <c r="BT50" s="27">
        <v>587.45529769835355</v>
      </c>
      <c r="BU50" s="11">
        <f t="shared" si="11"/>
        <v>2.1653563918070575E-2</v>
      </c>
      <c r="BV50" s="11">
        <f t="shared" si="12"/>
        <v>2.6254207742167881E-2</v>
      </c>
      <c r="BW50" s="33">
        <v>17.650544996559621</v>
      </c>
      <c r="BX50" s="26">
        <v>582.09530596235027</v>
      </c>
      <c r="BY50" s="27">
        <v>590.88261043152454</v>
      </c>
      <c r="BZ50" s="11">
        <f t="shared" si="13"/>
        <v>1.6890577702421233E-2</v>
      </c>
      <c r="CA50" s="11">
        <f t="shared" si="14"/>
        <v>3.2241546910689776E-2</v>
      </c>
      <c r="CB50" s="33">
        <v>18.323647385835649</v>
      </c>
    </row>
    <row r="51" spans="1:80" x14ac:dyDescent="0.25">
      <c r="A51" s="9" t="s">
        <v>61</v>
      </c>
      <c r="B51" s="31">
        <f t="shared" si="15"/>
        <v>715.11616734401196</v>
      </c>
      <c r="C51" s="26">
        <v>715.0568520795108</v>
      </c>
      <c r="D51" s="27">
        <v>715.11616734401196</v>
      </c>
      <c r="E51" s="10">
        <v>8.2944935675897098E-5</v>
      </c>
      <c r="F51" s="10">
        <f t="shared" si="16"/>
        <v>0</v>
      </c>
      <c r="G51" s="33">
        <v>3.2210381031036381</v>
      </c>
      <c r="H51" s="26">
        <v>715.11616734409108</v>
      </c>
      <c r="I51" s="27">
        <v>715.11616734409131</v>
      </c>
      <c r="J51" s="85">
        <v>0</v>
      </c>
      <c r="K51" s="85">
        <f t="shared" si="17"/>
        <v>1.1096576521883393E-13</v>
      </c>
      <c r="L51" s="33">
        <v>1.8223221302032471</v>
      </c>
      <c r="M51" s="26">
        <v>932.54153868895173</v>
      </c>
      <c r="N51" s="11">
        <f t="shared" si="18"/>
        <v>0.30404203019555798</v>
      </c>
      <c r="O51" s="27">
        <f t="shared" si="19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2"/>
        <v>0.32688184787298202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20"/>
        <v>2.3097113061540404E-2</v>
      </c>
      <c r="AH51" s="11">
        <f t="shared" si="20"/>
        <v>4.5700643862726306E-2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21"/>
        <v>2.3097113061540404E-2</v>
      </c>
      <c r="AM51" s="11">
        <f t="shared" si="21"/>
        <v>4.5700643862726306E-2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3"/>
        <v>2.2308488457547418E-2</v>
      </c>
      <c r="AR51" s="11">
        <f t="shared" si="24"/>
        <v>4.5532539737935168E-2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1.4878986782734626E-2</v>
      </c>
      <c r="AW51" s="11">
        <f t="shared" si="4"/>
        <v>4.4406007477733829E-2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2.4708730623465326E-2</v>
      </c>
      <c r="BB51" s="11">
        <f t="shared" si="6"/>
        <v>5.043478351626525E-2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2.0285475354235374E-2</v>
      </c>
      <c r="BG51" s="11">
        <f t="shared" si="8"/>
        <v>4.0407163991822655E-2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1.5615166245643401E-2</v>
      </c>
      <c r="BL51" s="11">
        <f t="shared" si="9"/>
        <v>3.161149356149761E-2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1.3375897165097659E-2</v>
      </c>
      <c r="BQ51" s="11">
        <f t="shared" si="10"/>
        <v>3.3367451021487818E-2</v>
      </c>
      <c r="BR51" s="33">
        <v>27.645842484571041</v>
      </c>
      <c r="BS51" s="26">
        <v>727.5218534427238</v>
      </c>
      <c r="BT51" s="27">
        <v>737.57211092637033</v>
      </c>
      <c r="BU51" s="11">
        <f t="shared" si="11"/>
        <v>1.73477914012032E-2</v>
      </c>
      <c r="BV51" s="11">
        <f t="shared" si="12"/>
        <v>3.1401812191942477E-2</v>
      </c>
      <c r="BW51" s="33">
        <v>19.385406708344821</v>
      </c>
      <c r="BX51" s="26">
        <v>731.06384451532949</v>
      </c>
      <c r="BY51" s="27">
        <v>743.43039490381193</v>
      </c>
      <c r="BZ51" s="11">
        <f t="shared" si="13"/>
        <v>2.2300820341607224E-2</v>
      </c>
      <c r="CA51" s="11">
        <f t="shared" si="14"/>
        <v>3.9593885375240306E-2</v>
      </c>
      <c r="CB51" s="33">
        <v>18.779185285419221</v>
      </c>
    </row>
    <row r="52" spans="1:80" x14ac:dyDescent="0.25">
      <c r="A52" s="9" t="s">
        <v>62</v>
      </c>
      <c r="B52" s="31">
        <f t="shared" si="15"/>
        <v>636.8551930566847</v>
      </c>
      <c r="C52" s="26">
        <v>636.80179482453138</v>
      </c>
      <c r="D52" s="27">
        <v>636.85519378319248</v>
      </c>
      <c r="E52" s="85">
        <v>8.3847881248907451E-5</v>
      </c>
      <c r="F52" s="10">
        <f t="shared" si="16"/>
        <v>1.1407738938177776E-9</v>
      </c>
      <c r="G52" s="33">
        <v>178.99835395812991</v>
      </c>
      <c r="H52" s="26">
        <v>636.83004614032791</v>
      </c>
      <c r="I52" s="27">
        <v>636.8551930566847</v>
      </c>
      <c r="J52" s="85">
        <v>3.94860819709718E-5</v>
      </c>
      <c r="K52" s="85">
        <f t="shared" si="17"/>
        <v>0</v>
      </c>
      <c r="L52" s="33">
        <v>52.91407585144043</v>
      </c>
      <c r="M52" s="26">
        <v>837.69210265140737</v>
      </c>
      <c r="N52" s="11">
        <f t="shared" si="18"/>
        <v>0.31535726140627818</v>
      </c>
      <c r="O52" s="27">
        <f t="shared" si="19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2"/>
        <v>0.35102076961649464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20"/>
        <v>9.8060694382442803E-2</v>
      </c>
      <c r="AH52" s="11">
        <f t="shared" si="20"/>
        <v>0.11845635293935064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21"/>
        <v>9.8060694382442803E-2</v>
      </c>
      <c r="AM52" s="11">
        <f t="shared" si="21"/>
        <v>0.11845635293935064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3"/>
        <v>0.10605470315685477</v>
      </c>
      <c r="AR52" s="11">
        <f t="shared" si="24"/>
        <v>0.12403279968005733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0.1078391050967864</v>
      </c>
      <c r="AW52" s="11">
        <f t="shared" si="4"/>
        <v>0.13348179655461986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0.10975925073961908</v>
      </c>
      <c r="BB52" s="11">
        <f t="shared" si="6"/>
        <v>0.11731459434669012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0.12127095175124138</v>
      </c>
      <c r="BG52" s="11">
        <f t="shared" si="8"/>
        <v>0.13316352204242071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6.5391551363367648E-2</v>
      </c>
      <c r="BL52" s="11">
        <f t="shared" si="9"/>
        <v>8.5023517207829663E-2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7.2946683973721477E-2</v>
      </c>
      <c r="BQ52" s="11">
        <f t="shared" si="10"/>
        <v>8.8914053955819819E-2</v>
      </c>
      <c r="BR52" s="33">
        <v>60.69293251987547</v>
      </c>
      <c r="BS52" s="26">
        <v>670.38939948839243</v>
      </c>
      <c r="BT52" s="27">
        <v>691.5296847980386</v>
      </c>
      <c r="BU52" s="11">
        <f t="shared" si="11"/>
        <v>5.2655936227441497E-2</v>
      </c>
      <c r="BV52" s="11">
        <f t="shared" si="12"/>
        <v>8.5850743367476126E-2</v>
      </c>
      <c r="BW52" s="33">
        <v>22.646782175265251</v>
      </c>
      <c r="BX52" s="26">
        <v>679.46295962449551</v>
      </c>
      <c r="BY52" s="27">
        <v>694.55303363690246</v>
      </c>
      <c r="BZ52" s="11">
        <f t="shared" si="13"/>
        <v>6.6903382483713872E-2</v>
      </c>
      <c r="CA52" s="11">
        <f t="shared" si="14"/>
        <v>9.0598053072768511E-2</v>
      </c>
      <c r="CB52" s="33">
        <v>22.852486634626981</v>
      </c>
    </row>
    <row r="53" spans="1:80" x14ac:dyDescent="0.25">
      <c r="A53" s="9" t="s">
        <v>63</v>
      </c>
      <c r="B53" s="31">
        <f t="shared" si="15"/>
        <v>602.0262296393297</v>
      </c>
      <c r="C53" s="26">
        <v>594.86469050252128</v>
      </c>
      <c r="D53" s="27">
        <v>602.0262296393297</v>
      </c>
      <c r="E53" s="10">
        <v>1.1895726106647639E-2</v>
      </c>
      <c r="F53" s="10">
        <f t="shared" si="16"/>
        <v>0</v>
      </c>
      <c r="G53" s="33">
        <v>3600.0101637840271</v>
      </c>
      <c r="H53" s="26">
        <v>601.96678369071969</v>
      </c>
      <c r="I53" s="27">
        <v>602.02622963933004</v>
      </c>
      <c r="J53" s="10">
        <v>9.8743120620728344E-5</v>
      </c>
      <c r="K53" s="10">
        <f t="shared" si="17"/>
        <v>5.665210191409358E-16</v>
      </c>
      <c r="L53" s="33">
        <v>1005.198778152466</v>
      </c>
      <c r="M53" s="26">
        <v>799.42168007686689</v>
      </c>
      <c r="N53" s="11">
        <f t="shared" si="18"/>
        <v>0.327885133104243</v>
      </c>
      <c r="O53" s="27">
        <f t="shared" si="19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2"/>
        <v>0.32857296025544919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20"/>
        <v>0.10059778123432059</v>
      </c>
      <c r="AH53" s="11">
        <f t="shared" si="20"/>
        <v>0.16465379741509492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21"/>
        <v>0.10059778123432059</v>
      </c>
      <c r="AM53" s="11">
        <f t="shared" si="21"/>
        <v>0.16465379741509492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3"/>
        <v>0.13104619900884709</v>
      </c>
      <c r="AR53" s="11">
        <f t="shared" si="24"/>
        <v>0.17846079351749461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0.1261378437717687</v>
      </c>
      <c r="AW53" s="11">
        <f t="shared" si="4"/>
        <v>0.14894028025024647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0.14415690712898846</v>
      </c>
      <c r="BB53" s="11">
        <f t="shared" si="6"/>
        <v>0.18040077971952936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8.9026763471325945E-2</v>
      </c>
      <c r="BG53" s="11">
        <f t="shared" si="8"/>
        <v>0.14518777344177172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5.8057558321370405E-2</v>
      </c>
      <c r="BL53" s="11">
        <f t="shared" si="9"/>
        <v>8.7885133171529239E-2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7.275899254719953E-2</v>
      </c>
      <c r="BQ53" s="11">
        <f t="shared" si="10"/>
        <v>9.030525425709067E-2</v>
      </c>
      <c r="BR53" s="33">
        <v>69.12439689710736</v>
      </c>
      <c r="BS53" s="26">
        <v>629.95475672146222</v>
      </c>
      <c r="BT53" s="27">
        <v>647.47458232456188</v>
      </c>
      <c r="BU53" s="11">
        <f t="shared" si="11"/>
        <v>4.6390880840631032E-2</v>
      </c>
      <c r="BV53" s="11">
        <f t="shared" si="12"/>
        <v>7.5492313204459566E-2</v>
      </c>
      <c r="BW53" s="33">
        <v>23.647585370950399</v>
      </c>
      <c r="BX53" s="26">
        <v>631.20096975909314</v>
      </c>
      <c r="BY53" s="27">
        <v>655.48664613870983</v>
      </c>
      <c r="BZ53" s="11">
        <f t="shared" si="13"/>
        <v>4.8460911972625934E-2</v>
      </c>
      <c r="CA53" s="11">
        <f t="shared" si="14"/>
        <v>8.8800809445475401E-2</v>
      </c>
      <c r="CB53" s="33">
        <v>23.16009580940008</v>
      </c>
    </row>
    <row r="54" spans="1:80" x14ac:dyDescent="0.25">
      <c r="A54" s="9" t="s">
        <v>64</v>
      </c>
      <c r="B54" s="31">
        <f t="shared" si="15"/>
        <v>569.04988379452072</v>
      </c>
      <c r="C54" s="26">
        <v>569.01225891720605</v>
      </c>
      <c r="D54" s="27">
        <v>569.04988379452072</v>
      </c>
      <c r="E54" s="10">
        <v>6.6118768118840918E-5</v>
      </c>
      <c r="F54" s="10">
        <f t="shared" si="16"/>
        <v>0</v>
      </c>
      <c r="G54" s="33">
        <v>72.34696888923645</v>
      </c>
      <c r="H54" s="26">
        <v>569.02987569279492</v>
      </c>
      <c r="I54" s="27">
        <v>569.04988379452129</v>
      </c>
      <c r="J54" s="85">
        <v>3.5160540922582722E-5</v>
      </c>
      <c r="K54" s="85">
        <f t="shared" si="17"/>
        <v>9.9891802950149989E-16</v>
      </c>
      <c r="L54" s="33">
        <v>11.51274800300598</v>
      </c>
      <c r="M54" s="26">
        <v>606.37018765262246</v>
      </c>
      <c r="N54" s="11">
        <f t="shared" si="18"/>
        <v>6.5583536559648603E-2</v>
      </c>
      <c r="O54" s="27">
        <f t="shared" si="19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2"/>
        <v>6.5583536559648603E-2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20"/>
        <v>2.6621048030491649E-2</v>
      </c>
      <c r="AH54" s="11">
        <f t="shared" si="20"/>
        <v>3.490695304551987E-2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21"/>
        <v>2.6621048030491649E-2</v>
      </c>
      <c r="AM54" s="11">
        <f t="shared" si="21"/>
        <v>3.490695304551987E-2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3"/>
        <v>2.7317456113383605E-2</v>
      </c>
      <c r="AR54" s="11">
        <f t="shared" si="24"/>
        <v>3.4713374345365304E-2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1.9519672034122523E-2</v>
      </c>
      <c r="AW54" s="11">
        <f t="shared" si="4"/>
        <v>3.3789424432710199E-2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2.5266668841021939E-2</v>
      </c>
      <c r="BB54" s="11">
        <f t="shared" si="6"/>
        <v>3.3626112744556805E-2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3.1580212974276677E-2</v>
      </c>
      <c r="BG54" s="11">
        <f t="shared" si="8"/>
        <v>3.5154495261742691E-2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2.7356879705921919E-2</v>
      </c>
      <c r="BL54" s="11">
        <f t="shared" si="9"/>
        <v>3.5277326791131478E-2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2.0249352639542088E-2</v>
      </c>
      <c r="BQ54" s="11">
        <f t="shared" si="10"/>
        <v>3.1376734320352859E-2</v>
      </c>
      <c r="BR54" s="33">
        <v>21.342867365852001</v>
      </c>
      <c r="BS54" s="26">
        <v>580.57277556096642</v>
      </c>
      <c r="BT54" s="27">
        <v>586.90481081336907</v>
      </c>
      <c r="BU54" s="11">
        <f t="shared" si="11"/>
        <v>2.0249352639542088E-2</v>
      </c>
      <c r="BV54" s="11">
        <f t="shared" si="12"/>
        <v>3.1376734320352859E-2</v>
      </c>
      <c r="BW54" s="33">
        <v>16.028787674009799</v>
      </c>
      <c r="BX54" s="26">
        <v>580.21517752661725</v>
      </c>
      <c r="BY54" s="27">
        <v>585.7074720178739</v>
      </c>
      <c r="BZ54" s="11">
        <f t="shared" si="13"/>
        <v>1.9620940184794461E-2</v>
      </c>
      <c r="CA54" s="11">
        <f t="shared" si="14"/>
        <v>2.927263267725768E-2</v>
      </c>
      <c r="CB54" s="33">
        <v>16.042364379763601</v>
      </c>
    </row>
    <row r="55" spans="1:80" x14ac:dyDescent="0.25">
      <c r="A55" s="9" t="s">
        <v>65</v>
      </c>
      <c r="B55" s="31">
        <f t="shared" si="15"/>
        <v>658.39946323896993</v>
      </c>
      <c r="C55" s="26">
        <v>658.36250878004932</v>
      </c>
      <c r="D55" s="27">
        <v>658.39946323896993</v>
      </c>
      <c r="E55" s="85">
        <v>5.6127717265750388E-5</v>
      </c>
      <c r="F55" s="10">
        <f t="shared" si="16"/>
        <v>0</v>
      </c>
      <c r="G55" s="33">
        <v>87.975533962249756</v>
      </c>
      <c r="H55" s="26">
        <v>658.39946323896993</v>
      </c>
      <c r="I55" s="27">
        <v>658.39946323897004</v>
      </c>
      <c r="J55" s="85">
        <v>0</v>
      </c>
      <c r="K55" s="85">
        <f t="shared" si="17"/>
        <v>1.726715224862702E-16</v>
      </c>
      <c r="L55" s="33">
        <v>79.075253009796143</v>
      </c>
      <c r="M55" s="26">
        <v>816.78655316991603</v>
      </c>
      <c r="N55" s="11">
        <f t="shared" si="18"/>
        <v>0.2405638199517465</v>
      </c>
      <c r="O55" s="27">
        <f t="shared" si="19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2"/>
        <v>0.25680174986614229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20"/>
        <v>7.9749406599605124E-2</v>
      </c>
      <c r="AH55" s="11">
        <f t="shared" si="20"/>
        <v>9.356750666380062E-2</v>
      </c>
      <c r="AI55" s="33">
        <v>11.15938581</v>
      </c>
      <c r="AJ55" s="26">
        <v>710.90642973777631</v>
      </c>
      <c r="AK55" s="27">
        <v>720.004259403025</v>
      </c>
      <c r="AL55" s="11">
        <f t="shared" si="21"/>
        <v>7.9749406599605124E-2</v>
      </c>
      <c r="AM55" s="11">
        <f t="shared" si="21"/>
        <v>9.356750666380062E-2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3"/>
        <v>6.9367017422383132E-2</v>
      </c>
      <c r="AR55" s="11">
        <f t="shared" si="24"/>
        <v>8.8382471801246185E-2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8.4078008322951842E-2</v>
      </c>
      <c r="AW55" s="11">
        <f t="shared" si="4"/>
        <v>0.10776497070382879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6.5749583020267913E-2</v>
      </c>
      <c r="BB55" s="11">
        <f t="shared" si="6"/>
        <v>9.1420695968168181E-2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7.6850661498037848E-2</v>
      </c>
      <c r="BG55" s="11">
        <f t="shared" si="8"/>
        <v>0.1014703408899518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3.5254458762537924E-2</v>
      </c>
      <c r="BL55" s="11">
        <f t="shared" si="9"/>
        <v>6.4813653275752711E-2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3.8601740711572817E-2</v>
      </c>
      <c r="BQ55" s="11">
        <f t="shared" si="10"/>
        <v>7.6083757630521415E-2</v>
      </c>
      <c r="BR55" s="33">
        <v>32.035158324800427</v>
      </c>
      <c r="BS55" s="26">
        <v>683.65044747761976</v>
      </c>
      <c r="BT55" s="27">
        <v>709.05440476349918</v>
      </c>
      <c r="BU55" s="11">
        <f t="shared" si="11"/>
        <v>3.8352072941294064E-2</v>
      </c>
      <c r="BV55" s="11">
        <f t="shared" si="12"/>
        <v>7.6936486666216705E-2</v>
      </c>
      <c r="BW55" s="33">
        <v>21.079949425719679</v>
      </c>
      <c r="BX55" s="26">
        <v>691.03206434528943</v>
      </c>
      <c r="BY55" s="27">
        <v>700.99249422243554</v>
      </c>
      <c r="BZ55" s="11">
        <f t="shared" si="13"/>
        <v>4.9563529328813118E-2</v>
      </c>
      <c r="CA55" s="11">
        <f t="shared" si="14"/>
        <v>6.4691776590963326E-2</v>
      </c>
      <c r="CB55" s="33">
        <v>20.0499766536057</v>
      </c>
    </row>
    <row r="56" spans="1:80" x14ac:dyDescent="0.25">
      <c r="A56" s="9" t="s">
        <v>66</v>
      </c>
      <c r="B56" s="31">
        <f t="shared" si="15"/>
        <v>647.83341274641259</v>
      </c>
      <c r="C56" s="26">
        <v>647.78275365894149</v>
      </c>
      <c r="D56" s="27">
        <v>647.83341418456462</v>
      </c>
      <c r="E56" s="85">
        <v>7.8199926885353356E-5</v>
      </c>
      <c r="F56" s="10">
        <f t="shared" si="16"/>
        <v>2.2199411108100421E-9</v>
      </c>
      <c r="G56" s="33">
        <v>60.991694927215583</v>
      </c>
      <c r="H56" s="26">
        <v>647.77162099540863</v>
      </c>
      <c r="I56" s="27">
        <v>647.83341274641259</v>
      </c>
      <c r="J56" s="85">
        <v>9.5382161197025796E-5</v>
      </c>
      <c r="K56" s="85">
        <f t="shared" si="17"/>
        <v>0</v>
      </c>
      <c r="L56" s="33">
        <v>15.919099092483521</v>
      </c>
      <c r="M56" s="26">
        <v>819.55545587348695</v>
      </c>
      <c r="N56" s="11">
        <f t="shared" si="18"/>
        <v>0.26507129726310225</v>
      </c>
      <c r="O56" s="27">
        <f t="shared" si="19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2"/>
        <v>0.26442331770956307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20"/>
        <v>8.6211041552588685E-2</v>
      </c>
      <c r="AH56" s="11">
        <f t="shared" si="20"/>
        <v>9.4332932832034214E-2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21"/>
        <v>8.6211041552588685E-2</v>
      </c>
      <c r="AM56" s="11">
        <f t="shared" si="21"/>
        <v>9.4332932832034214E-2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3"/>
        <v>8.6663295209615146E-2</v>
      </c>
      <c r="AR56" s="11">
        <f t="shared" si="24"/>
        <v>9.4800132615459026E-2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7.7755157629580018E-2</v>
      </c>
      <c r="AW56" s="11">
        <f t="shared" si="4"/>
        <v>0.10087785364944006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6.6278593979477066E-2</v>
      </c>
      <c r="BB56" s="11">
        <f t="shared" si="6"/>
        <v>9.256636038337418E-2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6.8249205434821145E-2</v>
      </c>
      <c r="BG56" s="11">
        <f t="shared" si="8"/>
        <v>9.8713382968316457E-2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2.7402874265158403E-2</v>
      </c>
      <c r="BL56" s="11">
        <f t="shared" si="9"/>
        <v>5.5040154289572207E-2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2.8623473888495083E-2</v>
      </c>
      <c r="BQ56" s="11">
        <f t="shared" si="10"/>
        <v>5.7786598290491771E-2</v>
      </c>
      <c r="BR56" s="33">
        <v>36.003659778274603</v>
      </c>
      <c r="BS56" s="26">
        <v>666.37665552025419</v>
      </c>
      <c r="BT56" s="27">
        <v>680.85363278425916</v>
      </c>
      <c r="BU56" s="11">
        <f t="shared" si="11"/>
        <v>2.8623473888495083E-2</v>
      </c>
      <c r="BV56" s="11">
        <f t="shared" si="12"/>
        <v>5.0970233069426413E-2</v>
      </c>
      <c r="BW56" s="33">
        <v>18.651060561649501</v>
      </c>
      <c r="BX56" s="26">
        <v>660.71634996725834</v>
      </c>
      <c r="BY56" s="27">
        <v>674.81657165511456</v>
      </c>
      <c r="BZ56" s="11">
        <f t="shared" si="13"/>
        <v>1.9886188281382507E-2</v>
      </c>
      <c r="CA56" s="11">
        <f t="shared" si="14"/>
        <v>4.1651385028614187E-2</v>
      </c>
      <c r="CB56" s="33">
        <v>19.230960419587792</v>
      </c>
    </row>
    <row r="57" spans="1:80" x14ac:dyDescent="0.25">
      <c r="A57" s="9" t="s">
        <v>67</v>
      </c>
      <c r="B57" s="31">
        <f t="shared" si="15"/>
        <v>608.36130079758789</v>
      </c>
      <c r="C57" s="26">
        <v>608.30440260546936</v>
      </c>
      <c r="D57" s="27">
        <v>608.36130079758789</v>
      </c>
      <c r="E57" s="10">
        <v>9.3526974914279973E-5</v>
      </c>
      <c r="F57" s="10">
        <f t="shared" si="16"/>
        <v>0</v>
      </c>
      <c r="G57" s="33">
        <v>268.88421607017523</v>
      </c>
      <c r="H57" s="26">
        <v>608.30805990360432</v>
      </c>
      <c r="I57" s="27">
        <v>608.36130079758823</v>
      </c>
      <c r="J57" s="85">
        <v>8.7515254362634557E-5</v>
      </c>
      <c r="K57" s="85">
        <f t="shared" si="17"/>
        <v>5.6062164492991752E-16</v>
      </c>
      <c r="L57" s="33">
        <v>65.274324893951416</v>
      </c>
      <c r="M57" s="26">
        <v>774.08037088159267</v>
      </c>
      <c r="N57" s="11">
        <f t="shared" si="18"/>
        <v>0.27240238632329167</v>
      </c>
      <c r="O57" s="27">
        <f t="shared" si="19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2"/>
        <v>0.22249421496901736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20"/>
        <v>9.9684924603634706E-2</v>
      </c>
      <c r="AH57" s="11">
        <f t="shared" si="20"/>
        <v>0.13072696948629492</v>
      </c>
      <c r="AI57" s="33">
        <v>11.12459632</v>
      </c>
      <c r="AJ57" s="26">
        <v>669.00575119936457</v>
      </c>
      <c r="AK57" s="27">
        <v>687.89053000359684</v>
      </c>
      <c r="AL57" s="11">
        <f t="shared" si="21"/>
        <v>9.9684924603634706E-2</v>
      </c>
      <c r="AM57" s="11">
        <f t="shared" si="21"/>
        <v>0.13072696948629492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3"/>
        <v>0.10664685064842534</v>
      </c>
      <c r="AR57" s="11">
        <f t="shared" si="24"/>
        <v>0.13114144540889677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0.14093976946694367</v>
      </c>
      <c r="AW57" s="11">
        <f t="shared" si="4"/>
        <v>0.15410324131931621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9.3248001563633734E-2</v>
      </c>
      <c r="BB57" s="11">
        <f t="shared" si="6"/>
        <v>0.1345222258042412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0.13336739619731508</v>
      </c>
      <c r="BG57" s="11">
        <f t="shared" si="8"/>
        <v>0.14835544069619386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5.9112010499872233E-2</v>
      </c>
      <c r="BL57" s="11">
        <f t="shared" si="9"/>
        <v>8.5329857840654222E-2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4.8273281731427205E-2</v>
      </c>
      <c r="BQ57" s="11">
        <f t="shared" si="10"/>
        <v>8.6139806478134642E-2</v>
      </c>
      <c r="BR57" s="33">
        <v>51.355960727296768</v>
      </c>
      <c r="BS57" s="26">
        <v>640.19600719913183</v>
      </c>
      <c r="BT57" s="27">
        <v>661.04695798874809</v>
      </c>
      <c r="BU57" s="11">
        <f t="shared" si="11"/>
        <v>5.2328618470318986E-2</v>
      </c>
      <c r="BV57" s="11">
        <f t="shared" si="12"/>
        <v>8.6602578306817071E-2</v>
      </c>
      <c r="BW57" s="33">
        <v>21.561059407517309</v>
      </c>
      <c r="BX57" s="26">
        <v>630.48459093737813</v>
      </c>
      <c r="BY57" s="27">
        <v>651.15487356672452</v>
      </c>
      <c r="BZ57" s="11">
        <f t="shared" si="13"/>
        <v>3.6365380425720135E-2</v>
      </c>
      <c r="CA57" s="11">
        <f t="shared" si="14"/>
        <v>7.0342365158718043E-2</v>
      </c>
      <c r="CB57" s="33">
        <v>19.665897855721411</v>
      </c>
    </row>
    <row r="58" spans="1:80" x14ac:dyDescent="0.25">
      <c r="A58" s="12" t="s">
        <v>68</v>
      </c>
      <c r="B58" s="31">
        <f t="shared" si="15"/>
        <v>564.38281269905224</v>
      </c>
      <c r="C58" s="28">
        <v>564.38281269905247</v>
      </c>
      <c r="D58" s="29">
        <v>564.38281269905224</v>
      </c>
      <c r="E58" s="13">
        <v>0</v>
      </c>
      <c r="F58" s="13">
        <f t="shared" si="16"/>
        <v>0</v>
      </c>
      <c r="G58" s="34">
        <v>43.11680006980896</v>
      </c>
      <c r="H58" s="28">
        <v>564.38281269905224</v>
      </c>
      <c r="I58" s="29">
        <v>564.38281269905247</v>
      </c>
      <c r="J58" s="86">
        <v>0</v>
      </c>
      <c r="K58" s="86">
        <f t="shared" si="17"/>
        <v>4.0287136731868429E-16</v>
      </c>
      <c r="L58" s="34">
        <v>11.79292678833008</v>
      </c>
      <c r="M58" s="28">
        <v>564.44413253435266</v>
      </c>
      <c r="N58" s="13">
        <f t="shared" si="18"/>
        <v>1.0864936692025276E-4</v>
      </c>
      <c r="O58" s="29">
        <f t="shared" si="19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2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20"/>
        <v>4.939676206990146E-3</v>
      </c>
      <c r="AH58" s="13">
        <f t="shared" si="20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21"/>
        <v>4.939676206990146E-3</v>
      </c>
      <c r="AM58" s="13">
        <f t="shared" si="21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3"/>
        <v>4.939676206990146E-3</v>
      </c>
      <c r="AR58" s="13">
        <f t="shared" si="24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>
        <v>565.81585591811086</v>
      </c>
      <c r="BT58" s="29">
        <v>571.70420203255787</v>
      </c>
      <c r="BU58" s="13">
        <f t="shared" si="11"/>
        <v>2.5391333449815106E-3</v>
      </c>
      <c r="BV58" s="13">
        <f t="shared" si="12"/>
        <v>1.2972381810304428E-2</v>
      </c>
      <c r="BW58" s="34">
        <v>16.25180976148695</v>
      </c>
      <c r="BX58" s="28">
        <v>570.76755681314285</v>
      </c>
      <c r="BY58" s="29">
        <v>574.43177229027094</v>
      </c>
      <c r="BZ58" s="13">
        <f t="shared" si="13"/>
        <v>1.1312789777485954E-2</v>
      </c>
      <c r="CA58" s="13">
        <f t="shared" si="14"/>
        <v>1.7805219019979522E-2</v>
      </c>
      <c r="CB58" s="34">
        <v>16.422908535040911</v>
      </c>
    </row>
    <row r="59" spans="1:80" x14ac:dyDescent="0.25">
      <c r="A59" s="36" t="s">
        <v>69</v>
      </c>
      <c r="B59" s="37"/>
      <c r="C59" s="35">
        <f t="shared" ref="C59:O59" si="25">AVERAGE(C3:C58)</f>
        <v>573.90589654265921</v>
      </c>
      <c r="D59" s="35">
        <f t="shared" si="25"/>
        <v>575.60557038945342</v>
      </c>
      <c r="E59" s="1">
        <f t="shared" si="25"/>
        <v>2.7343535208430823E-3</v>
      </c>
      <c r="F59" s="1">
        <f t="shared" si="25"/>
        <v>7.3054424561641278E-5</v>
      </c>
      <c r="G59" s="35">
        <f t="shared" si="25"/>
        <v>1236.9458162954875</v>
      </c>
      <c r="H59" s="35">
        <f t="shared" ref="H59:L59" si="26">AVERAGE(H3:H58)</f>
        <v>575.45674706246007</v>
      </c>
      <c r="I59" s="35">
        <f t="shared" si="26"/>
        <v>575.56401545744495</v>
      </c>
      <c r="J59" s="1">
        <f t="shared" si="26"/>
        <v>1.7804904453882163E-4</v>
      </c>
      <c r="K59" s="1">
        <f t="shared" si="26"/>
        <v>2.0485472017475256E-6</v>
      </c>
      <c r="L59" s="35">
        <f t="shared" si="26"/>
        <v>259.68059586201394</v>
      </c>
      <c r="M59" s="35">
        <f t="shared" si="25"/>
        <v>663.33847506876657</v>
      </c>
      <c r="N59" s="1">
        <f t="shared" si="25"/>
        <v>0.14493091871116368</v>
      </c>
      <c r="O59" s="35">
        <f t="shared" si="25"/>
        <v>40.815406678572671</v>
      </c>
      <c r="P59" s="35">
        <v>0.16369154438565456</v>
      </c>
      <c r="Q59" s="35">
        <f t="shared" ref="Q59:W59" si="27">AVERAGE(Q3:Q58)</f>
        <v>0.33035714285714285</v>
      </c>
      <c r="R59" s="35">
        <f t="shared" si="27"/>
        <v>0.5714285714285714</v>
      </c>
      <c r="S59" s="35">
        <f t="shared" si="27"/>
        <v>0.22321428571428573</v>
      </c>
      <c r="T59" s="35">
        <f t="shared" si="27"/>
        <v>0.16071428571428573</v>
      </c>
      <c r="U59" s="35">
        <f t="shared" si="27"/>
        <v>0.10714285714285714</v>
      </c>
      <c r="V59" s="35">
        <f t="shared" si="27"/>
        <v>673.31638897178686</v>
      </c>
      <c r="W59" s="1">
        <f t="shared" si="27"/>
        <v>0.16082969699680488</v>
      </c>
      <c r="X59" s="35">
        <v>39.777045285714046</v>
      </c>
      <c r="Y59" s="35">
        <v>0.16369154438565456</v>
      </c>
      <c r="Z59" s="35">
        <f t="shared" ref="Z59:AE59" si="28">AVERAGE(Z3:Z58)</f>
        <v>0.32142857142857145</v>
      </c>
      <c r="AA59" s="35">
        <f t="shared" si="28"/>
        <v>0.6696428571428571</v>
      </c>
      <c r="AB59" s="35">
        <f t="shared" si="28"/>
        <v>0.24107142857142858</v>
      </c>
      <c r="AC59" s="35">
        <f t="shared" si="28"/>
        <v>0.19642857142857142</v>
      </c>
      <c r="AD59" s="35">
        <f t="shared" si="28"/>
        <v>5.3571428571428568E-2</v>
      </c>
      <c r="AE59" s="35">
        <f t="shared" si="28"/>
        <v>615.0676392620669</v>
      </c>
      <c r="AF59" s="35"/>
      <c r="AG59" s="1">
        <f>AVERAGE(AG3:AG58)</f>
        <v>6.5963624178294961E-2</v>
      </c>
      <c r="AH59" s="1">
        <f>AVERAGE(AH3:AH58)</f>
        <v>8.1791382607994817E-2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6.5963624178294961E-2</v>
      </c>
      <c r="AM59" s="1">
        <f>AVERAGE(AM3:AM58)</f>
        <v>8.1791382607994817E-2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6.6118014476456627E-2</v>
      </c>
      <c r="AR59" s="1">
        <f>AVERAGE(AR3:AR58)</f>
        <v>8.2013501556110632E-2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6.9775539352313884E-2</v>
      </c>
      <c r="AW59" s="1">
        <f>AVERAGE(AW3:AW58)</f>
        <v>9.1092582277487288E-2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6.7846606333799964E-2</v>
      </c>
      <c r="BB59" s="1">
        <f>AVERAGE(BB3:BB58)</f>
        <v>8.3152161710243491E-2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7.1307432262868856E-2</v>
      </c>
      <c r="BG59" s="1">
        <f>AVERAGE(BG3:BG58)</f>
        <v>8.9979230117290671E-2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3.7647754477695583E-2</v>
      </c>
      <c r="BL59" s="1">
        <f>AVERAGE(BL3:BL58)</f>
        <v>5.8986315876437115E-2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3.6758190704961821E-2</v>
      </c>
      <c r="BQ59" s="1">
        <f>AVERAGE(BQ3:BQ58)</f>
        <v>5.7799602406599655E-2</v>
      </c>
      <c r="BR59" s="35">
        <f>AVERAGE(BR3:BR58)</f>
        <v>33.61863228830709</v>
      </c>
      <c r="BS59" s="35">
        <f>AVERAGE(BS3:BS58)</f>
        <v>597.28591292479643</v>
      </c>
      <c r="BT59" s="35"/>
      <c r="BU59" s="1">
        <f>AVERAGE(BU3:BU58)</f>
        <v>3.5949185311356921E-2</v>
      </c>
      <c r="BV59" s="1">
        <f>AVERAGE(BV3:BV58)</f>
        <v>5.652652596331887E-2</v>
      </c>
      <c r="BW59" s="35">
        <f>AVERAGE(BW3:BW58)</f>
        <v>19.313145920105409</v>
      </c>
      <c r="BX59" s="35">
        <f>AVERAGE(BX3:BX58)</f>
        <v>598.15140464475644</v>
      </c>
      <c r="BY59" s="35"/>
      <c r="BZ59" s="1">
        <f>AVERAGE(BZ3:BZ58)</f>
        <v>3.829107154755864E-2</v>
      </c>
      <c r="CA59" s="1">
        <f>AVERAGE(CA3:CA58)</f>
        <v>5.713719410498818E-2</v>
      </c>
      <c r="CB59" s="35">
        <f>AVERAGE(CB3:CB58)</f>
        <v>18.88756847063279</v>
      </c>
    </row>
    <row r="60" spans="1:80" x14ac:dyDescent="0.25">
      <c r="G60">
        <f>COUNTIF(G3:G58,"&lt;3600")</f>
        <v>42</v>
      </c>
      <c r="L60">
        <f>COUNTIF(L3:L58,"&lt;3600")</f>
        <v>55</v>
      </c>
      <c r="Q60" s="48">
        <f>_xlfn.MODE.SNGL(Q3:Q58)</f>
        <v>0</v>
      </c>
      <c r="R60" s="48">
        <f t="shared" ref="R60:U60" si="29">_xlfn.MODE.SNGL(R3:R58)</f>
        <v>1</v>
      </c>
      <c r="S60" s="48">
        <f t="shared" si="29"/>
        <v>0</v>
      </c>
      <c r="T60" s="48">
        <f t="shared" si="29"/>
        <v>0</v>
      </c>
      <c r="U60" s="48">
        <f t="shared" si="29"/>
        <v>0</v>
      </c>
      <c r="Z60" s="48">
        <f>_xlfn.MODE.SNGL(Z3:Z58)</f>
        <v>0</v>
      </c>
      <c r="AA60" s="48">
        <f t="shared" ref="AA60:AD60" si="30">_xlfn.MODE.SNGL(AA3:AA58)</f>
        <v>1</v>
      </c>
      <c r="AB60" s="48">
        <f t="shared" si="30"/>
        <v>0</v>
      </c>
      <c r="AC60" s="48">
        <f t="shared" si="30"/>
        <v>0</v>
      </c>
      <c r="AD60" s="48">
        <f t="shared" si="30"/>
        <v>0</v>
      </c>
    </row>
  </sheetData>
  <mergeCells count="14">
    <mergeCell ref="BX1:CB1"/>
    <mergeCell ref="AO1:AS1"/>
    <mergeCell ref="C1:G1"/>
    <mergeCell ref="AE1:AI1"/>
    <mergeCell ref="AJ1:AN1"/>
    <mergeCell ref="M1:U1"/>
    <mergeCell ref="V1:AD1"/>
    <mergeCell ref="H1:L1"/>
    <mergeCell ref="BI1:BM1"/>
    <mergeCell ref="BN1:BR1"/>
    <mergeCell ref="BS1:BW1"/>
    <mergeCell ref="BD1:BH1"/>
    <mergeCell ref="AT1:AX1"/>
    <mergeCell ref="AY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CB60"/>
  <sheetViews>
    <sheetView topLeftCell="AL22" zoomScale="85" zoomScaleNormal="85" workbookViewId="0">
      <selection activeCell="BN62" sqref="BN62"/>
    </sheetView>
  </sheetViews>
  <sheetFormatPr baseColWidth="10" defaultColWidth="10.7109375" defaultRowHeight="15" x14ac:dyDescent="0.25"/>
  <cols>
    <col min="1" max="1" width="9.7109375" bestFit="1" customWidth="1"/>
    <col min="2" max="2" width="6.42578125" bestFit="1" customWidth="1"/>
    <col min="3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10" width="8.28515625" bestFit="1" customWidth="1"/>
    <col min="11" max="11" width="8.85546875" bestFit="1" customWidth="1"/>
    <col min="12" max="12" width="8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1" width="9.5703125" bestFit="1" customWidth="1"/>
    <col min="62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0" width="6.7109375" bestFit="1" customWidth="1"/>
  </cols>
  <sheetData>
    <row r="1" spans="1:80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</row>
    <row r="2" spans="1:80" ht="14.45" customHeight="1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</row>
    <row r="3" spans="1:80" x14ac:dyDescent="0.25">
      <c r="A3" s="2" t="s">
        <v>79</v>
      </c>
      <c r="B3" s="31">
        <f>MIN(D3,I3,M3,V3,AE3,AJ3,AO3,AT3,AY3,BD3,BI3,BN3,BS3,BX3)</f>
        <v>488.9994315922238</v>
      </c>
      <c r="C3" s="18">
        <v>488.95636354215179</v>
      </c>
      <c r="D3" s="19">
        <v>488.9994315922238</v>
      </c>
      <c r="E3" s="3">
        <v>8.8073824404477852E-5</v>
      </c>
      <c r="F3" s="3">
        <f>(D3-B3)/B3</f>
        <v>0</v>
      </c>
      <c r="G3" s="30">
        <v>11.52249598503113</v>
      </c>
      <c r="H3" s="18">
        <v>488.95779055678543</v>
      </c>
      <c r="I3" s="19">
        <v>488.99943159674149</v>
      </c>
      <c r="J3" s="3">
        <v>8.5155599915245295E-5</v>
      </c>
      <c r="K3" s="3">
        <f>(I3-$B3)/$B3</f>
        <v>9.2386356006010123E-12</v>
      </c>
      <c r="L3" s="30">
        <v>2.3724579811096191</v>
      </c>
      <c r="M3" s="18">
        <v>641.02733443240743</v>
      </c>
      <c r="N3" s="3">
        <f t="shared" ref="N3:N34" si="0">(M3-B3)/B3</f>
        <v>0.31089586821229592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0.23624173026013312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5.9818378833265039E-2</v>
      </c>
      <c r="AH3" s="4">
        <f>(AF3-$B3)/$B3</f>
        <v>0.11922985941143062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5.9818378833265039E-2</v>
      </c>
      <c r="AM3" s="4">
        <f>(AK3-$B3)/$B3</f>
        <v>0.11922985941143062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5.2836376998963347E-2</v>
      </c>
      <c r="AR3" s="4">
        <f t="shared" ref="AR3:AR34" si="3">(AP3-$B3)/$B3</f>
        <v>0.12407690541762166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7.7553680023478636E-2</v>
      </c>
      <c r="AW3" s="4">
        <f t="shared" si="4"/>
        <v>0.13717331241314393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6.9169225985403315E-2</v>
      </c>
      <c r="BB3" s="4">
        <f t="shared" si="5"/>
        <v>0.10128680905828932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9.9089510798657729E-3</v>
      </c>
      <c r="BG3" s="4">
        <f t="shared" si="6"/>
        <v>0.10960017918316976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9.2386356006010123E-12</v>
      </c>
      <c r="BL3" s="4">
        <f t="shared" ref="BL3:BL58" si="8">(BJ3-$B3)/$B3</f>
        <v>3.1040759456427536E-2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9.2386356006010123E-12</v>
      </c>
      <c r="BQ3" s="4">
        <f t="shared" ref="BQ3:BQ58" si="10">(BO3-$B3)/$B3</f>
        <v>3.4123319832901941E-2</v>
      </c>
      <c r="BR3" s="31">
        <v>34.294718874990942</v>
      </c>
      <c r="BS3" s="20">
        <v>488.99943159674149</v>
      </c>
      <c r="BT3" s="21">
        <v>502.45080298986562</v>
      </c>
      <c r="BU3" s="4">
        <f t="shared" ref="BU3:BV58" si="11">(BS3-$B3)/$B3</f>
        <v>9.2386356006010123E-12</v>
      </c>
      <c r="BV3" s="4">
        <f t="shared" si="11"/>
        <v>2.7507948943504924E-2</v>
      </c>
      <c r="BW3" s="31">
        <v>21.01379094477743</v>
      </c>
      <c r="BX3" s="20">
        <v>501.39680235446122</v>
      </c>
      <c r="BY3" s="21">
        <v>517.49630988022579</v>
      </c>
      <c r="BZ3" s="4">
        <f t="shared" ref="BZ3:CA58" si="12">(BX3-$B3)/$B3</f>
        <v>2.535252591576747E-2</v>
      </c>
      <c r="CA3" s="4">
        <f t="shared" si="12"/>
        <v>5.8275892459043833E-2</v>
      </c>
      <c r="CB3" s="31">
        <v>20.77008928880095</v>
      </c>
    </row>
    <row r="4" spans="1:80" x14ac:dyDescent="0.25">
      <c r="A4" s="2" t="s">
        <v>80</v>
      </c>
      <c r="B4" s="31">
        <f t="shared" ref="B4:B58" si="13">MIN(D4,I4,M4,V4,AE4,AJ4,AO4,AT4,AY4,BD4,BI4,BN4,BS4,BX4)</f>
        <v>476.12713252520001</v>
      </c>
      <c r="C4" s="20">
        <v>476.07958416730168</v>
      </c>
      <c r="D4" s="21">
        <v>476.12713252520001</v>
      </c>
      <c r="E4" s="5">
        <v>9.986483577629838E-5</v>
      </c>
      <c r="F4" s="5">
        <f t="shared" ref="F4:F58" si="14">(D4-B4)/B4</f>
        <v>0</v>
      </c>
      <c r="G4" s="31">
        <v>1022.748809099197</v>
      </c>
      <c r="H4" s="20">
        <v>476.09412064765172</v>
      </c>
      <c r="I4" s="21">
        <v>476.12713253255868</v>
      </c>
      <c r="J4" s="5">
        <v>6.9334181253512495E-5</v>
      </c>
      <c r="K4" s="5">
        <f t="shared" ref="K4:K58" si="15">(I4-$B4)/$B4</f>
        <v>1.5455251939956245E-11</v>
      </c>
      <c r="L4" s="31">
        <v>89.421057939529419</v>
      </c>
      <c r="M4" s="20">
        <v>568.4473623301003</v>
      </c>
      <c r="N4" s="4">
        <f t="shared" si="0"/>
        <v>0.19389827526792763</v>
      </c>
      <c r="O4" s="21">
        <f t="shared" ref="O4:O58" si="16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0.19389827526792763</v>
      </c>
      <c r="X4" s="21">
        <f t="shared" ref="X4:X58" si="17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8">(AE4-$B4)/$B4</f>
        <v>0.11672044849579928</v>
      </c>
      <c r="AH4" s="4">
        <f t="shared" ref="AH4:AH58" si="19">(AF4-$B4)/$B4</f>
        <v>0.17981968959809649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20">(AJ4-$B4)/$B4</f>
        <v>0.11672044849579928</v>
      </c>
      <c r="AM4" s="4">
        <f t="shared" ref="AM4:AM58" si="21">(AK4-$B4)/$B4</f>
        <v>0.17981968959809649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0.1269198291370589</v>
      </c>
      <c r="AR4" s="4">
        <f t="shared" si="3"/>
        <v>0.20915105038836473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5.6760880231143146E-2</v>
      </c>
      <c r="AW4" s="4">
        <f t="shared" si="4"/>
        <v>7.3924434313445003E-2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0.12553074360426333</v>
      </c>
      <c r="BB4" s="4">
        <f t="shared" si="5"/>
        <v>0.15741310209474529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3.2751881961443421E-2</v>
      </c>
      <c r="BG4" s="4">
        <f t="shared" si="6"/>
        <v>7.1498459511365534E-2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1.6204967776310263E-2</v>
      </c>
      <c r="BL4" s="4">
        <f t="shared" si="8"/>
        <v>4.0803058302913808E-2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1.0176843783028732E-2</v>
      </c>
      <c r="BQ4" s="4">
        <f t="shared" si="10"/>
        <v>3.5896340861918473E-2</v>
      </c>
      <c r="BR4" s="31">
        <v>69.548988228850064</v>
      </c>
      <c r="BS4" s="20">
        <v>480.97260397377039</v>
      </c>
      <c r="BT4" s="21">
        <v>487.89238965176548</v>
      </c>
      <c r="BU4" s="4">
        <f t="shared" si="11"/>
        <v>1.0176843783028732E-2</v>
      </c>
      <c r="BV4" s="4">
        <f t="shared" si="11"/>
        <v>2.4710326975417165E-2</v>
      </c>
      <c r="BW4" s="31">
        <v>25.810522188432511</v>
      </c>
      <c r="BX4" s="20">
        <v>487.92867028818688</v>
      </c>
      <c r="BY4" s="21">
        <v>511.92771923768191</v>
      </c>
      <c r="BZ4" s="4">
        <f t="shared" si="12"/>
        <v>2.4786526448085267E-2</v>
      </c>
      <c r="CA4" s="4">
        <f t="shared" si="12"/>
        <v>7.5191234161785733E-2</v>
      </c>
      <c r="CB4" s="31">
        <v>26.336974040418859</v>
      </c>
    </row>
    <row r="5" spans="1:80" x14ac:dyDescent="0.25">
      <c r="A5" s="2" t="s">
        <v>81</v>
      </c>
      <c r="B5" s="31">
        <f t="shared" si="13"/>
        <v>465.61714999070682</v>
      </c>
      <c r="C5" s="20">
        <v>459.07260736966958</v>
      </c>
      <c r="D5" s="21">
        <v>465.61715028964812</v>
      </c>
      <c r="E5" s="5">
        <v>1.4055631146545681E-2</v>
      </c>
      <c r="F5" s="5">
        <f t="shared" si="14"/>
        <v>6.4203241212429689E-10</v>
      </c>
      <c r="G5" s="31">
        <v>3600.0065650939941</v>
      </c>
      <c r="H5" s="20">
        <v>465.61714999070682</v>
      </c>
      <c r="I5" s="21">
        <v>465.61714999070682</v>
      </c>
      <c r="J5" s="5">
        <v>0</v>
      </c>
      <c r="K5" s="83">
        <f t="shared" si="15"/>
        <v>0</v>
      </c>
      <c r="L5" s="31">
        <v>254.48036217689511</v>
      </c>
      <c r="M5" s="20">
        <v>580.85049606460757</v>
      </c>
      <c r="N5" s="4">
        <f t="shared" si="0"/>
        <v>0.24748518407494369</v>
      </c>
      <c r="O5" s="21">
        <f t="shared" si="16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0.21731929705725025</v>
      </c>
      <c r="X5" s="21">
        <f t="shared" si="17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8"/>
        <v>0.14513465388217328</v>
      </c>
      <c r="AH5" s="4">
        <f t="shared" si="19"/>
        <v>0.15171379040076058</v>
      </c>
      <c r="AI5" s="31">
        <v>11.133316530000011</v>
      </c>
      <c r="AJ5" s="20">
        <v>533.19433389621202</v>
      </c>
      <c r="AK5" s="21">
        <v>536.25769269139641</v>
      </c>
      <c r="AL5" s="4">
        <f t="shared" si="20"/>
        <v>0.14513465388217328</v>
      </c>
      <c r="AM5" s="4">
        <f t="shared" si="21"/>
        <v>0.15171379040076058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0.10549388379363005</v>
      </c>
      <c r="AR5" s="4">
        <f t="shared" si="3"/>
        <v>0.14335198142683228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8.8121232646789727E-2</v>
      </c>
      <c r="AW5" s="4">
        <f t="shared" si="4"/>
        <v>0.11406666213134073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0.10123761814601488</v>
      </c>
      <c r="BB5" s="4">
        <f t="shared" si="5"/>
        <v>0.12747897159847646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7.8342664071588339E-2</v>
      </c>
      <c r="BG5" s="4">
        <f t="shared" si="6"/>
        <v>0.10957661257089508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3.1676748804652599E-2</v>
      </c>
      <c r="BL5" s="4">
        <f t="shared" si="8"/>
        <v>7.7324958460995227E-2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3.0946957657059009E-2</v>
      </c>
      <c r="BQ5" s="4">
        <f t="shared" si="10"/>
        <v>5.6146936147509742E-2</v>
      </c>
      <c r="BR5" s="31">
        <v>175.04066817536949</v>
      </c>
      <c r="BS5" s="20">
        <v>473.75940053817402</v>
      </c>
      <c r="BT5" s="21">
        <v>482.97552099682758</v>
      </c>
      <c r="BU5" s="4">
        <f t="shared" si="11"/>
        <v>1.7487007400027489E-2</v>
      </c>
      <c r="BV5" s="4">
        <f t="shared" si="11"/>
        <v>3.7280351478606866E-2</v>
      </c>
      <c r="BW5" s="31">
        <v>31.203943504765629</v>
      </c>
      <c r="BX5" s="20">
        <v>474.94801223733208</v>
      </c>
      <c r="BY5" s="21">
        <v>502.19028687828762</v>
      </c>
      <c r="BZ5" s="4">
        <f t="shared" si="12"/>
        <v>2.0039773549602912E-2</v>
      </c>
      <c r="CA5" s="4">
        <f t="shared" si="12"/>
        <v>7.8547658496493866E-2</v>
      </c>
      <c r="CB5" s="31">
        <v>29.580794487893581</v>
      </c>
    </row>
    <row r="6" spans="1:80" x14ac:dyDescent="0.25">
      <c r="A6" s="2" t="s">
        <v>82</v>
      </c>
      <c r="B6" s="31">
        <f t="shared" si="13"/>
        <v>449.60961491842932</v>
      </c>
      <c r="C6" s="20">
        <v>449.56470170794012</v>
      </c>
      <c r="D6" s="21">
        <v>449.60961671500343</v>
      </c>
      <c r="E6" s="5">
        <v>9.989778997924155E-5</v>
      </c>
      <c r="F6" s="5">
        <f t="shared" si="14"/>
        <v>3.9958534052674632E-9</v>
      </c>
      <c r="G6" s="31">
        <v>1652.0550489425659</v>
      </c>
      <c r="H6" s="20">
        <v>449.57725084019029</v>
      </c>
      <c r="I6" s="21">
        <v>449.60961491842932</v>
      </c>
      <c r="J6" s="5">
        <v>7.1982620399984644E-5</v>
      </c>
      <c r="K6" s="5">
        <f t="shared" si="15"/>
        <v>0</v>
      </c>
      <c r="L6" s="31">
        <v>71.295267105102539</v>
      </c>
      <c r="M6" s="20">
        <v>558.32339397871874</v>
      </c>
      <c r="N6" s="4">
        <f t="shared" si="0"/>
        <v>0.24179593908376021</v>
      </c>
      <c r="O6" s="21">
        <f t="shared" si="16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0.21860503629725592</v>
      </c>
      <c r="X6" s="21">
        <f t="shared" si="17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8"/>
        <v>9.3274035953612125E-2</v>
      </c>
      <c r="AH6" s="4">
        <f t="shared" si="19"/>
        <v>0.18354750573410075</v>
      </c>
      <c r="AI6" s="31">
        <v>11.015180580000001</v>
      </c>
      <c r="AJ6" s="20">
        <v>491.54651830542059</v>
      </c>
      <c r="AK6" s="21">
        <v>532.13433829077655</v>
      </c>
      <c r="AL6" s="4">
        <f t="shared" si="20"/>
        <v>9.3274035953612125E-2</v>
      </c>
      <c r="AM6" s="4">
        <f t="shared" si="21"/>
        <v>0.18354750573410075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9.9173079846380005E-2</v>
      </c>
      <c r="AR6" s="4">
        <f t="shared" si="3"/>
        <v>0.17132301791316132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6.9514847518847372E-2</v>
      </c>
      <c r="AW6" s="4">
        <f t="shared" si="4"/>
        <v>8.3547900744563613E-2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9.3138308535612724E-2</v>
      </c>
      <c r="BB6" s="4">
        <f t="shared" si="5"/>
        <v>0.17160525216586292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4.1985078439765643E-2</v>
      </c>
      <c r="BG6" s="4">
        <f t="shared" si="6"/>
        <v>7.3625545673191975E-2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4.2950312246629277E-2</v>
      </c>
      <c r="BL6" s="4">
        <f t="shared" si="8"/>
        <v>8.9115493005747601E-2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7.0762545053534617E-2</v>
      </c>
      <c r="BQ6" s="4">
        <f t="shared" si="10"/>
        <v>8.8063897890620052E-2</v>
      </c>
      <c r="BR6" s="31">
        <v>161.58613426443191</v>
      </c>
      <c r="BS6" s="20">
        <v>461.37345696901389</v>
      </c>
      <c r="BT6" s="21">
        <v>467.01802993109487</v>
      </c>
      <c r="BU6" s="4">
        <f t="shared" si="11"/>
        <v>2.6164569573804228E-2</v>
      </c>
      <c r="BV6" s="4">
        <f t="shared" si="11"/>
        <v>3.8718956256804896E-2</v>
      </c>
      <c r="BW6" s="31">
        <v>27.5516788855195</v>
      </c>
      <c r="BX6" s="20">
        <v>454.09564003287892</v>
      </c>
      <c r="BY6" s="21">
        <v>478.31714174314487</v>
      </c>
      <c r="BZ6" s="4">
        <f t="shared" si="12"/>
        <v>9.9776004907356861E-3</v>
      </c>
      <c r="CA6" s="4">
        <f t="shared" si="12"/>
        <v>6.3849895269530291E-2</v>
      </c>
      <c r="CB6" s="31">
        <v>29.493431198969478</v>
      </c>
    </row>
    <row r="7" spans="1:80" x14ac:dyDescent="0.25">
      <c r="A7" s="2" t="s">
        <v>83</v>
      </c>
      <c r="B7" s="31">
        <f t="shared" si="13"/>
        <v>482.94725475575888</v>
      </c>
      <c r="C7" s="20">
        <v>482.89897374582188</v>
      </c>
      <c r="D7" s="21">
        <v>482.94725475575888</v>
      </c>
      <c r="E7" s="5">
        <v>9.9971600338440874E-5</v>
      </c>
      <c r="F7" s="5">
        <f t="shared" si="14"/>
        <v>0</v>
      </c>
      <c r="G7" s="31">
        <v>475.40668106079102</v>
      </c>
      <c r="H7" s="20">
        <v>482.90075680997762</v>
      </c>
      <c r="I7" s="21">
        <v>482.9472547557591</v>
      </c>
      <c r="J7" s="5">
        <v>9.6279552939994333E-5</v>
      </c>
      <c r="K7" s="5">
        <f t="shared" si="15"/>
        <v>4.7080436466756985E-16</v>
      </c>
      <c r="L7" s="31">
        <v>11.704540967941281</v>
      </c>
      <c r="M7" s="20">
        <v>608.69268046712864</v>
      </c>
      <c r="N7" s="4">
        <f t="shared" si="0"/>
        <v>0.26037092968871528</v>
      </c>
      <c r="O7" s="21">
        <f t="shared" si="16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0.20722297274769585</v>
      </c>
      <c r="X7" s="21">
        <f t="shared" si="17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8"/>
        <v>7.0388181724402296E-2</v>
      </c>
      <c r="AH7" s="4">
        <f t="shared" si="19"/>
        <v>7.8742036236908133E-2</v>
      </c>
      <c r="AI7" s="31">
        <v>11.043060900000009</v>
      </c>
      <c r="AJ7" s="20">
        <v>516.94103388680844</v>
      </c>
      <c r="AK7" s="21">
        <v>520.97550499025215</v>
      </c>
      <c r="AL7" s="4">
        <f t="shared" si="20"/>
        <v>7.0388181724402296E-2</v>
      </c>
      <c r="AM7" s="4">
        <f t="shared" si="21"/>
        <v>7.8742036236908133E-2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5.7041104674141856E-2</v>
      </c>
      <c r="AR7" s="4">
        <f t="shared" si="3"/>
        <v>9.204667972370148E-2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2.7771861395861502E-2</v>
      </c>
      <c r="AW7" s="4">
        <f t="shared" si="4"/>
        <v>0.1305248304300734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5.9895489246363322E-2</v>
      </c>
      <c r="BB7" s="4">
        <f t="shared" si="5"/>
        <v>0.11103643745477966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0.10158847334414005</v>
      </c>
      <c r="BG7" s="4">
        <f t="shared" si="6"/>
        <v>0.15297410539177547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2.1587963175186436E-2</v>
      </c>
      <c r="BL7" s="4">
        <f t="shared" si="8"/>
        <v>4.1616042366497137E-2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7.0620654700135473E-16</v>
      </c>
      <c r="BQ7" s="4">
        <f t="shared" si="10"/>
        <v>1.767563937242992E-2</v>
      </c>
      <c r="BR7" s="31">
        <v>34.348468578234318</v>
      </c>
      <c r="BS7" s="20">
        <v>482.94725475575922</v>
      </c>
      <c r="BT7" s="21">
        <v>495.60195196274691</v>
      </c>
      <c r="BU7" s="4">
        <f t="shared" si="11"/>
        <v>7.0620654700135473E-16</v>
      </c>
      <c r="BV7" s="4">
        <f t="shared" si="11"/>
        <v>2.6203062720354209E-2</v>
      </c>
      <c r="BW7" s="31">
        <v>22.760661000572149</v>
      </c>
      <c r="BX7" s="20">
        <v>482.94725475575922</v>
      </c>
      <c r="BY7" s="21">
        <v>496.22891287876899</v>
      </c>
      <c r="BZ7" s="4">
        <f t="shared" si="12"/>
        <v>7.0620654700135473E-16</v>
      </c>
      <c r="CA7" s="4">
        <f t="shared" si="12"/>
        <v>2.7501260214693748E-2</v>
      </c>
      <c r="CB7" s="31">
        <v>22.35492407307029</v>
      </c>
    </row>
    <row r="8" spans="1:80" x14ac:dyDescent="0.25">
      <c r="A8" s="2" t="s">
        <v>84</v>
      </c>
      <c r="B8" s="31">
        <f t="shared" si="13"/>
        <v>482.33463989386979</v>
      </c>
      <c r="C8" s="20">
        <v>482.28713404316119</v>
      </c>
      <c r="D8" s="21">
        <v>482.33463989386979</v>
      </c>
      <c r="E8" s="5">
        <v>9.8491476206324973E-5</v>
      </c>
      <c r="F8" s="5">
        <f t="shared" si="14"/>
        <v>0</v>
      </c>
      <c r="G8" s="31">
        <v>94.171617031097412</v>
      </c>
      <c r="H8" s="20">
        <v>482.32594393153693</v>
      </c>
      <c r="I8" s="21">
        <v>482.33463989386991</v>
      </c>
      <c r="J8" s="5">
        <v>1.8028898639172709E-5</v>
      </c>
      <c r="K8" s="5">
        <f t="shared" si="15"/>
        <v>2.3570116744389547E-16</v>
      </c>
      <c r="L8" s="31">
        <v>45.816758871078491</v>
      </c>
      <c r="M8" s="20">
        <v>608.78603788693033</v>
      </c>
      <c r="N8" s="4">
        <f t="shared" si="0"/>
        <v>0.26216528429491232</v>
      </c>
      <c r="O8" s="21">
        <f t="shared" si="16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0.20379198137170615</v>
      </c>
      <c r="X8" s="21">
        <f t="shared" si="17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8"/>
        <v>3.2716250028194706E-2</v>
      </c>
      <c r="AH8" s="4">
        <f t="shared" si="19"/>
        <v>7.7755115185656032E-2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20"/>
        <v>3.2716250028194706E-2</v>
      </c>
      <c r="AM8" s="4">
        <f t="shared" si="21"/>
        <v>7.7755115185656032E-2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6.7393424740439398E-2</v>
      </c>
      <c r="AR8" s="4">
        <f t="shared" si="3"/>
        <v>8.0043807369193587E-2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5.5698663568175412E-2</v>
      </c>
      <c r="AW8" s="4">
        <f t="shared" si="4"/>
        <v>0.12130592967116079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4.2001563906728573E-2</v>
      </c>
      <c r="BB8" s="4">
        <f t="shared" si="5"/>
        <v>0.10526208030488292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1.0092582662493937E-2</v>
      </c>
      <c r="BG8" s="4">
        <f t="shared" si="6"/>
        <v>9.85481921591395E-2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1.7895634820053043E-2</v>
      </c>
      <c r="BL8" s="4">
        <f t="shared" si="8"/>
        <v>5.2605615881853224E-2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2.3570116744389547E-16</v>
      </c>
      <c r="BQ8" s="4">
        <f t="shared" si="10"/>
        <v>2.0485833959839751E-2</v>
      </c>
      <c r="BR8" s="31">
        <v>59.768113875389098</v>
      </c>
      <c r="BS8" s="20">
        <v>482.33463989386991</v>
      </c>
      <c r="BT8" s="21">
        <v>495.72489550967077</v>
      </c>
      <c r="BU8" s="4">
        <f t="shared" si="11"/>
        <v>2.3570116744389547E-16</v>
      </c>
      <c r="BV8" s="4">
        <f t="shared" si="11"/>
        <v>2.7761339344707439E-2</v>
      </c>
      <c r="BW8" s="31">
        <v>25.196109268441791</v>
      </c>
      <c r="BX8" s="20">
        <v>482.33463989386991</v>
      </c>
      <c r="BY8" s="21">
        <v>491.32707859842219</v>
      </c>
      <c r="BZ8" s="4">
        <f t="shared" si="12"/>
        <v>2.3570116744389547E-16</v>
      </c>
      <c r="CA8" s="4">
        <f t="shared" si="12"/>
        <v>1.8643568097309049E-2</v>
      </c>
      <c r="CB8" s="31">
        <v>25.669298927299678</v>
      </c>
    </row>
    <row r="9" spans="1:80" x14ac:dyDescent="0.25">
      <c r="A9" s="2" t="s">
        <v>85</v>
      </c>
      <c r="B9" s="31">
        <f t="shared" si="13"/>
        <v>481.14015057753022</v>
      </c>
      <c r="C9" s="20">
        <v>477.77674524173977</v>
      </c>
      <c r="D9" s="21">
        <v>481.14015435379582</v>
      </c>
      <c r="E9" s="5">
        <v>6.9904976369570253E-3</v>
      </c>
      <c r="F9" s="5">
        <f t="shared" si="14"/>
        <v>7.8485771684833902E-9</v>
      </c>
      <c r="G9" s="31">
        <v>3600.0062341690059</v>
      </c>
      <c r="H9" s="20">
        <v>481.09553861575807</v>
      </c>
      <c r="I9" s="21">
        <v>481.14015057753022</v>
      </c>
      <c r="J9" s="5">
        <v>9.272134474420391E-5</v>
      </c>
      <c r="K9" s="83">
        <f t="shared" si="15"/>
        <v>0</v>
      </c>
      <c r="L9" s="31">
        <v>52.630831956863403</v>
      </c>
      <c r="M9" s="20">
        <v>611.07784527426315</v>
      </c>
      <c r="N9" s="4">
        <f t="shared" si="0"/>
        <v>0.27006204853360072</v>
      </c>
      <c r="O9" s="21">
        <f t="shared" si="16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0.21671447429824978</v>
      </c>
      <c r="X9" s="21">
        <f t="shared" si="17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8"/>
        <v>3.0362920173841238E-2</v>
      </c>
      <c r="AH9" s="4">
        <f t="shared" si="19"/>
        <v>7.3315124023697595E-2</v>
      </c>
      <c r="AI9" s="31">
        <v>11.06926038999999</v>
      </c>
      <c r="AJ9" s="20">
        <v>495.74897056194573</v>
      </c>
      <c r="AK9" s="21">
        <v>516.41500038990239</v>
      </c>
      <c r="AL9" s="4">
        <f t="shared" si="20"/>
        <v>3.0362920173841238E-2</v>
      </c>
      <c r="AM9" s="4">
        <f t="shared" si="21"/>
        <v>7.3315124023697595E-2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2.3702717342871011E-2</v>
      </c>
      <c r="AR9" s="4">
        <f t="shared" si="3"/>
        <v>7.4728274972012315E-2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8.020049143332636E-2</v>
      </c>
      <c r="AW9" s="4">
        <f t="shared" si="4"/>
        <v>0.14811466146796934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3.8758143331233251E-2</v>
      </c>
      <c r="BB9" s="4">
        <f t="shared" si="5"/>
        <v>9.3465433121263694E-2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4.8204699059402334E-2</v>
      </c>
      <c r="BG9" s="4">
        <f t="shared" si="6"/>
        <v>0.15646418532075407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1.3650751142304523E-2</v>
      </c>
      <c r="BL9" s="4">
        <f t="shared" si="8"/>
        <v>3.5560086221723873E-2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7.8485772866265531E-9</v>
      </c>
      <c r="BQ9" s="4">
        <f t="shared" si="10"/>
        <v>2.076080866657793E-2</v>
      </c>
      <c r="BR9" s="31">
        <v>36.336158250458539</v>
      </c>
      <c r="BS9" s="20">
        <v>481.14015435379588</v>
      </c>
      <c r="BT9" s="21">
        <v>493.09797582746819</v>
      </c>
      <c r="BU9" s="4">
        <f t="shared" si="11"/>
        <v>7.8485772866265531E-9</v>
      </c>
      <c r="BV9" s="4">
        <f t="shared" si="11"/>
        <v>2.4853102023567459E-2</v>
      </c>
      <c r="BW9" s="31">
        <v>25.834647222235802</v>
      </c>
      <c r="BX9" s="20">
        <v>481.14015435379588</v>
      </c>
      <c r="BY9" s="21">
        <v>491.71619870775692</v>
      </c>
      <c r="BZ9" s="4">
        <f t="shared" si="12"/>
        <v>7.8485772866265531E-9</v>
      </c>
      <c r="CA9" s="4">
        <f t="shared" si="12"/>
        <v>2.1981221308452176E-2</v>
      </c>
      <c r="CB9" s="31">
        <v>25.658886867389079</v>
      </c>
    </row>
    <row r="10" spans="1:80" x14ac:dyDescent="0.25">
      <c r="A10" s="2" t="s">
        <v>86</v>
      </c>
      <c r="B10" s="31">
        <f t="shared" si="13"/>
        <v>470.45689548362577</v>
      </c>
      <c r="C10" s="20">
        <v>469.08954929857907</v>
      </c>
      <c r="D10" s="21">
        <v>470.45689548362577</v>
      </c>
      <c r="E10" s="5">
        <v>2.906421817116291E-3</v>
      </c>
      <c r="F10" s="5">
        <f t="shared" si="14"/>
        <v>0</v>
      </c>
      <c r="G10" s="31">
        <v>3600.013631105423</v>
      </c>
      <c r="H10" s="20">
        <v>470.41682595814592</v>
      </c>
      <c r="I10" s="21">
        <v>470.45689548456471</v>
      </c>
      <c r="J10" s="5">
        <v>8.5171514762180921E-5</v>
      </c>
      <c r="K10" s="83">
        <f t="shared" si="15"/>
        <v>1.9958036575861103E-12</v>
      </c>
      <c r="L10" s="31">
        <v>81.009521007537842</v>
      </c>
      <c r="M10" s="20">
        <v>646.42019285794015</v>
      </c>
      <c r="N10" s="4">
        <f t="shared" si="0"/>
        <v>0.37402639660202147</v>
      </c>
      <c r="O10" s="21">
        <f t="shared" si="16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0.29429735071425839</v>
      </c>
      <c r="X10" s="21">
        <f t="shared" si="17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8"/>
        <v>3.3758656811217494E-2</v>
      </c>
      <c r="AH10" s="4">
        <f t="shared" si="19"/>
        <v>0.11259862204581325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20"/>
        <v>3.3758656811217494E-2</v>
      </c>
      <c r="AM10" s="4">
        <f t="shared" si="21"/>
        <v>0.11259862204581325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2.9611928316493393E-2</v>
      </c>
      <c r="AR10" s="4">
        <f t="shared" si="3"/>
        <v>0.10531992353678503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3.841674247106442E-2</v>
      </c>
      <c r="AW10" s="4">
        <f t="shared" si="4"/>
        <v>9.3676499387696649E-2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7.0062655955845113E-2</v>
      </c>
      <c r="BB10" s="4">
        <f t="shared" si="5"/>
        <v>0.14577283582813758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5.8417060330777489E-2</v>
      </c>
      <c r="BG10" s="4">
        <f t="shared" si="6"/>
        <v>0.11717657926942698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1.756886600011923E-2</v>
      </c>
      <c r="BL10" s="4">
        <f t="shared" si="8"/>
        <v>2.9236263559156275E-2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1.756886600011923E-2</v>
      </c>
      <c r="BQ10" s="4">
        <f t="shared" si="10"/>
        <v>2.8293170129848121E-2</v>
      </c>
      <c r="BR10" s="31">
        <v>106.5272432975471</v>
      </c>
      <c r="BS10" s="20">
        <v>478.72228963920969</v>
      </c>
      <c r="BT10" s="21">
        <v>489.11772447978262</v>
      </c>
      <c r="BU10" s="4">
        <f t="shared" si="11"/>
        <v>1.756886600011923E-2</v>
      </c>
      <c r="BV10" s="4">
        <f t="shared" si="11"/>
        <v>3.966533209588452E-2</v>
      </c>
      <c r="BW10" s="31">
        <v>30.409491728805001</v>
      </c>
      <c r="BX10" s="20">
        <v>479.7276245568687</v>
      </c>
      <c r="BY10" s="21">
        <v>494.09006887377649</v>
      </c>
      <c r="BZ10" s="4">
        <f t="shared" si="12"/>
        <v>1.9705799111973267E-2</v>
      </c>
      <c r="CA10" s="4">
        <f t="shared" si="12"/>
        <v>5.023451376104502E-2</v>
      </c>
      <c r="CB10" s="31">
        <v>31.854673026315869</v>
      </c>
    </row>
    <row r="11" spans="1:80" ht="14.45" customHeight="1" x14ac:dyDescent="0.25">
      <c r="A11" s="2" t="s">
        <v>87</v>
      </c>
      <c r="B11" s="31">
        <f t="shared" si="13"/>
        <v>458.32817162322209</v>
      </c>
      <c r="C11" s="20">
        <v>458.28272369162312</v>
      </c>
      <c r="D11" s="21">
        <v>458.32817177348932</v>
      </c>
      <c r="E11" s="5">
        <v>9.9160568049586894E-5</v>
      </c>
      <c r="F11" s="5">
        <f t="shared" si="14"/>
        <v>3.2785945861783762E-10</v>
      </c>
      <c r="G11" s="31">
        <v>1356.7961430549619</v>
      </c>
      <c r="H11" s="20">
        <v>458.32817162322198</v>
      </c>
      <c r="I11" s="21">
        <v>458.32817162322209</v>
      </c>
      <c r="J11" s="5">
        <v>0</v>
      </c>
      <c r="K11" s="5">
        <f t="shared" si="15"/>
        <v>0</v>
      </c>
      <c r="L11" s="31">
        <v>72.574481964111328</v>
      </c>
      <c r="M11" s="20">
        <v>577.9133240768731</v>
      </c>
      <c r="N11" s="4">
        <f t="shared" si="0"/>
        <v>0.26091599831214041</v>
      </c>
      <c r="O11" s="21">
        <f t="shared" si="16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0.25104063312281383</v>
      </c>
      <c r="X11" s="21">
        <f t="shared" si="17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8"/>
        <v>3.0984085358005675E-2</v>
      </c>
      <c r="AH11" s="4">
        <f t="shared" si="19"/>
        <v>0.13008201713729628</v>
      </c>
      <c r="AI11" s="31">
        <v>11.14159557</v>
      </c>
      <c r="AJ11" s="20">
        <v>472.52905081477468</v>
      </c>
      <c r="AK11" s="21">
        <v>517.94842469881974</v>
      </c>
      <c r="AL11" s="4">
        <f t="shared" si="20"/>
        <v>3.0984085358005675E-2</v>
      </c>
      <c r="AM11" s="4">
        <f t="shared" si="21"/>
        <v>0.13008201713729628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1.4689409768497128E-2</v>
      </c>
      <c r="AR11" s="4">
        <f t="shared" si="3"/>
        <v>0.14423495400071801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5.277406682555788E-2</v>
      </c>
      <c r="AW11" s="4">
        <f t="shared" si="4"/>
        <v>0.12950714906312105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6.6148295698084544E-2</v>
      </c>
      <c r="BB11" s="4">
        <f t="shared" si="5"/>
        <v>0.13349310070037909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5.2361226021955379E-2</v>
      </c>
      <c r="BG11" s="4">
        <f t="shared" si="6"/>
        <v>8.4324554768811844E-2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4.3354939917947512E-2</v>
      </c>
      <c r="BL11" s="4">
        <f t="shared" si="8"/>
        <v>9.4069247014574101E-2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3.0848997936253238E-2</v>
      </c>
      <c r="BQ11" s="4">
        <f t="shared" si="10"/>
        <v>5.1833206146869669E-2</v>
      </c>
      <c r="BR11" s="31">
        <v>158.10984206870199</v>
      </c>
      <c r="BS11" s="20">
        <v>458.32817186249002</v>
      </c>
      <c r="BT11" s="21">
        <v>475.6778525525923</v>
      </c>
      <c r="BU11" s="4">
        <f t="shared" si="11"/>
        <v>5.2204500678800895E-10</v>
      </c>
      <c r="BV11" s="4">
        <f t="shared" si="11"/>
        <v>3.7854275612001574E-2</v>
      </c>
      <c r="BW11" s="31">
        <v>37.311846936307838</v>
      </c>
      <c r="BX11" s="20">
        <v>458.32817186249002</v>
      </c>
      <c r="BY11" s="21">
        <v>474.89028056968181</v>
      </c>
      <c r="BZ11" s="4">
        <f t="shared" si="12"/>
        <v>5.2204500678800895E-10</v>
      </c>
      <c r="CA11" s="4">
        <f t="shared" si="12"/>
        <v>3.6135917388196097E-2</v>
      </c>
      <c r="CB11" s="31">
        <v>33.234808795340363</v>
      </c>
    </row>
    <row r="12" spans="1:80" x14ac:dyDescent="0.25">
      <c r="A12" s="2" t="s">
        <v>88</v>
      </c>
      <c r="B12" s="31">
        <f t="shared" si="13"/>
        <v>567.40885789873846</v>
      </c>
      <c r="C12" s="20">
        <v>561.19114717943557</v>
      </c>
      <c r="D12" s="21">
        <v>567.40885851843041</v>
      </c>
      <c r="E12" s="5">
        <v>1.0958079426586489E-2</v>
      </c>
      <c r="F12" s="5">
        <f t="shared" si="14"/>
        <v>1.0921435876994043E-9</v>
      </c>
      <c r="G12" s="31">
        <v>3600.0079019069672</v>
      </c>
      <c r="H12" s="20">
        <v>567.36282032765325</v>
      </c>
      <c r="I12" s="21">
        <v>567.40885789873846</v>
      </c>
      <c r="J12" s="5">
        <v>8.1136504029181026E-5</v>
      </c>
      <c r="K12" s="5">
        <f t="shared" si="15"/>
        <v>0</v>
      </c>
      <c r="L12" s="31">
        <v>34.01544189453125</v>
      </c>
      <c r="M12" s="20">
        <v>712.45999533984377</v>
      </c>
      <c r="N12" s="4">
        <f t="shared" si="0"/>
        <v>0.25563777410572536</v>
      </c>
      <c r="O12" s="21">
        <f t="shared" si="16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0.25345219681034681</v>
      </c>
      <c r="X12" s="21">
        <f t="shared" si="17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8"/>
        <v>0.10740631389338584</v>
      </c>
      <c r="AH12" s="4">
        <f t="shared" si="19"/>
        <v>0.12271341413319006</v>
      </c>
      <c r="AI12" s="31">
        <v>11.12024119</v>
      </c>
      <c r="AJ12" s="20">
        <v>628.35215179609793</v>
      </c>
      <c r="AK12" s="21">
        <v>637.03753606090675</v>
      </c>
      <c r="AL12" s="4">
        <f t="shared" si="20"/>
        <v>0.10740631389338584</v>
      </c>
      <c r="AM12" s="4">
        <f t="shared" si="21"/>
        <v>0.12271341413319006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0.11690651287332064</v>
      </c>
      <c r="AR12" s="4">
        <f t="shared" si="3"/>
        <v>0.12460993023702344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4.3980388462269898E-2</v>
      </c>
      <c r="AW12" s="4">
        <f t="shared" si="4"/>
        <v>0.12170469747369152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6.2930837433112535E-2</v>
      </c>
      <c r="BB12" s="4">
        <f t="shared" si="5"/>
        <v>0.1160846610127281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4.3451775161798795E-2</v>
      </c>
      <c r="BG12" s="4">
        <f t="shared" si="6"/>
        <v>9.5663863524742127E-2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1.0701551283846608E-2</v>
      </c>
      <c r="BL12" s="4">
        <f t="shared" si="8"/>
        <v>2.5065808959495405E-2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1.0734927691982364E-2</v>
      </c>
      <c r="BQ12" s="4">
        <f t="shared" si="10"/>
        <v>2.2132760319382154E-2</v>
      </c>
      <c r="BR12" s="31">
        <v>35.225188009627161</v>
      </c>
      <c r="BS12" s="20">
        <v>574.81051835609662</v>
      </c>
      <c r="BT12" s="21">
        <v>584.81413481921413</v>
      </c>
      <c r="BU12" s="4">
        <f t="shared" si="11"/>
        <v>1.3044668503710749E-2</v>
      </c>
      <c r="BV12" s="4">
        <f t="shared" si="11"/>
        <v>3.0675017984266067E-2</v>
      </c>
      <c r="BW12" s="31">
        <v>21.777253757975991</v>
      </c>
      <c r="BX12" s="20">
        <v>579.87482770501344</v>
      </c>
      <c r="BY12" s="21">
        <v>606.6757567907614</v>
      </c>
      <c r="BZ12" s="4">
        <f t="shared" si="12"/>
        <v>2.1969995062184416E-2</v>
      </c>
      <c r="CA12" s="4">
        <f t="shared" si="12"/>
        <v>6.9203887717647558E-2</v>
      </c>
      <c r="CB12" s="31">
        <v>21.61709622256458</v>
      </c>
    </row>
    <row r="13" spans="1:80" x14ac:dyDescent="0.25">
      <c r="A13" s="2" t="s">
        <v>89</v>
      </c>
      <c r="B13" s="31">
        <f t="shared" si="13"/>
        <v>561.10141749270656</v>
      </c>
      <c r="C13" s="20">
        <v>553.157379648796</v>
      </c>
      <c r="D13" s="21">
        <v>561.10141749270656</v>
      </c>
      <c r="E13" s="5">
        <v>1.4157935796005021E-2</v>
      </c>
      <c r="F13" s="5">
        <f t="shared" si="14"/>
        <v>0</v>
      </c>
      <c r="G13" s="31">
        <v>3600.0108878612518</v>
      </c>
      <c r="H13" s="20">
        <v>561.04626419600038</v>
      </c>
      <c r="I13" s="21">
        <v>561.10141749270667</v>
      </c>
      <c r="J13" s="5">
        <v>9.8294702146064724E-5</v>
      </c>
      <c r="K13" s="83">
        <f t="shared" si="15"/>
        <v>2.0261370614536682E-16</v>
      </c>
      <c r="L13" s="31">
        <v>279.71267294883728</v>
      </c>
      <c r="M13" s="20">
        <v>761.82274622925354</v>
      </c>
      <c r="N13" s="4">
        <f t="shared" si="0"/>
        <v>0.35772735993695121</v>
      </c>
      <c r="O13" s="21">
        <f t="shared" si="16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7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8"/>
        <v>0.10851957464652399</v>
      </c>
      <c r="AH13" s="4">
        <f t="shared" si="19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20"/>
        <v>0.10851957464652399</v>
      </c>
      <c r="AM13" s="4">
        <f t="shared" si="21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>
        <v>567.38304672403751</v>
      </c>
      <c r="BT13" s="21">
        <v>574.88016417907909</v>
      </c>
      <c r="BU13" s="4">
        <f t="shared" si="11"/>
        <v>1.1195176193638122E-2</v>
      </c>
      <c r="BV13" s="4">
        <f t="shared" si="11"/>
        <v>2.4556606447267853E-2</v>
      </c>
      <c r="BW13" s="31">
        <v>25.584541189111771</v>
      </c>
      <c r="BX13" s="20">
        <v>571.30971766085315</v>
      </c>
      <c r="BY13" s="21">
        <v>601.78901190593967</v>
      </c>
      <c r="BZ13" s="4">
        <f t="shared" si="12"/>
        <v>1.8193324504084479E-2</v>
      </c>
      <c r="CA13" s="4">
        <f t="shared" si="12"/>
        <v>7.2513797229467866E-2</v>
      </c>
      <c r="CB13" s="31">
        <v>32.321636022627352</v>
      </c>
    </row>
    <row r="14" spans="1:80" x14ac:dyDescent="0.25">
      <c r="A14" s="2" t="s">
        <v>90</v>
      </c>
      <c r="B14" s="31">
        <f t="shared" si="13"/>
        <v>548.80163479719272</v>
      </c>
      <c r="C14" s="20">
        <v>545.65330431288942</v>
      </c>
      <c r="D14" s="21">
        <v>549.01128515834171</v>
      </c>
      <c r="E14" s="5">
        <v>6.1164149740258874E-3</v>
      </c>
      <c r="F14" s="5">
        <f t="shared" si="14"/>
        <v>3.8201482622489516E-4</v>
      </c>
      <c r="G14" s="31">
        <v>3600.0041689872742</v>
      </c>
      <c r="H14" s="20">
        <v>548.75119901927042</v>
      </c>
      <c r="I14" s="21">
        <v>548.80163479719272</v>
      </c>
      <c r="J14" s="5">
        <v>9.1901653938817904E-5</v>
      </c>
      <c r="K14" s="5">
        <f t="shared" si="15"/>
        <v>0</v>
      </c>
      <c r="L14" s="31">
        <v>259.8838369846344</v>
      </c>
      <c r="M14" s="20">
        <v>720.63489400590322</v>
      </c>
      <c r="N14" s="4">
        <f t="shared" si="0"/>
        <v>0.31310631804551886</v>
      </c>
      <c r="O14" s="21">
        <f t="shared" si="16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7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8"/>
        <v>0.13582505360475669</v>
      </c>
      <c r="AH14" s="4">
        <f t="shared" si="19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20"/>
        <v>0.13582505360475669</v>
      </c>
      <c r="AM14" s="4">
        <f t="shared" si="21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>
        <v>565.84502132648799</v>
      </c>
      <c r="BT14" s="21">
        <v>576.1330248727952</v>
      </c>
      <c r="BU14" s="4">
        <f t="shared" si="11"/>
        <v>3.1055640961407824E-2</v>
      </c>
      <c r="BV14" s="4">
        <f t="shared" si="11"/>
        <v>4.9801947265887214E-2</v>
      </c>
      <c r="BW14" s="31">
        <v>30.310801153443759</v>
      </c>
      <c r="BX14" s="20">
        <v>560.18068497166314</v>
      </c>
      <c r="BY14" s="21">
        <v>602.31848590960089</v>
      </c>
      <c r="BZ14" s="4">
        <f t="shared" si="12"/>
        <v>2.0734359107139871E-2</v>
      </c>
      <c r="CA14" s="4">
        <f t="shared" si="12"/>
        <v>9.7515837634458022E-2</v>
      </c>
      <c r="CB14" s="31">
        <v>36.618781661614783</v>
      </c>
    </row>
    <row r="15" spans="1:80" x14ac:dyDescent="0.25">
      <c r="A15" s="2" t="s">
        <v>91</v>
      </c>
      <c r="B15" s="31">
        <f t="shared" si="13"/>
        <v>543.04426206575113</v>
      </c>
      <c r="C15" s="20">
        <v>535.75502165719013</v>
      </c>
      <c r="D15" s="21">
        <v>543.53056701149796</v>
      </c>
      <c r="E15" s="5">
        <v>1.4305626631191689E-2</v>
      </c>
      <c r="F15" s="5">
        <f t="shared" si="14"/>
        <v>8.9551622163711693E-4</v>
      </c>
      <c r="G15" s="31">
        <v>3600.01421713829</v>
      </c>
      <c r="H15" s="20">
        <v>542.99008467553745</v>
      </c>
      <c r="I15" s="21">
        <v>543.04426206575113</v>
      </c>
      <c r="J15" s="5">
        <v>9.9766066964024623E-5</v>
      </c>
      <c r="K15" s="83">
        <f t="shared" si="15"/>
        <v>0</v>
      </c>
      <c r="L15" s="31">
        <v>1015.117305040359</v>
      </c>
      <c r="M15" s="20">
        <v>659.11167658083559</v>
      </c>
      <c r="N15" s="4">
        <f t="shared" si="0"/>
        <v>0.21373472223711878</v>
      </c>
      <c r="O15" s="21">
        <f t="shared" si="16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7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8"/>
        <v>0.12423434371280434</v>
      </c>
      <c r="AH15" s="4">
        <f t="shared" si="19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20"/>
        <v>0.12423434371280434</v>
      </c>
      <c r="AM15" s="4">
        <f t="shared" si="21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>
        <v>575.34340014583029</v>
      </c>
      <c r="BT15" s="21">
        <v>578.36720417585536</v>
      </c>
      <c r="BU15" s="4">
        <f t="shared" si="11"/>
        <v>5.947791061673794E-2</v>
      </c>
      <c r="BV15" s="4">
        <f t="shared" si="11"/>
        <v>6.5046156598239466E-2</v>
      </c>
      <c r="BW15" s="31">
        <v>34.409919887036082</v>
      </c>
      <c r="BX15" s="20">
        <v>555.89252222721018</v>
      </c>
      <c r="BY15" s="21">
        <v>564.88765133482536</v>
      </c>
      <c r="BZ15" s="4">
        <f t="shared" si="12"/>
        <v>2.3659692328916276E-2</v>
      </c>
      <c r="CA15" s="4">
        <f t="shared" si="12"/>
        <v>4.022395740999371E-2</v>
      </c>
      <c r="CB15" s="31">
        <v>35.493631092086432</v>
      </c>
    </row>
    <row r="16" spans="1:80" x14ac:dyDescent="0.25">
      <c r="A16" s="2" t="s">
        <v>92</v>
      </c>
      <c r="B16" s="31">
        <f t="shared" si="13"/>
        <v>561.14676941758421</v>
      </c>
      <c r="C16" s="20">
        <v>547.22226608234337</v>
      </c>
      <c r="D16" s="21">
        <v>561.14676970944345</v>
      </c>
      <c r="E16" s="5">
        <v>2.481437010553866E-2</v>
      </c>
      <c r="F16" s="5">
        <f t="shared" si="14"/>
        <v>5.2011212240506404E-10</v>
      </c>
      <c r="G16" s="31">
        <v>3600.037697076797</v>
      </c>
      <c r="H16" s="20">
        <v>561.09901048100471</v>
      </c>
      <c r="I16" s="21">
        <v>561.14676941758421</v>
      </c>
      <c r="J16" s="5">
        <v>8.5109527813623782E-5</v>
      </c>
      <c r="K16" s="83">
        <f t="shared" si="15"/>
        <v>0</v>
      </c>
      <c r="L16" s="31">
        <v>610.69384598731995</v>
      </c>
      <c r="M16" s="20">
        <v>670.08927638950445</v>
      </c>
      <c r="N16" s="4">
        <f t="shared" si="0"/>
        <v>0.19414262526182227</v>
      </c>
      <c r="O16" s="21">
        <f t="shared" si="16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0.1866722025831804</v>
      </c>
      <c r="X16" s="21">
        <f t="shared" si="17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8"/>
        <v>5.1544204155432496E-2</v>
      </c>
      <c r="AH16" s="4">
        <f t="shared" si="19"/>
        <v>0.10856594969684893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20"/>
        <v>5.1544204155432496E-2</v>
      </c>
      <c r="AM16" s="4">
        <f t="shared" si="21"/>
        <v>0.10856594969684893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0.10186978339877663</v>
      </c>
      <c r="AR16" s="4">
        <f t="shared" si="3"/>
        <v>0.12823163949678359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6.765711458986795E-2</v>
      </c>
      <c r="AW16" s="4">
        <f t="shared" si="4"/>
        <v>0.10374933901592827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5.5264717246322988E-2</v>
      </c>
      <c r="BB16" s="4">
        <f t="shared" si="5"/>
        <v>0.1328030835780889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5.1621744983965885E-2</v>
      </c>
      <c r="BG16" s="4">
        <f t="shared" si="6"/>
        <v>9.5654260991151874E-2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1.7733887175559303E-2</v>
      </c>
      <c r="BL16" s="4">
        <f t="shared" si="8"/>
        <v>3.6030142439473743E-2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1.4723059695823829E-2</v>
      </c>
      <c r="BQ16" s="4">
        <f t="shared" si="10"/>
        <v>2.2918760025983975E-2</v>
      </c>
      <c r="BR16" s="31">
        <v>94.035645411349833</v>
      </c>
      <c r="BS16" s="20">
        <v>563.38412849647875</v>
      </c>
      <c r="BT16" s="21">
        <v>576.19518479175258</v>
      </c>
      <c r="BU16" s="4">
        <f t="shared" si="11"/>
        <v>3.9871192365888578E-3</v>
      </c>
      <c r="BV16" s="4">
        <f t="shared" si="11"/>
        <v>2.6817253870653417E-2</v>
      </c>
      <c r="BW16" s="31">
        <v>33.898694937303659</v>
      </c>
      <c r="BX16" s="20">
        <v>573.99157553087809</v>
      </c>
      <c r="BY16" s="21">
        <v>590.27259004317364</v>
      </c>
      <c r="BZ16" s="4">
        <f t="shared" si="12"/>
        <v>2.2890279002453395E-2</v>
      </c>
      <c r="CA16" s="4">
        <f t="shared" si="12"/>
        <v>5.1904104617441167E-2</v>
      </c>
      <c r="CB16" s="31">
        <v>38.524482230469587</v>
      </c>
    </row>
    <row r="17" spans="1:80" x14ac:dyDescent="0.25">
      <c r="A17" s="2" t="s">
        <v>93</v>
      </c>
      <c r="B17" s="31">
        <f t="shared" si="13"/>
        <v>559.01466778957627</v>
      </c>
      <c r="C17" s="20">
        <v>540.31422609110962</v>
      </c>
      <c r="D17" s="21">
        <v>559.19147114342172</v>
      </c>
      <c r="E17" s="5">
        <v>3.3758106170162033E-2</v>
      </c>
      <c r="F17" s="5">
        <f t="shared" si="14"/>
        <v>3.1627677059810095E-4</v>
      </c>
      <c r="G17" s="31">
        <v>3600.0104069709778</v>
      </c>
      <c r="H17" s="20">
        <v>552.34383487029743</v>
      </c>
      <c r="I17" s="21">
        <v>559.01466778957627</v>
      </c>
      <c r="J17" s="5">
        <v>1.1933198364286491E-2</v>
      </c>
      <c r="K17" s="83">
        <f t="shared" si="15"/>
        <v>0</v>
      </c>
      <c r="L17" s="31">
        <v>3600.0183751583099</v>
      </c>
      <c r="M17" s="20">
        <v>653.05307304324447</v>
      </c>
      <c r="N17" s="4">
        <f t="shared" si="0"/>
        <v>0.16822171344002379</v>
      </c>
      <c r="O17" s="21">
        <f t="shared" si="16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0.16436958656305078</v>
      </c>
      <c r="X17" s="21">
        <f t="shared" si="17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8"/>
        <v>8.0906487679926364E-2</v>
      </c>
      <c r="AH17" s="4">
        <f t="shared" si="19"/>
        <v>0.12884416695319398</v>
      </c>
      <c r="AI17" s="31">
        <v>10.9491563900001</v>
      </c>
      <c r="AJ17" s="20">
        <v>604.24258112199175</v>
      </c>
      <c r="AK17" s="21">
        <v>631.0404469755407</v>
      </c>
      <c r="AL17" s="4">
        <f t="shared" si="20"/>
        <v>8.0906487679926364E-2</v>
      </c>
      <c r="AM17" s="4">
        <f t="shared" si="21"/>
        <v>0.12884416695319398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0.10312812894643369</v>
      </c>
      <c r="AR17" s="4">
        <f t="shared" si="3"/>
        <v>0.13017425462355597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6.9562744435414103E-2</v>
      </c>
      <c r="AW17" s="4">
        <f t="shared" si="4"/>
        <v>8.7644300910254658E-2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6.9727098130372839E-2</v>
      </c>
      <c r="BB17" s="4">
        <f t="shared" si="5"/>
        <v>0.12229013937968247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6.1573294048072207E-2</v>
      </c>
      <c r="BG17" s="4">
        <f t="shared" si="6"/>
        <v>8.9672799582425952E-2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2.9691500688107195E-2</v>
      </c>
      <c r="BL17" s="4">
        <f t="shared" si="8"/>
        <v>4.0101515090124565E-2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7.6869527477818186E-3</v>
      </c>
      <c r="BQ17" s="4">
        <f t="shared" si="10"/>
        <v>3.4174533189608856E-2</v>
      </c>
      <c r="BR17" s="31">
        <v>122.53941149767491</v>
      </c>
      <c r="BS17" s="20">
        <v>564.050717219278</v>
      </c>
      <c r="BT17" s="21">
        <v>572.70274217136375</v>
      </c>
      <c r="BU17" s="4">
        <f t="shared" si="11"/>
        <v>9.0087965842023283E-3</v>
      </c>
      <c r="BV17" s="4">
        <f t="shared" si="11"/>
        <v>2.4486073748139894E-2</v>
      </c>
      <c r="BW17" s="31">
        <v>30.31785074081272</v>
      </c>
      <c r="BX17" s="20">
        <v>569.19500567316436</v>
      </c>
      <c r="BY17" s="21">
        <v>587.80152660338399</v>
      </c>
      <c r="BZ17" s="4">
        <f t="shared" si="12"/>
        <v>1.8211217826971524E-2</v>
      </c>
      <c r="CA17" s="4">
        <f t="shared" si="12"/>
        <v>5.1495712854253133E-2</v>
      </c>
      <c r="CB17" s="31">
        <v>33.112855860404672</v>
      </c>
    </row>
    <row r="18" spans="1:80" x14ac:dyDescent="0.25">
      <c r="A18" s="2" t="s">
        <v>94</v>
      </c>
      <c r="B18" s="31">
        <f t="shared" si="13"/>
        <v>544.99308775955114</v>
      </c>
      <c r="C18" s="20">
        <v>538.48240287255032</v>
      </c>
      <c r="D18" s="21">
        <v>546.10340820295664</v>
      </c>
      <c r="E18" s="5">
        <v>1.395524220492067E-2</v>
      </c>
      <c r="F18" s="5">
        <f t="shared" si="14"/>
        <v>2.037311056494294E-3</v>
      </c>
      <c r="G18" s="31">
        <v>3600.0134270191188</v>
      </c>
      <c r="H18" s="20">
        <v>544.95476893320745</v>
      </c>
      <c r="I18" s="21">
        <v>544.99308775955114</v>
      </c>
      <c r="J18" s="5">
        <v>7.0310664858150504E-5</v>
      </c>
      <c r="K18" s="83">
        <f t="shared" si="15"/>
        <v>0</v>
      </c>
      <c r="L18" s="31">
        <v>412.11971998214722</v>
      </c>
      <c r="M18" s="20">
        <v>653.02999388761543</v>
      </c>
      <c r="N18" s="4">
        <f t="shared" si="0"/>
        <v>0.19823536950202525</v>
      </c>
      <c r="O18" s="21">
        <f t="shared" si="16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0.18645915157192014</v>
      </c>
      <c r="X18" s="21">
        <f t="shared" si="17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8"/>
        <v>8.561114512666447E-2</v>
      </c>
      <c r="AH18" s="4">
        <f t="shared" si="19"/>
        <v>0.15040308043528797</v>
      </c>
      <c r="AI18" s="31">
        <v>11.03858927000001</v>
      </c>
      <c r="AJ18" s="20">
        <v>591.65057008876306</v>
      </c>
      <c r="AK18" s="21">
        <v>626.96172697452687</v>
      </c>
      <c r="AL18" s="4">
        <f t="shared" si="20"/>
        <v>8.561114512666447E-2</v>
      </c>
      <c r="AM18" s="4">
        <f t="shared" si="21"/>
        <v>0.15040308043528797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9.3920822899225459E-2</v>
      </c>
      <c r="AR18" s="4">
        <f t="shared" si="3"/>
        <v>0.15453360882903053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0.10003058179507625</v>
      </c>
      <c r="AW18" s="4">
        <f t="shared" si="4"/>
        <v>0.16052362706984538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0.10763626482790277</v>
      </c>
      <c r="BB18" s="4">
        <f t="shared" si="5"/>
        <v>0.15727419245663521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0.11182072867995764</v>
      </c>
      <c r="BG18" s="4">
        <f t="shared" si="6"/>
        <v>0.16001083256807414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2.1123111040379811E-2</v>
      </c>
      <c r="BL18" s="4">
        <f t="shared" si="8"/>
        <v>6.284155801785124E-2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3.3094153565853754E-2</v>
      </c>
      <c r="BQ18" s="4">
        <f t="shared" si="10"/>
        <v>4.8945235830995484E-2</v>
      </c>
      <c r="BR18" s="31">
        <v>123.0617139849812</v>
      </c>
      <c r="BS18" s="20">
        <v>547.49995781215966</v>
      </c>
      <c r="BT18" s="21">
        <v>561.0506943639715</v>
      </c>
      <c r="BU18" s="4">
        <f t="shared" si="11"/>
        <v>4.5998199039811328E-3</v>
      </c>
      <c r="BV18" s="4">
        <f t="shared" si="11"/>
        <v>2.9463872047318353E-2</v>
      </c>
      <c r="BW18" s="31">
        <v>31.215808962285521</v>
      </c>
      <c r="BX18" s="20">
        <v>561.59013498531613</v>
      </c>
      <c r="BY18" s="21">
        <v>571.85337875968048</v>
      </c>
      <c r="BZ18" s="4">
        <f t="shared" si="12"/>
        <v>3.045368390633155E-2</v>
      </c>
      <c r="CA18" s="4">
        <f t="shared" si="12"/>
        <v>4.9285562704200744E-2</v>
      </c>
      <c r="CB18" s="31">
        <v>35.322076935507347</v>
      </c>
    </row>
    <row r="19" spans="1:80" x14ac:dyDescent="0.25">
      <c r="A19" s="2" t="s">
        <v>95</v>
      </c>
      <c r="B19" s="31">
        <f t="shared" si="13"/>
        <v>555.61494950814529</v>
      </c>
      <c r="C19" s="20">
        <v>534.54393992765961</v>
      </c>
      <c r="D19" s="21">
        <v>555.61494950814529</v>
      </c>
      <c r="E19" s="5">
        <v>3.7923762848956578E-2</v>
      </c>
      <c r="F19" s="5">
        <f t="shared" si="14"/>
        <v>0</v>
      </c>
      <c r="G19" s="31">
        <v>3600.010797977448</v>
      </c>
      <c r="H19" s="20">
        <v>537.73986169109958</v>
      </c>
      <c r="I19" s="21">
        <v>555.61494950815961</v>
      </c>
      <c r="J19" s="5">
        <v>3.2171718620752153E-2</v>
      </c>
      <c r="K19" s="5">
        <f t="shared" si="15"/>
        <v>2.5781418526633117E-14</v>
      </c>
      <c r="L19" s="31">
        <v>3600.0164711475368</v>
      </c>
      <c r="M19" s="20">
        <v>645.99080373112383</v>
      </c>
      <c r="N19" s="4">
        <f t="shared" si="0"/>
        <v>0.16265914785587252</v>
      </c>
      <c r="O19" s="21">
        <f t="shared" si="16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0.16265914785587252</v>
      </c>
      <c r="X19" s="21">
        <f t="shared" si="17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8"/>
        <v>0.11136354550755227</v>
      </c>
      <c r="AH19" s="4">
        <f t="shared" si="19"/>
        <v>0.16137033169382156</v>
      </c>
      <c r="AI19" s="31">
        <v>10.92096129000006</v>
      </c>
      <c r="AJ19" s="20">
        <v>617.49020022237198</v>
      </c>
      <c r="AK19" s="21">
        <v>645.27471820432061</v>
      </c>
      <c r="AL19" s="4">
        <f t="shared" si="20"/>
        <v>0.11136354550755227</v>
      </c>
      <c r="AM19" s="4">
        <f t="shared" si="21"/>
        <v>0.16137033169382156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0.13657457072764176</v>
      </c>
      <c r="AR19" s="4">
        <f t="shared" si="3"/>
        <v>0.15986089649544799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8.0520907105849471E-2</v>
      </c>
      <c r="AW19" s="4">
        <f t="shared" si="4"/>
        <v>0.12526608819869131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0.14416667794631433</v>
      </c>
      <c r="BB19" s="4">
        <f t="shared" si="5"/>
        <v>0.1568536707923649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9.2046582524767662E-2</v>
      </c>
      <c r="BG19" s="4">
        <f t="shared" si="6"/>
        <v>0.12568194340019037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3.1265399140239125E-2</v>
      </c>
      <c r="BL19" s="4">
        <f t="shared" si="8"/>
        <v>7.7787738016232108E-2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2.4762948496929053E-2</v>
      </c>
      <c r="BQ19" s="4">
        <f t="shared" si="10"/>
        <v>5.3956504326711729E-2</v>
      </c>
      <c r="BR19" s="31">
        <v>136.81135434228929</v>
      </c>
      <c r="BS19" s="20">
        <v>567.228773808656</v>
      </c>
      <c r="BT19" s="21">
        <v>579.46365821859729</v>
      </c>
      <c r="BU19" s="4">
        <f t="shared" si="11"/>
        <v>2.0902649057214499E-2</v>
      </c>
      <c r="BV19" s="4">
        <f t="shared" si="11"/>
        <v>4.2923086809604251E-2</v>
      </c>
      <c r="BW19" s="31">
        <v>29.206460993364448</v>
      </c>
      <c r="BX19" s="20">
        <v>566.30229438694357</v>
      </c>
      <c r="BY19" s="21">
        <v>578.66518932738381</v>
      </c>
      <c r="BZ19" s="4">
        <f t="shared" si="12"/>
        <v>1.9235164367444022E-2</v>
      </c>
      <c r="CA19" s="4">
        <f t="shared" si="12"/>
        <v>4.1485996443478723E-2</v>
      </c>
      <c r="CB19" s="31">
        <v>30.241416029259561</v>
      </c>
    </row>
    <row r="20" spans="1:80" x14ac:dyDescent="0.25">
      <c r="A20" s="6" t="s">
        <v>96</v>
      </c>
      <c r="B20" s="31">
        <f t="shared" si="13"/>
        <v>808.53154377141402</v>
      </c>
      <c r="C20" s="23">
        <v>808.49344346642818</v>
      </c>
      <c r="D20" s="24">
        <v>808.53154377141402</v>
      </c>
      <c r="E20" s="7">
        <v>4.7122842985348369E-5</v>
      </c>
      <c r="F20" s="7">
        <f t="shared" si="14"/>
        <v>0</v>
      </c>
      <c r="G20" s="32">
        <v>0.98821187019348145</v>
      </c>
      <c r="H20" s="23">
        <v>808.53154377190765</v>
      </c>
      <c r="I20" s="24">
        <v>808.53154377190742</v>
      </c>
      <c r="J20" s="7">
        <v>0</v>
      </c>
      <c r="K20" s="84">
        <f t="shared" si="15"/>
        <v>6.1024319893610312E-13</v>
      </c>
      <c r="L20" s="32">
        <v>0.99443602561950684</v>
      </c>
      <c r="M20" s="23">
        <v>959.29082661965185</v>
      </c>
      <c r="N20" s="8">
        <f t="shared" si="0"/>
        <v>0.18646060751695312</v>
      </c>
      <c r="O20" s="24">
        <f t="shared" si="16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0.18897714101888829</v>
      </c>
      <c r="X20" s="24">
        <f t="shared" si="17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8"/>
        <v>1.8608828451849326E-2</v>
      </c>
      <c r="AH20" s="8">
        <f t="shared" si="19"/>
        <v>4.0832278880548259E-2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20"/>
        <v>1.8608828451849326E-2</v>
      </c>
      <c r="AM20" s="8">
        <f t="shared" si="21"/>
        <v>4.0832278880548259E-2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1.6826885879157726E-2</v>
      </c>
      <c r="AR20" s="8">
        <f t="shared" si="3"/>
        <v>2.8799745644896773E-2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2.0210545748700504E-2</v>
      </c>
      <c r="AW20" s="8">
        <f t="shared" si="4"/>
        <v>4.4046015668678114E-2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9.0099592544580966E-3</v>
      </c>
      <c r="BB20" s="8">
        <f t="shared" si="5"/>
        <v>3.4942315276098673E-2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2.3328162781018905E-2</v>
      </c>
      <c r="BG20" s="8">
        <f t="shared" si="6"/>
        <v>4.4383068894618224E-2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1.4608013391796272E-2</v>
      </c>
      <c r="BL20" s="8">
        <f t="shared" si="8"/>
        <v>2.7550488325525768E-2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5.8304974023376298E-3</v>
      </c>
      <c r="BQ20" s="8">
        <f t="shared" si="10"/>
        <v>2.4160219194810945E-2</v>
      </c>
      <c r="BR20" s="32">
        <v>40.627764623612173</v>
      </c>
      <c r="BS20" s="23">
        <v>816.74679196022373</v>
      </c>
      <c r="BT20" s="24">
        <v>833.86761046687809</v>
      </c>
      <c r="BU20" s="8">
        <f t="shared" si="11"/>
        <v>1.0160702142169365E-2</v>
      </c>
      <c r="BV20" s="8">
        <f t="shared" si="11"/>
        <v>3.1335903825450526E-2</v>
      </c>
      <c r="BW20" s="32">
        <v>22.011569406278429</v>
      </c>
      <c r="BX20" s="23">
        <v>816.40661740519329</v>
      </c>
      <c r="BY20" s="24">
        <v>830.24944834250402</v>
      </c>
      <c r="BZ20" s="8">
        <f t="shared" si="12"/>
        <v>9.7399708081218495E-3</v>
      </c>
      <c r="CA20" s="8">
        <f t="shared" si="12"/>
        <v>2.6860924274872858E-2</v>
      </c>
      <c r="CB20" s="32">
        <v>21.206957328692081</v>
      </c>
    </row>
    <row r="21" spans="1:80" x14ac:dyDescent="0.25">
      <c r="A21" s="6" t="s">
        <v>97</v>
      </c>
      <c r="B21" s="31">
        <f t="shared" si="13"/>
        <v>695.34179663199177</v>
      </c>
      <c r="C21" s="23">
        <v>688.07703522412885</v>
      </c>
      <c r="D21" s="24">
        <v>695.341796631992</v>
      </c>
      <c r="E21" s="7">
        <v>1.044775597130825E-2</v>
      </c>
      <c r="F21" s="7">
        <f t="shared" si="14"/>
        <v>3.269955531862974E-16</v>
      </c>
      <c r="G21" s="32">
        <v>3600.005703926086</v>
      </c>
      <c r="H21" s="23">
        <v>695.27230497413802</v>
      </c>
      <c r="I21" s="24">
        <v>695.34179663199177</v>
      </c>
      <c r="J21" s="7">
        <v>9.9938847614713732E-5</v>
      </c>
      <c r="K21" s="84">
        <f t="shared" si="15"/>
        <v>0</v>
      </c>
      <c r="L21" s="32">
        <v>2770.756865978241</v>
      </c>
      <c r="M21" s="23">
        <v>928.38115906365329</v>
      </c>
      <c r="N21" s="8">
        <f t="shared" si="0"/>
        <v>0.33514361363063166</v>
      </c>
      <c r="O21" s="24">
        <f t="shared" si="16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0.42516694467508687</v>
      </c>
      <c r="X21" s="24">
        <f t="shared" si="17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8"/>
        <v>0.18023488360591164</v>
      </c>
      <c r="AH21" s="8">
        <f t="shared" si="19"/>
        <v>0.21659115738092205</v>
      </c>
      <c r="AI21" s="32">
        <v>11.433165009999991</v>
      </c>
      <c r="AJ21" s="23">
        <v>820.66664441428429</v>
      </c>
      <c r="AK21" s="24">
        <v>845.9466811398446</v>
      </c>
      <c r="AL21" s="8">
        <f t="shared" si="20"/>
        <v>0.18023488360591164</v>
      </c>
      <c r="AM21" s="8">
        <f t="shared" si="21"/>
        <v>0.21659115738092205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0.1967371482983411</v>
      </c>
      <c r="AR21" s="8">
        <f t="shared" si="3"/>
        <v>0.21213045716217768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0.19585252175137299</v>
      </c>
      <c r="AW21" s="8">
        <f t="shared" si="4"/>
        <v>0.2354832859245839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0.19015982496263834</v>
      </c>
      <c r="BB21" s="8">
        <f t="shared" si="5"/>
        <v>0.21478495143318818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0.19755210096248585</v>
      </c>
      <c r="BG21" s="8">
        <f t="shared" si="6"/>
        <v>0.24220709120144734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6.9511016404250878E-2</v>
      </c>
      <c r="BL21" s="8">
        <f t="shared" si="8"/>
        <v>0.12814447970753212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6.8225819699562873E-2</v>
      </c>
      <c r="BQ21" s="8">
        <f t="shared" si="10"/>
        <v>0.1140712331025432</v>
      </c>
      <c r="BR21" s="32">
        <v>68.173864900134504</v>
      </c>
      <c r="BS21" s="23">
        <v>725.30141376355709</v>
      </c>
      <c r="BT21" s="24">
        <v>779.79482836362183</v>
      </c>
      <c r="BU21" s="8">
        <f t="shared" si="11"/>
        <v>4.3086173270008951E-2</v>
      </c>
      <c r="BV21" s="8">
        <f t="shared" si="11"/>
        <v>0.12145542255721277</v>
      </c>
      <c r="BW21" s="32">
        <v>31.049707723036409</v>
      </c>
      <c r="BX21" s="23">
        <v>742.04414109016636</v>
      </c>
      <c r="BY21" s="24">
        <v>778.66784928619995</v>
      </c>
      <c r="BZ21" s="8">
        <f t="shared" si="12"/>
        <v>6.7164586803763957E-2</v>
      </c>
      <c r="CA21" s="8">
        <f t="shared" si="12"/>
        <v>0.11983466700522294</v>
      </c>
      <c r="CB21" s="32">
        <v>27.135423659347001</v>
      </c>
    </row>
    <row r="22" spans="1:80" x14ac:dyDescent="0.25">
      <c r="A22" s="6" t="s">
        <v>98</v>
      </c>
      <c r="B22" s="31">
        <f t="shared" si="13"/>
        <v>632.32538982875337</v>
      </c>
      <c r="C22" s="23">
        <v>618.11088912243997</v>
      </c>
      <c r="D22" s="24">
        <v>633.44034849559239</v>
      </c>
      <c r="E22" s="7">
        <v>2.4200320376744459E-2</v>
      </c>
      <c r="F22" s="7">
        <f t="shared" si="14"/>
        <v>1.7632672746874347E-3</v>
      </c>
      <c r="G22" s="32">
        <v>3600.0094711780548</v>
      </c>
      <c r="H22" s="23">
        <v>623.85749566838786</v>
      </c>
      <c r="I22" s="24">
        <v>632.32538982875337</v>
      </c>
      <c r="J22" s="7">
        <v>1.3391671909076251E-2</v>
      </c>
      <c r="K22" s="7">
        <f t="shared" si="15"/>
        <v>0</v>
      </c>
      <c r="L22" s="32">
        <v>3600.015869140625</v>
      </c>
      <c r="M22" s="23">
        <v>838.53414385649455</v>
      </c>
      <c r="N22" s="8">
        <f t="shared" si="0"/>
        <v>0.32611177305973232</v>
      </c>
      <c r="O22" s="24">
        <f t="shared" si="16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0.3274638043721369</v>
      </c>
      <c r="X22" s="24">
        <f t="shared" si="17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8"/>
        <v>0.15088026420683442</v>
      </c>
      <c r="AH22" s="8">
        <f t="shared" si="19"/>
        <v>0.23019376932526964</v>
      </c>
      <c r="AI22" s="32">
        <v>11.19457770999993</v>
      </c>
      <c r="AJ22" s="23">
        <v>727.73081171080526</v>
      </c>
      <c r="AK22" s="24">
        <v>777.88275475350463</v>
      </c>
      <c r="AL22" s="8">
        <f t="shared" si="20"/>
        <v>0.15088026420683442</v>
      </c>
      <c r="AM22" s="8">
        <f t="shared" si="21"/>
        <v>0.23019376932526964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0.17565037879857989</v>
      </c>
      <c r="AR22" s="8">
        <f t="shared" si="3"/>
        <v>0.2347708347421045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0.1794290613894233</v>
      </c>
      <c r="AW22" s="8">
        <f t="shared" si="4"/>
        <v>0.22313372472722134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0.22831499883177228</v>
      </c>
      <c r="BB22" s="8">
        <f t="shared" si="5"/>
        <v>0.23538203159928622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0.17254815012273808</v>
      </c>
      <c r="BG22" s="8">
        <f t="shared" si="6"/>
        <v>0.20504946001554555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6.1354528514954439E-2</v>
      </c>
      <c r="BL22" s="8">
        <f t="shared" si="8"/>
        <v>0.10651982372123166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6.1032310130553998E-2</v>
      </c>
      <c r="BQ22" s="8">
        <f t="shared" si="10"/>
        <v>0.10956751141923574</v>
      </c>
      <c r="BR22" s="32">
        <v>89.104897760227317</v>
      </c>
      <c r="BS22" s="23">
        <v>665.59652759952803</v>
      </c>
      <c r="BT22" s="24">
        <v>701.24274214324726</v>
      </c>
      <c r="BU22" s="8">
        <f t="shared" si="11"/>
        <v>5.2617115026466293E-2</v>
      </c>
      <c r="BV22" s="8">
        <f t="shared" si="11"/>
        <v>0.10899032906642908</v>
      </c>
      <c r="BW22" s="32">
        <v>34.382569528743623</v>
      </c>
      <c r="BX22" s="23">
        <v>662.29109881069508</v>
      </c>
      <c r="BY22" s="24">
        <v>679.70250079370567</v>
      </c>
      <c r="BZ22" s="8">
        <f t="shared" si="12"/>
        <v>4.7389697557545539E-2</v>
      </c>
      <c r="CA22" s="8">
        <f t="shared" si="12"/>
        <v>7.4925207380622472E-2</v>
      </c>
      <c r="CB22" s="32">
        <v>39.653956507705153</v>
      </c>
    </row>
    <row r="23" spans="1:80" x14ac:dyDescent="0.25">
      <c r="A23" s="6" t="s">
        <v>99</v>
      </c>
      <c r="B23" s="31">
        <f t="shared" si="13"/>
        <v>594.4306578814527</v>
      </c>
      <c r="C23" s="23">
        <v>590.68262330011044</v>
      </c>
      <c r="D23" s="24">
        <v>594.4306578814527</v>
      </c>
      <c r="E23" s="7">
        <v>6.3052511367761707E-3</v>
      </c>
      <c r="F23" s="7">
        <f t="shared" si="14"/>
        <v>0</v>
      </c>
      <c r="G23" s="32">
        <v>3600.0062952041631</v>
      </c>
      <c r="H23" s="23">
        <v>594.37303135068908</v>
      </c>
      <c r="I23" s="24">
        <v>594.43065788151921</v>
      </c>
      <c r="J23" s="7">
        <v>9.6944075925539631E-5</v>
      </c>
      <c r="K23" s="7">
        <f t="shared" si="15"/>
        <v>1.1188319307785237E-13</v>
      </c>
      <c r="L23" s="32">
        <v>3131.7734091281891</v>
      </c>
      <c r="M23" s="23">
        <v>726.88405334273227</v>
      </c>
      <c r="N23" s="8">
        <f t="shared" si="0"/>
        <v>0.22282396391421444</v>
      </c>
      <c r="O23" s="24">
        <f t="shared" si="16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0.2609205028468401</v>
      </c>
      <c r="X23" s="24">
        <f t="shared" si="17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8"/>
        <v>0.12864934747669463</v>
      </c>
      <c r="AH23" s="8">
        <f t="shared" si="19"/>
        <v>0.14633872174262313</v>
      </c>
      <c r="AI23" s="32">
        <v>10.999113950000041</v>
      </c>
      <c r="AJ23" s="23">
        <v>670.9037741380439</v>
      </c>
      <c r="AK23" s="24">
        <v>681.41888052045101</v>
      </c>
      <c r="AL23" s="8">
        <f t="shared" si="20"/>
        <v>0.12864934747669463</v>
      </c>
      <c r="AM23" s="8">
        <f t="shared" si="21"/>
        <v>0.14633872174262313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0.12825466554936363</v>
      </c>
      <c r="AR23" s="8">
        <f t="shared" si="3"/>
        <v>0.13915180779872166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7.722364971065511E-2</v>
      </c>
      <c r="AW23" s="8">
        <f t="shared" si="4"/>
        <v>0.14393404745543772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0.13237134428304559</v>
      </c>
      <c r="BB23" s="8">
        <f t="shared" si="5"/>
        <v>0.1446248291689235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4.8553860819204604E-2</v>
      </c>
      <c r="BG23" s="8">
        <f t="shared" si="6"/>
        <v>0.12845888315374612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3.2765111261547936E-2</v>
      </c>
      <c r="BL23" s="8">
        <f t="shared" si="8"/>
        <v>7.0614631235853098E-2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5.1004000251974657E-2</v>
      </c>
      <c r="BQ23" s="8">
        <f t="shared" si="10"/>
        <v>8.0684684204733473E-2</v>
      </c>
      <c r="BR23" s="32">
        <v>100.4148835482076</v>
      </c>
      <c r="BS23" s="23">
        <v>616.03829698964523</v>
      </c>
      <c r="BT23" s="24">
        <v>631.08253778982578</v>
      </c>
      <c r="BU23" s="8">
        <f t="shared" si="11"/>
        <v>3.6350142479531632E-2</v>
      </c>
      <c r="BV23" s="8">
        <f t="shared" si="11"/>
        <v>6.1658798082521782E-2</v>
      </c>
      <c r="BW23" s="32">
        <v>28.01740807574242</v>
      </c>
      <c r="BX23" s="23">
        <v>614.0162885364266</v>
      </c>
      <c r="BY23" s="24">
        <v>630.53718201401875</v>
      </c>
      <c r="BZ23" s="8">
        <f t="shared" si="12"/>
        <v>3.2948554041234965E-2</v>
      </c>
      <c r="CA23" s="8">
        <f t="shared" si="12"/>
        <v>6.0741355873617765E-2</v>
      </c>
      <c r="CB23" s="32">
        <v>31.26627406254411</v>
      </c>
    </row>
    <row r="24" spans="1:80" x14ac:dyDescent="0.25">
      <c r="A24" s="6" t="s">
        <v>100</v>
      </c>
      <c r="B24" s="31">
        <f t="shared" si="13"/>
        <v>698.90010102977385</v>
      </c>
      <c r="C24" s="23">
        <v>698.83258935068977</v>
      </c>
      <c r="D24" s="24">
        <v>698.90010102977385</v>
      </c>
      <c r="E24" s="7">
        <v>9.6597037236930929E-5</v>
      </c>
      <c r="F24" s="7">
        <f t="shared" si="14"/>
        <v>0</v>
      </c>
      <c r="G24" s="32">
        <v>6.5129082202911377</v>
      </c>
      <c r="H24" s="23">
        <v>698.83664625682502</v>
      </c>
      <c r="I24" s="24">
        <v>698.9001010303266</v>
      </c>
      <c r="J24" s="7">
        <v>9.0792336999442004E-5</v>
      </c>
      <c r="K24" s="84">
        <f t="shared" si="15"/>
        <v>7.9087898855368692E-13</v>
      </c>
      <c r="L24" s="32">
        <v>7.7400679588317871</v>
      </c>
      <c r="M24" s="23">
        <v>860.87314939130226</v>
      </c>
      <c r="N24" s="8">
        <f t="shared" si="0"/>
        <v>0.23175422084339947</v>
      </c>
      <c r="O24" s="24">
        <f t="shared" si="16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0.23545303030568568</v>
      </c>
      <c r="X24" s="24">
        <f t="shared" si="17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8"/>
        <v>0.15519439769039139</v>
      </c>
      <c r="AH24" s="8">
        <f t="shared" si="19"/>
        <v>0.20251903886153391</v>
      </c>
      <c r="AI24" s="32">
        <v>11.53340008000005</v>
      </c>
      <c r="AJ24" s="23">
        <v>807.3654812548433</v>
      </c>
      <c r="AK24" s="24">
        <v>840.4406777505526</v>
      </c>
      <c r="AL24" s="8">
        <f t="shared" si="20"/>
        <v>0.15519439769039139</v>
      </c>
      <c r="AM24" s="8">
        <f t="shared" si="21"/>
        <v>0.20251903886153391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0.14814645461080211</v>
      </c>
      <c r="AR24" s="8">
        <f t="shared" si="3"/>
        <v>0.19023172121604168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9.0783350521784004E-2</v>
      </c>
      <c r="AW24" s="8">
        <f t="shared" si="4"/>
        <v>0.10112463092113558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0.14221501970076889</v>
      </c>
      <c r="BB24" s="8">
        <f t="shared" si="5"/>
        <v>0.16842035239456976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9.4557669586397067E-2</v>
      </c>
      <c r="BG24" s="8">
        <f t="shared" si="6"/>
        <v>9.9013714482086831E-2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4.6933592842655081E-2</v>
      </c>
      <c r="BL24" s="8">
        <f t="shared" si="8"/>
        <v>6.5379031233105817E-2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4.6933592842655081E-2</v>
      </c>
      <c r="BQ24" s="8">
        <f t="shared" si="10"/>
        <v>6.7412150197675477E-2</v>
      </c>
      <c r="BR24" s="32">
        <v>35.651131459325548</v>
      </c>
      <c r="BS24" s="23">
        <v>728.94453169928295</v>
      </c>
      <c r="BT24" s="24">
        <v>744.67083903742537</v>
      </c>
      <c r="BU24" s="8">
        <f t="shared" si="11"/>
        <v>4.298816186353531E-2</v>
      </c>
      <c r="BV24" s="8">
        <f t="shared" si="11"/>
        <v>6.5489671471233107E-2</v>
      </c>
      <c r="BW24" s="32">
        <v>21.813430938124661</v>
      </c>
      <c r="BX24" s="23">
        <v>740.73162499619116</v>
      </c>
      <c r="BY24" s="24">
        <v>758.50813526324532</v>
      </c>
      <c r="BZ24" s="8">
        <f t="shared" si="12"/>
        <v>5.9853366603870674E-2</v>
      </c>
      <c r="CA24" s="8">
        <f t="shared" si="12"/>
        <v>8.5288346854784772E-2</v>
      </c>
      <c r="CB24" s="32">
        <v>23.961819865740839</v>
      </c>
    </row>
    <row r="25" spans="1:80" x14ac:dyDescent="0.25">
      <c r="A25" s="6" t="s">
        <v>101</v>
      </c>
      <c r="B25" s="31">
        <f t="shared" si="13"/>
        <v>653.41678188148376</v>
      </c>
      <c r="C25" s="23">
        <v>643.2434131871546</v>
      </c>
      <c r="D25" s="24">
        <v>653.41678188148376</v>
      </c>
      <c r="E25" s="7">
        <v>1.556949404487875E-2</v>
      </c>
      <c r="F25" s="7">
        <f t="shared" si="14"/>
        <v>0</v>
      </c>
      <c r="G25" s="32">
        <v>3600.0118520259862</v>
      </c>
      <c r="H25" s="23">
        <v>650.99498725994874</v>
      </c>
      <c r="I25" s="24">
        <v>653.41678188148387</v>
      </c>
      <c r="J25" s="7">
        <v>3.7063550993617989E-3</v>
      </c>
      <c r="K25" s="7">
        <f t="shared" si="15"/>
        <v>1.7398824283983032E-16</v>
      </c>
      <c r="L25" s="32">
        <v>3600.017510175705</v>
      </c>
      <c r="M25" s="23">
        <v>824.98322260906332</v>
      </c>
      <c r="N25" s="8">
        <f t="shared" si="0"/>
        <v>0.26256815785104543</v>
      </c>
      <c r="O25" s="24">
        <f t="shared" si="16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0.30223886080101253</v>
      </c>
      <c r="X25" s="24">
        <f t="shared" si="17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8"/>
        <v>0.16003963426880696</v>
      </c>
      <c r="AH25" s="8">
        <f t="shared" si="19"/>
        <v>0.18461303065594459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20"/>
        <v>0.16003963426880696</v>
      </c>
      <c r="AM25" s="8">
        <f t="shared" si="21"/>
        <v>0.18461303065594459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0.16521279533918312</v>
      </c>
      <c r="AR25" s="8">
        <f t="shared" si="3"/>
        <v>0.18501542379370228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0.15020911664391226</v>
      </c>
      <c r="AW25" s="8">
        <f t="shared" si="4"/>
        <v>0.16942413902554407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0.14347488316894438</v>
      </c>
      <c r="BB25" s="8">
        <f t="shared" si="5"/>
        <v>0.22352941331559026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0.1465009011389026</v>
      </c>
      <c r="BG25" s="8">
        <f t="shared" si="6"/>
        <v>0.17451973458588563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7.4911629035322655E-2</v>
      </c>
      <c r="BL25" s="8">
        <f t="shared" si="8"/>
        <v>0.10135105435280117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7.6644760534265666E-2</v>
      </c>
      <c r="BQ25" s="8">
        <f t="shared" si="10"/>
        <v>8.8331212027352085E-2</v>
      </c>
      <c r="BR25" s="32">
        <v>60.94136918634176</v>
      </c>
      <c r="BS25" s="23">
        <v>702.40869941709616</v>
      </c>
      <c r="BT25" s="24">
        <v>713.49699692800982</v>
      </c>
      <c r="BU25" s="8">
        <f t="shared" si="11"/>
        <v>7.4978052131661532E-2</v>
      </c>
      <c r="BV25" s="8">
        <f t="shared" si="11"/>
        <v>9.1947768579692474E-2</v>
      </c>
      <c r="BW25" s="32">
        <v>26.50487103760242</v>
      </c>
      <c r="BX25" s="23">
        <v>716.04306083055064</v>
      </c>
      <c r="BY25" s="24">
        <v>731.03431349616517</v>
      </c>
      <c r="BZ25" s="8">
        <f t="shared" si="12"/>
        <v>9.5844307470551005E-2</v>
      </c>
      <c r="CA25" s="8">
        <f t="shared" si="12"/>
        <v>0.11878717193517019</v>
      </c>
      <c r="CB25" s="32">
        <v>25.227142447791991</v>
      </c>
    </row>
    <row r="26" spans="1:80" x14ac:dyDescent="0.25">
      <c r="A26" s="6" t="s">
        <v>102</v>
      </c>
      <c r="B26" s="31">
        <f t="shared" si="13"/>
        <v>620.36049013584238</v>
      </c>
      <c r="C26" s="23">
        <v>612.26061263152735</v>
      </c>
      <c r="D26" s="24">
        <v>622.66570294442909</v>
      </c>
      <c r="E26" s="7">
        <v>1.6710556344595531E-2</v>
      </c>
      <c r="F26" s="7">
        <f t="shared" si="14"/>
        <v>3.7159246039055816E-3</v>
      </c>
      <c r="G26" s="32">
        <v>3600.006085157394</v>
      </c>
      <c r="H26" s="23">
        <v>617.03822500607316</v>
      </c>
      <c r="I26" s="24">
        <v>620.36049013584238</v>
      </c>
      <c r="J26" s="7">
        <v>5.3553783366212344E-3</v>
      </c>
      <c r="K26" s="7">
        <f t="shared" si="15"/>
        <v>0</v>
      </c>
      <c r="L26" s="32">
        <v>3600.0197939872742</v>
      </c>
      <c r="M26" s="23">
        <v>767.22128497899132</v>
      </c>
      <c r="N26" s="8">
        <f t="shared" si="0"/>
        <v>0.23673460379623845</v>
      </c>
      <c r="O26" s="24">
        <f t="shared" si="16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7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8"/>
        <v>0.1416095937708535</v>
      </c>
      <c r="AH26" s="8">
        <f t="shared" si="19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20"/>
        <v>0.1416095937708535</v>
      </c>
      <c r="AM26" s="8">
        <f t="shared" si="21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>
        <v>644.47049721825169</v>
      </c>
      <c r="BT26" s="24">
        <v>656.15553819732008</v>
      </c>
      <c r="BU26" s="8">
        <f t="shared" si="11"/>
        <v>3.8864510983170224E-2</v>
      </c>
      <c r="BV26" s="8">
        <f t="shared" si="11"/>
        <v>5.7700399413959359E-2</v>
      </c>
      <c r="BW26" s="32">
        <v>30.18297082465142</v>
      </c>
      <c r="BX26" s="23">
        <v>643.63799335671183</v>
      </c>
      <c r="BY26" s="24">
        <v>675.93080397715687</v>
      </c>
      <c r="BZ26" s="8">
        <f t="shared" si="12"/>
        <v>3.7522543087443072E-2</v>
      </c>
      <c r="CA26" s="8">
        <f t="shared" si="12"/>
        <v>8.9577454923259331E-2</v>
      </c>
      <c r="CB26" s="32">
        <v>33.265730486065152</v>
      </c>
    </row>
    <row r="27" spans="1:80" x14ac:dyDescent="0.25">
      <c r="A27" s="6" t="s">
        <v>103</v>
      </c>
      <c r="B27" s="31">
        <f t="shared" si="13"/>
        <v>590.97156451489195</v>
      </c>
      <c r="C27" s="23">
        <v>590.91254886640331</v>
      </c>
      <c r="D27" s="24">
        <v>590.97156451489195</v>
      </c>
      <c r="E27" s="7">
        <v>9.9862078029208014E-5</v>
      </c>
      <c r="F27" s="7">
        <f t="shared" si="14"/>
        <v>0</v>
      </c>
      <c r="G27" s="32">
        <v>2569.57630610466</v>
      </c>
      <c r="H27" s="23">
        <v>590.91274263861931</v>
      </c>
      <c r="I27" s="24">
        <v>590.97156451491287</v>
      </c>
      <c r="J27" s="7">
        <v>9.9534190518511706E-5</v>
      </c>
      <c r="K27" s="84">
        <f t="shared" si="15"/>
        <v>3.5396589949211041E-14</v>
      </c>
      <c r="L27" s="32">
        <v>558.73542881011963</v>
      </c>
      <c r="M27" s="23">
        <v>700.35726466493497</v>
      </c>
      <c r="N27" s="8">
        <f t="shared" si="0"/>
        <v>0.18509469273675452</v>
      </c>
      <c r="O27" s="24">
        <f t="shared" si="16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0.18905957897826423</v>
      </c>
      <c r="X27" s="24">
        <f t="shared" si="17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8"/>
        <v>0.14766516690823706</v>
      </c>
      <c r="AH27" s="8">
        <f t="shared" si="19"/>
        <v>0.17068518672611213</v>
      </c>
      <c r="AI27" s="32">
        <v>11.00608346000004</v>
      </c>
      <c r="AJ27" s="23">
        <v>678.23747922700545</v>
      </c>
      <c r="AK27" s="24">
        <v>691.8416563539389</v>
      </c>
      <c r="AL27" s="8">
        <f t="shared" si="20"/>
        <v>0.14766516690823706</v>
      </c>
      <c r="AM27" s="8">
        <f t="shared" si="21"/>
        <v>0.17068518672611213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0.12007878956315451</v>
      </c>
      <c r="AR27" s="8">
        <f t="shared" si="3"/>
        <v>0.16895041460717075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9.5587048779909992E-2</v>
      </c>
      <c r="AW27" s="8">
        <f t="shared" si="4"/>
        <v>0.13439535482159018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0.15675536321395464</v>
      </c>
      <c r="BB27" s="8">
        <f t="shared" si="5"/>
        <v>0.17363186213298631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9.7319254739654776E-2</v>
      </c>
      <c r="BG27" s="8">
        <f t="shared" si="6"/>
        <v>0.14302106085988422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3.449263957972E-2</v>
      </c>
      <c r="BL27" s="8">
        <f t="shared" si="8"/>
        <v>6.7787171885997866E-2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3.8159896304317487E-2</v>
      </c>
      <c r="BQ27" s="8">
        <f t="shared" si="10"/>
        <v>5.6935053460063292E-2</v>
      </c>
      <c r="BR27" s="32">
        <v>121.7062933554873</v>
      </c>
      <c r="BS27" s="23">
        <v>612.16651679488109</v>
      </c>
      <c r="BT27" s="24">
        <v>627.19192820608532</v>
      </c>
      <c r="BU27" s="8">
        <f t="shared" si="11"/>
        <v>3.5864589013495665E-2</v>
      </c>
      <c r="BV27" s="8">
        <f t="shared" si="11"/>
        <v>6.1289520284999517E-2</v>
      </c>
      <c r="BW27" s="32">
        <v>27.171243716031309</v>
      </c>
      <c r="BX27" s="23">
        <v>603.78844038186548</v>
      </c>
      <c r="BY27" s="24">
        <v>621.43788860255859</v>
      </c>
      <c r="BZ27" s="8">
        <f t="shared" si="12"/>
        <v>2.1687804687344749E-2</v>
      </c>
      <c r="CA27" s="8">
        <f t="shared" si="12"/>
        <v>5.1552944197366557E-2</v>
      </c>
      <c r="CB27" s="32">
        <v>40.106215210445228</v>
      </c>
    </row>
    <row r="28" spans="1:80" x14ac:dyDescent="0.25">
      <c r="A28" s="6" t="s">
        <v>104</v>
      </c>
      <c r="B28" s="31">
        <f t="shared" si="13"/>
        <v>618.38296010025624</v>
      </c>
      <c r="C28" s="23">
        <v>618.32120442860855</v>
      </c>
      <c r="D28" s="24">
        <v>618.38296010025624</v>
      </c>
      <c r="E28" s="7">
        <v>9.9866386417999197E-5</v>
      </c>
      <c r="F28" s="7">
        <f t="shared" si="14"/>
        <v>0</v>
      </c>
      <c r="G28" s="32">
        <v>1346.4239618778231</v>
      </c>
      <c r="H28" s="23">
        <v>618.32194749999064</v>
      </c>
      <c r="I28" s="24">
        <v>618.38296010025647</v>
      </c>
      <c r="J28" s="7">
        <v>9.8664750166823438E-5</v>
      </c>
      <c r="K28" s="7">
        <f t="shared" si="15"/>
        <v>3.6769071936647279E-16</v>
      </c>
      <c r="L28" s="32">
        <v>615.78870987892151</v>
      </c>
      <c r="M28" s="23">
        <v>739.1307217357346</v>
      </c>
      <c r="N28" s="8">
        <f t="shared" si="0"/>
        <v>0.1952637272150933</v>
      </c>
      <c r="O28" s="24">
        <f t="shared" si="16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0.17697530015401364</v>
      </c>
      <c r="X28" s="24">
        <f t="shared" si="17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8"/>
        <v>9.7120659262680625E-2</v>
      </c>
      <c r="AH28" s="8">
        <f t="shared" si="19"/>
        <v>0.1308123263424541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20"/>
        <v>9.7120659262680625E-2</v>
      </c>
      <c r="AM28" s="8">
        <f t="shared" si="21"/>
        <v>0.1308123263424541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7.6734963386798888E-2</v>
      </c>
      <c r="AR28" s="8">
        <f t="shared" si="3"/>
        <v>0.11733262260594325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8.578489543523507E-2</v>
      </c>
      <c r="AW28" s="8">
        <f t="shared" si="4"/>
        <v>0.10400901964982712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0.10898668729197507</v>
      </c>
      <c r="BB28" s="8">
        <f t="shared" si="5"/>
        <v>0.12382090856358305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8.7223865365909509E-2</v>
      </c>
      <c r="BG28" s="8">
        <f t="shared" si="6"/>
        <v>0.10792824134142631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3.794958947933115E-2</v>
      </c>
      <c r="BL28" s="8">
        <f t="shared" si="8"/>
        <v>6.2212805656154176E-2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4.0398733166292618E-2</v>
      </c>
      <c r="BQ28" s="8">
        <f t="shared" si="10"/>
        <v>5.9308166085228833E-2</v>
      </c>
      <c r="BR28" s="32">
        <v>69.984613877348608</v>
      </c>
      <c r="BS28" s="23">
        <v>651.40525340817555</v>
      </c>
      <c r="BT28" s="24">
        <v>660.88424708654043</v>
      </c>
      <c r="BU28" s="8">
        <f t="shared" si="11"/>
        <v>5.3401040194518822E-2</v>
      </c>
      <c r="BV28" s="8">
        <f t="shared" si="11"/>
        <v>6.8729718845088494E-2</v>
      </c>
      <c r="BW28" s="32">
        <v>37.326091570779681</v>
      </c>
      <c r="BX28" s="23">
        <v>660.22699021954452</v>
      </c>
      <c r="BY28" s="24">
        <v>668.72567630490403</v>
      </c>
      <c r="BZ28" s="8">
        <f t="shared" si="12"/>
        <v>6.7666855038347518E-2</v>
      </c>
      <c r="CA28" s="8">
        <f t="shared" si="12"/>
        <v>8.1410257806078454E-2</v>
      </c>
      <c r="CB28" s="32">
        <v>29.282303710095579</v>
      </c>
    </row>
    <row r="29" spans="1:80" x14ac:dyDescent="0.25">
      <c r="A29" s="6" t="s">
        <v>105</v>
      </c>
      <c r="B29" s="31">
        <f t="shared" si="13"/>
        <v>599.39273134778989</v>
      </c>
      <c r="C29" s="23">
        <v>597.39483558344614</v>
      </c>
      <c r="D29" s="24">
        <v>599.39273134779069</v>
      </c>
      <c r="E29" s="7">
        <v>3.3331998535447022E-3</v>
      </c>
      <c r="F29" s="7">
        <f t="shared" si="14"/>
        <v>1.327690214497371E-15</v>
      </c>
      <c r="G29" s="32">
        <v>3600.0107290744781</v>
      </c>
      <c r="H29" s="23">
        <v>599.33285370209546</v>
      </c>
      <c r="I29" s="24">
        <v>599.39273134778989</v>
      </c>
      <c r="J29" s="7">
        <v>9.9897183537200719E-5</v>
      </c>
      <c r="K29" s="7">
        <f t="shared" si="15"/>
        <v>0</v>
      </c>
      <c r="L29" s="32">
        <v>1091.846364021301</v>
      </c>
      <c r="M29" s="23">
        <v>706.31552141153406</v>
      </c>
      <c r="N29" s="8">
        <f t="shared" si="0"/>
        <v>0.17838519633582878</v>
      </c>
      <c r="O29" s="24">
        <f t="shared" si="16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0.16856736060595878</v>
      </c>
      <c r="X29" s="24">
        <f t="shared" si="17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8"/>
        <v>8.2771243996556498E-2</v>
      </c>
      <c r="AH29" s="8">
        <f t="shared" si="19"/>
        <v>0.10739048159987234</v>
      </c>
      <c r="AI29" s="32">
        <v>11.09953154999994</v>
      </c>
      <c r="AJ29" s="23">
        <v>649.00521336394024</v>
      </c>
      <c r="AK29" s="24">
        <v>663.76180543469195</v>
      </c>
      <c r="AL29" s="8">
        <f t="shared" si="20"/>
        <v>8.2771243996556498E-2</v>
      </c>
      <c r="AM29" s="8">
        <f t="shared" si="21"/>
        <v>0.10739048159987234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7.4418390322018413E-2</v>
      </c>
      <c r="AR29" s="8">
        <f t="shared" si="3"/>
        <v>0.10084302608449132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8.0726603793053978E-2</v>
      </c>
      <c r="AW29" s="8">
        <f t="shared" si="4"/>
        <v>9.6269057886274212E-2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8.5965042781507212E-2</v>
      </c>
      <c r="BB29" s="8">
        <f t="shared" si="5"/>
        <v>0.10241788126349424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7.6953173296459038E-2</v>
      </c>
      <c r="BG29" s="8">
        <f t="shared" si="6"/>
        <v>9.7153322955703711E-2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5.2574667771203731E-2</v>
      </c>
      <c r="BL29" s="8">
        <f t="shared" si="8"/>
        <v>7.4353324882643332E-2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3.3346276094921329E-2</v>
      </c>
      <c r="BQ29" s="8">
        <f t="shared" si="10"/>
        <v>7.2289060718792666E-2</v>
      </c>
      <c r="BR29" s="32">
        <v>74.918004072643811</v>
      </c>
      <c r="BS29" s="23">
        <v>611.52179563756181</v>
      </c>
      <c r="BT29" s="24">
        <v>642.44010544913306</v>
      </c>
      <c r="BU29" s="8">
        <f t="shared" si="11"/>
        <v>2.0235587879917392E-2</v>
      </c>
      <c r="BV29" s="8">
        <f t="shared" si="11"/>
        <v>7.1818311851308519E-2</v>
      </c>
      <c r="BW29" s="32">
        <v>27.88604360390455</v>
      </c>
      <c r="BX29" s="23">
        <v>622.65608173971987</v>
      </c>
      <c r="BY29" s="24">
        <v>640.06415237015949</v>
      </c>
      <c r="BZ29" s="8">
        <f t="shared" si="12"/>
        <v>3.881153236479893E-2</v>
      </c>
      <c r="CA29" s="8">
        <f t="shared" si="12"/>
        <v>6.7854378098506724E-2</v>
      </c>
      <c r="CB29" s="32">
        <v>28.270482946373519</v>
      </c>
    </row>
    <row r="30" spans="1:80" x14ac:dyDescent="0.25">
      <c r="A30" s="6" t="s">
        <v>106</v>
      </c>
      <c r="B30" s="31">
        <f t="shared" si="13"/>
        <v>609.48562263252597</v>
      </c>
      <c r="C30" s="23">
        <v>602.01757172148325</v>
      </c>
      <c r="D30" s="24">
        <v>609.48562446771462</v>
      </c>
      <c r="E30" s="7">
        <v>1.225304165746691E-2</v>
      </c>
      <c r="F30" s="7">
        <f t="shared" si="14"/>
        <v>3.0110450073065797E-9</v>
      </c>
      <c r="G30" s="32">
        <v>3600.0067498683929</v>
      </c>
      <c r="H30" s="23">
        <v>606.96914254567048</v>
      </c>
      <c r="I30" s="24">
        <v>609.48562263252597</v>
      </c>
      <c r="J30" s="7">
        <v>4.1288588170233457E-3</v>
      </c>
      <c r="K30" s="84">
        <f t="shared" si="15"/>
        <v>0</v>
      </c>
      <c r="L30" s="32">
        <v>3600.0151169300079</v>
      </c>
      <c r="M30" s="23">
        <v>719.45015263663868</v>
      </c>
      <c r="N30" s="8">
        <f t="shared" si="0"/>
        <v>0.18042186053404749</v>
      </c>
      <c r="O30" s="24">
        <f t="shared" si="16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0.21578885308400603</v>
      </c>
      <c r="X30" s="24">
        <f t="shared" si="17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8"/>
        <v>0.10396687618166017</v>
      </c>
      <c r="AH30" s="8">
        <f t="shared" si="19"/>
        <v>0.13515317127720508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20"/>
        <v>0.10396687618166017</v>
      </c>
      <c r="AM30" s="8">
        <f t="shared" si="21"/>
        <v>0.13515317127720508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0.11358431147926064</v>
      </c>
      <c r="AR30" s="8">
        <f t="shared" si="3"/>
        <v>0.1454932181536594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9.282594736237948E-2</v>
      </c>
      <c r="AW30" s="8">
        <f t="shared" si="4"/>
        <v>0.13298752346988957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0.11199889143440439</v>
      </c>
      <c r="BB30" s="8">
        <f t="shared" si="5"/>
        <v>0.13748649943869717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8.1612479441007316E-2</v>
      </c>
      <c r="BG30" s="8">
        <f t="shared" si="6"/>
        <v>0.11570145262495957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3.9050738978062348E-2</v>
      </c>
      <c r="BL30" s="8">
        <f t="shared" si="8"/>
        <v>5.8509158398954972E-2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3.7894080701520255E-2</v>
      </c>
      <c r="BQ30" s="8">
        <f t="shared" si="10"/>
        <v>6.1113524176849655E-2</v>
      </c>
      <c r="BR30" s="32">
        <v>51.712195074371991</v>
      </c>
      <c r="BS30" s="23">
        <v>632.58152000297923</v>
      </c>
      <c r="BT30" s="24">
        <v>643.62157248313792</v>
      </c>
      <c r="BU30" s="8">
        <f t="shared" si="11"/>
        <v>3.7894080701520255E-2</v>
      </c>
      <c r="BV30" s="8">
        <f t="shared" si="11"/>
        <v>5.6007801633072098E-2</v>
      </c>
      <c r="BW30" s="32">
        <v>25.184972852468491</v>
      </c>
      <c r="BX30" s="23">
        <v>650.55706562545379</v>
      </c>
      <c r="BY30" s="24">
        <v>665.22776554391396</v>
      </c>
      <c r="BZ30" s="8">
        <f t="shared" si="12"/>
        <v>6.738705798428786E-2</v>
      </c>
      <c r="CA30" s="8">
        <f t="shared" si="12"/>
        <v>9.1457683071543602E-2</v>
      </c>
      <c r="CB30" s="32">
        <v>33.387648386880763</v>
      </c>
    </row>
    <row r="31" spans="1:80" x14ac:dyDescent="0.25">
      <c r="A31" s="6" t="s">
        <v>107</v>
      </c>
      <c r="B31" s="31">
        <f t="shared" si="13"/>
        <v>580.91894251928829</v>
      </c>
      <c r="C31" s="23">
        <v>580.86096872268263</v>
      </c>
      <c r="D31" s="24">
        <v>580.91894251928829</v>
      </c>
      <c r="E31" s="7">
        <v>9.9796705465032397E-5</v>
      </c>
      <c r="F31" s="7">
        <f t="shared" si="14"/>
        <v>0</v>
      </c>
      <c r="G31" s="32">
        <v>419.72499704360962</v>
      </c>
      <c r="H31" s="23">
        <v>580.86718233367856</v>
      </c>
      <c r="I31" s="24">
        <v>580.91894251928841</v>
      </c>
      <c r="J31" s="7">
        <v>8.9100529903995287E-5</v>
      </c>
      <c r="K31" s="84">
        <f t="shared" si="15"/>
        <v>1.9570172256491925E-16</v>
      </c>
      <c r="L31" s="32">
        <v>149.37948703765869</v>
      </c>
      <c r="M31" s="23">
        <v>670.08650267527184</v>
      </c>
      <c r="N31" s="8">
        <f t="shared" si="0"/>
        <v>0.15349397933089937</v>
      </c>
      <c r="O31" s="24">
        <f t="shared" si="16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0.14839396610958103</v>
      </c>
      <c r="X31" s="24">
        <f t="shared" si="17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8"/>
        <v>4.812569396919282E-2</v>
      </c>
      <c r="AH31" s="8">
        <f t="shared" si="19"/>
        <v>7.8933828835393599E-2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20"/>
        <v>4.812569396919282E-2</v>
      </c>
      <c r="AM31" s="8">
        <f t="shared" si="21"/>
        <v>7.8933828835393599E-2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6.3043619130331727E-2</v>
      </c>
      <c r="AR31" s="8">
        <f t="shared" si="3"/>
        <v>8.6606041057176911E-2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5.3987996665347857E-2</v>
      </c>
      <c r="AW31" s="8">
        <f t="shared" si="4"/>
        <v>9.0680976252121667E-2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4.9630059305489728E-2</v>
      </c>
      <c r="BB31" s="8">
        <f t="shared" si="5"/>
        <v>9.6645994413810526E-2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4.7655748567722901E-2</v>
      </c>
      <c r="BG31" s="8">
        <f t="shared" si="6"/>
        <v>8.7199569523665227E-2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2.1225814677619886E-2</v>
      </c>
      <c r="BL31" s="8">
        <f t="shared" si="8"/>
        <v>3.9652247413259768E-2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1.7638509695771791E-2</v>
      </c>
      <c r="BQ31" s="8">
        <f t="shared" si="10"/>
        <v>2.8968370943889935E-2</v>
      </c>
      <c r="BR31" s="32">
        <v>95.130475781112906</v>
      </c>
      <c r="BS31" s="23">
        <v>588.46821505519063</v>
      </c>
      <c r="BT31" s="24">
        <v>595.00919017604576</v>
      </c>
      <c r="BU31" s="8">
        <f t="shared" si="11"/>
        <v>1.2995397435592615E-2</v>
      </c>
      <c r="BV31" s="8">
        <f t="shared" si="11"/>
        <v>2.4255101057045717E-2</v>
      </c>
      <c r="BW31" s="32">
        <v>25.94152948670089</v>
      </c>
      <c r="BX31" s="23">
        <v>590.35778414182209</v>
      </c>
      <c r="BY31" s="24">
        <v>599.699633585117</v>
      </c>
      <c r="BZ31" s="8">
        <f t="shared" si="12"/>
        <v>1.6248121608154312E-2</v>
      </c>
      <c r="CA31" s="8">
        <f t="shared" si="12"/>
        <v>3.2329279855089474E-2</v>
      </c>
      <c r="CB31" s="32">
        <v>23.813070032931861</v>
      </c>
    </row>
    <row r="32" spans="1:80" x14ac:dyDescent="0.25">
      <c r="A32" s="6" t="s">
        <v>108</v>
      </c>
      <c r="B32" s="31">
        <f t="shared" si="13"/>
        <v>699.95870279506789</v>
      </c>
      <c r="C32" s="23">
        <v>699.92904984149459</v>
      </c>
      <c r="D32" s="24">
        <v>699.95870279506789</v>
      </c>
      <c r="E32" s="7">
        <v>4.2363861546245831E-5</v>
      </c>
      <c r="F32" s="7">
        <f t="shared" si="14"/>
        <v>0</v>
      </c>
      <c r="G32" s="32">
        <v>2.6945359706878662</v>
      </c>
      <c r="H32" s="23">
        <v>699.95870279506823</v>
      </c>
      <c r="I32" s="24">
        <v>699.95870279506823</v>
      </c>
      <c r="J32" s="7">
        <v>0</v>
      </c>
      <c r="K32" s="84">
        <f t="shared" si="15"/>
        <v>4.8725805080060972E-16</v>
      </c>
      <c r="L32" s="32">
        <v>4.6402840614318848</v>
      </c>
      <c r="M32" s="23">
        <v>890.8622927828651</v>
      </c>
      <c r="N32" s="8">
        <f t="shared" si="0"/>
        <v>0.27273550457403123</v>
      </c>
      <c r="O32" s="24">
        <f t="shared" si="16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0.27273550457403123</v>
      </c>
      <c r="X32" s="24">
        <f t="shared" si="17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8"/>
        <v>0.11841497826046322</v>
      </c>
      <c r="AH32" s="8">
        <f t="shared" si="19"/>
        <v>0.15319324642430954</v>
      </c>
      <c r="AI32" s="32">
        <v>11.44818085999996</v>
      </c>
      <c r="AJ32" s="23">
        <v>782.8442973697679</v>
      </c>
      <c r="AK32" s="24">
        <v>807.18764883919278</v>
      </c>
      <c r="AL32" s="8">
        <f t="shared" si="20"/>
        <v>0.11841497826046322</v>
      </c>
      <c r="AM32" s="8">
        <f t="shared" si="21"/>
        <v>0.15319324642430954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9.3554405756561709E-2</v>
      </c>
      <c r="AR32" s="8">
        <f t="shared" si="3"/>
        <v>0.15204691236725384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6.1934719050698452E-2</v>
      </c>
      <c r="AW32" s="8">
        <f t="shared" si="4"/>
        <v>7.8297700497455172E-2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0.12016978692812327</v>
      </c>
      <c r="BB32" s="8">
        <f t="shared" si="5"/>
        <v>0.16579153008248601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6.0844568496355805E-2</v>
      </c>
      <c r="BG32" s="8">
        <f t="shared" si="6"/>
        <v>7.4748880190905878E-2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4.3952248710503711E-2</v>
      </c>
      <c r="BL32" s="8">
        <f t="shared" si="8"/>
        <v>6.1738189726297736E-2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4.8710193078751803E-2</v>
      </c>
      <c r="BQ32" s="8">
        <f t="shared" si="10"/>
        <v>6.3226414260241073E-2</v>
      </c>
      <c r="BR32" s="32">
        <v>38.051171693392099</v>
      </c>
      <c r="BS32" s="23">
        <v>732.53583144676804</v>
      </c>
      <c r="BT32" s="24">
        <v>743.2727091597875</v>
      </c>
      <c r="BU32" s="8">
        <f t="shared" si="11"/>
        <v>4.6541500979434207E-2</v>
      </c>
      <c r="BV32" s="8">
        <f t="shared" si="11"/>
        <v>6.1880802669869749E-2</v>
      </c>
      <c r="BW32" s="32">
        <v>22.817486251331861</v>
      </c>
      <c r="BX32" s="23">
        <v>735.40082655654032</v>
      </c>
      <c r="BY32" s="24">
        <v>769.92803237014618</v>
      </c>
      <c r="BZ32" s="8">
        <f t="shared" si="12"/>
        <v>5.0634592612314566E-2</v>
      </c>
      <c r="CA32" s="8">
        <f t="shared" si="12"/>
        <v>9.9962082470976474E-2</v>
      </c>
      <c r="CB32" s="32">
        <v>24.041437363997101</v>
      </c>
    </row>
    <row r="33" spans="1:80" x14ac:dyDescent="0.25">
      <c r="A33" s="6" t="s">
        <v>109</v>
      </c>
      <c r="B33" s="31">
        <f t="shared" si="13"/>
        <v>656.54532129715699</v>
      </c>
      <c r="C33" s="23">
        <v>649.76680488873387</v>
      </c>
      <c r="D33" s="24">
        <v>656.54532129715699</v>
      </c>
      <c r="E33" s="7">
        <v>1.0324521687291231E-2</v>
      </c>
      <c r="F33" s="7">
        <f t="shared" si="14"/>
        <v>0</v>
      </c>
      <c r="G33" s="32">
        <v>3600.0131819248199</v>
      </c>
      <c r="H33" s="23">
        <v>654.3381278001799</v>
      </c>
      <c r="I33" s="24">
        <v>656.5453212971571</v>
      </c>
      <c r="J33" s="7">
        <v>3.3618296031967189E-3</v>
      </c>
      <c r="K33" s="7">
        <f t="shared" si="15"/>
        <v>1.7315916210780608E-16</v>
      </c>
      <c r="L33" s="32">
        <v>3600.016401052475</v>
      </c>
      <c r="M33" s="23">
        <v>831.95313480382731</v>
      </c>
      <c r="N33" s="8">
        <f t="shared" si="0"/>
        <v>0.26716786765019002</v>
      </c>
      <c r="O33" s="24">
        <f t="shared" si="16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0.31807766009094524</v>
      </c>
      <c r="X33" s="24">
        <f t="shared" si="17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8"/>
        <v>0.14805374798177706</v>
      </c>
      <c r="AH33" s="8">
        <f t="shared" si="19"/>
        <v>0.17433845238787093</v>
      </c>
      <c r="AI33" s="32">
        <v>11.18592525000013</v>
      </c>
      <c r="AJ33" s="23">
        <v>753.74931683510113</v>
      </c>
      <c r="AK33" s="24">
        <v>771.00641653460082</v>
      </c>
      <c r="AL33" s="8">
        <f t="shared" si="20"/>
        <v>0.14805374798177706</v>
      </c>
      <c r="AM33" s="8">
        <f t="shared" si="21"/>
        <v>0.17433845238787093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0.14828826083467378</v>
      </c>
      <c r="AR33" s="8">
        <f t="shared" si="3"/>
        <v>0.1719962800004082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0.15138515666693222</v>
      </c>
      <c r="AW33" s="8">
        <f t="shared" si="4"/>
        <v>0.21047292035521864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0.17717694237507475</v>
      </c>
      <c r="BB33" s="8">
        <f t="shared" si="5"/>
        <v>0.20230762029670399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0.16100782240742953</v>
      </c>
      <c r="BG33" s="8">
        <f t="shared" si="6"/>
        <v>0.22012927388503375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8.1348557763652421E-2</v>
      </c>
      <c r="BL33" s="8">
        <f t="shared" si="8"/>
        <v>0.10745350718535006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8.1308949689972335E-2</v>
      </c>
      <c r="BQ33" s="8">
        <f t="shared" si="10"/>
        <v>9.8551833656598878E-2</v>
      </c>
      <c r="BR33" s="32">
        <v>62.580729568935929</v>
      </c>
      <c r="BS33" s="23">
        <v>688.91830245670849</v>
      </c>
      <c r="BT33" s="24">
        <v>720.83360676423808</v>
      </c>
      <c r="BU33" s="8">
        <f t="shared" si="11"/>
        <v>4.9308067713575654E-2</v>
      </c>
      <c r="BV33" s="8">
        <f t="shared" si="11"/>
        <v>9.79190367849469E-2</v>
      </c>
      <c r="BW33" s="32">
        <v>26.696147607266902</v>
      </c>
      <c r="BX33" s="23">
        <v>706.91591813835453</v>
      </c>
      <c r="BY33" s="24">
        <v>727.33241695006268</v>
      </c>
      <c r="BZ33" s="8">
        <f t="shared" si="12"/>
        <v>7.6720669856695928E-2</v>
      </c>
      <c r="CA33" s="8">
        <f t="shared" si="12"/>
        <v>0.10781753118436581</v>
      </c>
      <c r="CB33" s="32">
        <v>25.30664108190685</v>
      </c>
    </row>
    <row r="34" spans="1:80" x14ac:dyDescent="0.25">
      <c r="A34" s="6" t="s">
        <v>110</v>
      </c>
      <c r="B34" s="31">
        <f t="shared" si="13"/>
        <v>619.15891228123928</v>
      </c>
      <c r="C34" s="23">
        <v>608.01236988217136</v>
      </c>
      <c r="D34" s="24">
        <v>620.25042357151256</v>
      </c>
      <c r="E34" s="7">
        <v>1.9730826814869921E-2</v>
      </c>
      <c r="F34" s="7">
        <f t="shared" si="14"/>
        <v>1.7628936103845979E-3</v>
      </c>
      <c r="G34" s="32">
        <v>3600.0049028396611</v>
      </c>
      <c r="H34" s="23">
        <v>608.90923939151071</v>
      </c>
      <c r="I34" s="24">
        <v>619.15891228123928</v>
      </c>
      <c r="J34" s="7">
        <v>1.6554187764114561E-2</v>
      </c>
      <c r="K34" s="7">
        <f t="shared" si="15"/>
        <v>0</v>
      </c>
      <c r="L34" s="32">
        <v>3600.020277023315</v>
      </c>
      <c r="M34" s="23">
        <v>742.01286747200186</v>
      </c>
      <c r="N34" s="8">
        <f t="shared" si="0"/>
        <v>0.19842071680453963</v>
      </c>
      <c r="O34" s="24">
        <f t="shared" si="16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0.21134941027882664</v>
      </c>
      <c r="X34" s="24">
        <f t="shared" si="17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8"/>
        <v>0.11322519152813353</v>
      </c>
      <c r="AH34" s="8">
        <f t="shared" si="19"/>
        <v>0.16275467918544012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20"/>
        <v>0.11322519152813353</v>
      </c>
      <c r="AM34" s="8">
        <f t="shared" si="21"/>
        <v>0.16275467918544012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0.13113854345674425</v>
      </c>
      <c r="AR34" s="8">
        <f t="shared" si="3"/>
        <v>0.16423466421681726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8.9261019008989598E-2</v>
      </c>
      <c r="AW34" s="8">
        <f t="shared" si="4"/>
        <v>0.15796879816233678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0.11932510846704744</v>
      </c>
      <c r="BB34" s="8">
        <f t="shared" si="5"/>
        <v>0.15677310604192604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0.15836343628186134</v>
      </c>
      <c r="BG34" s="8">
        <f t="shared" si="6"/>
        <v>0.17354138703039965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2.7293590116835652E-2</v>
      </c>
      <c r="BL34" s="8">
        <f t="shared" si="8"/>
        <v>4.9001896429131317E-2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2.9154867168397203E-2</v>
      </c>
      <c r="BQ34" s="8">
        <f t="shared" si="10"/>
        <v>3.8239875218835789E-2</v>
      </c>
      <c r="BR34" s="32">
        <v>71.273618641868239</v>
      </c>
      <c r="BS34" s="23">
        <v>635.8988816292449</v>
      </c>
      <c r="BT34" s="24">
        <v>646.49110656523806</v>
      </c>
      <c r="BU34" s="8">
        <f t="shared" si="11"/>
        <v>2.7036628264509022E-2</v>
      </c>
      <c r="BV34" s="8">
        <f t="shared" si="11"/>
        <v>4.4144069869390373E-2</v>
      </c>
      <c r="BW34" s="32">
        <v>31.432429530099039</v>
      </c>
      <c r="BX34" s="23">
        <v>664.37511837104762</v>
      </c>
      <c r="BY34" s="24">
        <v>684.02696337016062</v>
      </c>
      <c r="BZ34" s="8">
        <f t="shared" si="12"/>
        <v>7.3028434530988187E-2</v>
      </c>
      <c r="CA34" s="8">
        <f t="shared" si="12"/>
        <v>0.1047680164207286</v>
      </c>
      <c r="CB34" s="32">
        <v>28.849813606217499</v>
      </c>
    </row>
    <row r="35" spans="1:80" x14ac:dyDescent="0.25">
      <c r="A35" s="6" t="s">
        <v>111</v>
      </c>
      <c r="B35" s="31">
        <f t="shared" si="13"/>
        <v>591.14313738857254</v>
      </c>
      <c r="C35" s="23">
        <v>591.08419769788225</v>
      </c>
      <c r="D35" s="24">
        <v>591.14313738857254</v>
      </c>
      <c r="E35" s="7">
        <v>9.9704601072857197E-5</v>
      </c>
      <c r="F35" s="7">
        <f t="shared" si="14"/>
        <v>0</v>
      </c>
      <c r="G35" s="32">
        <v>2013.155801057816</v>
      </c>
      <c r="H35" s="23">
        <v>591.0847794206976</v>
      </c>
      <c r="I35" s="24">
        <v>591.14313739016677</v>
      </c>
      <c r="J35" s="7">
        <v>9.8720539540898982E-5</v>
      </c>
      <c r="K35" s="7">
        <f t="shared" si="15"/>
        <v>2.6968604125438669E-12</v>
      </c>
      <c r="L35" s="32">
        <v>673.649001121521</v>
      </c>
      <c r="M35" s="23">
        <v>693.10665609660111</v>
      </c>
      <c r="N35" s="8">
        <f t="shared" ref="N35:N58" si="22">(M35-B35)/B35</f>
        <v>0.1724853292866792</v>
      </c>
      <c r="O35" s="24">
        <f t="shared" si="16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3">(V35-B35)/B35</f>
        <v>0.1724853292866792</v>
      </c>
      <c r="X35" s="24">
        <f t="shared" si="17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8"/>
        <v>0.11887624966187796</v>
      </c>
      <c r="AH35" s="8">
        <f t="shared" si="19"/>
        <v>0.15937256697222343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20"/>
        <v>0.11887624966187796</v>
      </c>
      <c r="AM35" s="8">
        <f t="shared" si="21"/>
        <v>0.15937256697222343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4">(AO35-$B35)/$B35</f>
        <v>0.12396018062440646</v>
      </c>
      <c r="AR35" s="8">
        <f t="shared" ref="AR35:AR58" si="25">(AP35-$B35)/$B35</f>
        <v>0.15960274830820556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3.50319007629716E-2</v>
      </c>
      <c r="AW35" s="8">
        <f t="shared" si="4"/>
        <v>7.2043277392692423E-2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0.1403446337190421</v>
      </c>
      <c r="BB35" s="8">
        <f t="shared" si="5"/>
        <v>0.16015302799400705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2.6402056276718468E-2</v>
      </c>
      <c r="BG35" s="8">
        <f t="shared" si="6"/>
        <v>7.2100902895071942E-2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4.7158987483470853E-2</v>
      </c>
      <c r="BL35" s="8">
        <f t="shared" si="8"/>
        <v>8.4734548449788838E-2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3.2187296988742654E-2</v>
      </c>
      <c r="BQ35" s="8">
        <f t="shared" si="10"/>
        <v>6.0700832599484882E-2</v>
      </c>
      <c r="BR35" s="32">
        <v>105.4375553486869</v>
      </c>
      <c r="BS35" s="23">
        <v>617.36876412652305</v>
      </c>
      <c r="BT35" s="24">
        <v>631.07737959117708</v>
      </c>
      <c r="BU35" s="8">
        <f t="shared" si="11"/>
        <v>4.4364258128419709E-2</v>
      </c>
      <c r="BV35" s="8">
        <f t="shared" si="11"/>
        <v>6.7554268461979636E-2</v>
      </c>
      <c r="BW35" s="32">
        <v>24.104820668883619</v>
      </c>
      <c r="BX35" s="23">
        <v>604.78265539893141</v>
      </c>
      <c r="BY35" s="24">
        <v>620.05037892880478</v>
      </c>
      <c r="BZ35" s="8">
        <f t="shared" si="12"/>
        <v>2.3073122476922687E-2</v>
      </c>
      <c r="CA35" s="8">
        <f t="shared" si="12"/>
        <v>4.8900578746346526E-2</v>
      </c>
      <c r="CB35" s="32">
        <v>31.46598898954689</v>
      </c>
    </row>
    <row r="36" spans="1:80" x14ac:dyDescent="0.25">
      <c r="A36" s="6" t="s">
        <v>112</v>
      </c>
      <c r="B36" s="31">
        <f t="shared" si="13"/>
        <v>642.89170155000488</v>
      </c>
      <c r="C36" s="23">
        <v>642.82818093055187</v>
      </c>
      <c r="D36" s="24">
        <v>642.89170155000488</v>
      </c>
      <c r="E36" s="7">
        <v>9.8804540951233567E-5</v>
      </c>
      <c r="F36" s="7">
        <f t="shared" si="14"/>
        <v>0</v>
      </c>
      <c r="G36" s="32">
        <v>234.26450395584109</v>
      </c>
      <c r="H36" s="23">
        <v>642.84552853154128</v>
      </c>
      <c r="I36" s="24">
        <v>642.89170155000568</v>
      </c>
      <c r="J36" s="7">
        <v>7.1820834446689982E-5</v>
      </c>
      <c r="K36" s="84">
        <f t="shared" si="15"/>
        <v>1.2378567994152485E-15</v>
      </c>
      <c r="L36" s="32">
        <v>52.695458173751831</v>
      </c>
      <c r="M36" s="23">
        <v>758.3510537121723</v>
      </c>
      <c r="N36" s="8">
        <f t="shared" si="22"/>
        <v>0.17959378210015184</v>
      </c>
      <c r="O36" s="24">
        <f t="shared" si="16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3"/>
        <v>0.17965498320331189</v>
      </c>
      <c r="X36" s="24">
        <f t="shared" si="17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8"/>
        <v>8.4617730753194051E-2</v>
      </c>
      <c r="AH36" s="8">
        <f t="shared" si="19"/>
        <v>0.10139255082389485</v>
      </c>
      <c r="AI36" s="32">
        <v>11.12201851</v>
      </c>
      <c r="AJ36" s="23">
        <v>697.29173845522598</v>
      </c>
      <c r="AK36" s="24">
        <v>708.07613107367399</v>
      </c>
      <c r="AL36" s="8">
        <f t="shared" si="20"/>
        <v>8.4617730753194051E-2</v>
      </c>
      <c r="AM36" s="8">
        <f t="shared" si="21"/>
        <v>0.10139255082389485</v>
      </c>
      <c r="AN36" s="32">
        <v>11.75514070000008</v>
      </c>
      <c r="AO36" s="23">
        <v>694.88198458052022</v>
      </c>
      <c r="AP36" s="24">
        <v>709.3457975452086</v>
      </c>
      <c r="AQ36" s="8">
        <f t="shared" si="24"/>
        <v>8.0869426227103788E-2</v>
      </c>
      <c r="AR36" s="8">
        <f t="shared" si="25"/>
        <v>0.10336748138914162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0.12473269797599366</v>
      </c>
      <c r="AW36" s="8">
        <f t="shared" si="4"/>
        <v>0.14532894030980495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8.4617730753194051E-2</v>
      </c>
      <c r="BB36" s="8">
        <f t="shared" si="5"/>
        <v>0.10139255082389485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7.781456699932679E-2</v>
      </c>
      <c r="BG36" s="8">
        <f t="shared" si="6"/>
        <v>0.13532128216567646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8.5178885951342626E-2</v>
      </c>
      <c r="BL36" s="8">
        <f t="shared" si="8"/>
        <v>0.12332179897762929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8.4274935083721747E-2</v>
      </c>
      <c r="BQ36" s="8">
        <f t="shared" si="10"/>
        <v>0.12204456075144533</v>
      </c>
      <c r="BR36" s="32">
        <v>40.757730008848007</v>
      </c>
      <c r="BS36" s="23">
        <v>682.12557976974165</v>
      </c>
      <c r="BT36" s="24">
        <v>716.71080037163472</v>
      </c>
      <c r="BU36" s="8">
        <f t="shared" si="11"/>
        <v>6.1027196532704206E-2</v>
      </c>
      <c r="BV36" s="8">
        <f t="shared" si="11"/>
        <v>0.11482353659823699</v>
      </c>
      <c r="BW36" s="32">
        <v>23.474216526187959</v>
      </c>
      <c r="BX36" s="23">
        <v>679.7952807209324</v>
      </c>
      <c r="BY36" s="24">
        <v>685.30050983012211</v>
      </c>
      <c r="BZ36" s="8">
        <f t="shared" si="12"/>
        <v>5.7402481758519183E-2</v>
      </c>
      <c r="CA36" s="8">
        <f t="shared" si="12"/>
        <v>6.5965711142125572E-2</v>
      </c>
      <c r="CB36" s="32">
        <v>23.04519417341799</v>
      </c>
    </row>
    <row r="37" spans="1:80" x14ac:dyDescent="0.25">
      <c r="A37" s="6" t="s">
        <v>113</v>
      </c>
      <c r="B37" s="31">
        <f t="shared" si="13"/>
        <v>628.23922587588345</v>
      </c>
      <c r="C37" s="23">
        <v>618.11581620503046</v>
      </c>
      <c r="D37" s="24">
        <v>633.57381872358405</v>
      </c>
      <c r="E37" s="7">
        <v>2.439810810000529E-2</v>
      </c>
      <c r="F37" s="7">
        <f t="shared" si="14"/>
        <v>8.4913399672922069E-3</v>
      </c>
      <c r="G37" s="32">
        <v>3600.0097329616551</v>
      </c>
      <c r="H37" s="23">
        <v>622.77849253275133</v>
      </c>
      <c r="I37" s="24">
        <v>628.23922587588345</v>
      </c>
      <c r="J37" s="7">
        <v>8.6921241435034251E-3</v>
      </c>
      <c r="K37" s="7">
        <f t="shared" si="15"/>
        <v>0</v>
      </c>
      <c r="L37" s="32">
        <v>3600.0182099342351</v>
      </c>
      <c r="M37" s="23">
        <v>747.4998829490612</v>
      </c>
      <c r="N37" s="8">
        <f t="shared" si="22"/>
        <v>0.18983319118112371</v>
      </c>
      <c r="O37" s="24">
        <f t="shared" si="16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3"/>
        <v>0.22165445493849145</v>
      </c>
      <c r="X37" s="24">
        <f t="shared" si="17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8"/>
        <v>8.9629637282394786E-2</v>
      </c>
      <c r="AH37" s="8">
        <f t="shared" si="19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20"/>
        <v>8.9629637282394786E-2</v>
      </c>
      <c r="AM37" s="8">
        <f t="shared" si="21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4"/>
        <v>0.10644265163494561</v>
      </c>
      <c r="AR37" s="8">
        <f t="shared" si="25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>
        <v>659.92217920274516</v>
      </c>
      <c r="BT37" s="24">
        <v>699.2089374687846</v>
      </c>
      <c r="BU37" s="8">
        <f t="shared" si="11"/>
        <v>5.0431351660173276E-2</v>
      </c>
      <c r="BV37" s="8">
        <f t="shared" si="11"/>
        <v>0.1129660624007615</v>
      </c>
      <c r="BW37" s="32">
        <v>28.510557776503269</v>
      </c>
      <c r="BX37" s="23">
        <v>650.66848830270658</v>
      </c>
      <c r="BY37" s="24">
        <v>674.43438644530829</v>
      </c>
      <c r="BZ37" s="8">
        <f t="shared" si="12"/>
        <v>3.570178604424537E-2</v>
      </c>
      <c r="CA37" s="8">
        <f t="shared" si="12"/>
        <v>7.3531162440581638E-2</v>
      </c>
      <c r="CB37" s="32">
        <v>29.23394100237638</v>
      </c>
    </row>
    <row r="38" spans="1:80" x14ac:dyDescent="0.25">
      <c r="A38" s="6" t="s">
        <v>114</v>
      </c>
      <c r="B38" s="31">
        <f t="shared" si="13"/>
        <v>611.43689215025734</v>
      </c>
      <c r="C38" s="23">
        <v>605.6619416267929</v>
      </c>
      <c r="D38" s="24">
        <v>611.43689512983087</v>
      </c>
      <c r="E38" s="7">
        <v>9.4448888332307693E-3</v>
      </c>
      <c r="F38" s="7">
        <f t="shared" si="14"/>
        <v>4.8730679739546337E-9</v>
      </c>
      <c r="G38" s="32">
        <v>3600.011317968369</v>
      </c>
      <c r="H38" s="23">
        <v>607.95654557404248</v>
      </c>
      <c r="I38" s="24">
        <v>611.43689215025734</v>
      </c>
      <c r="J38" s="7">
        <v>5.6920781537656709E-3</v>
      </c>
      <c r="K38" s="84">
        <f t="shared" si="15"/>
        <v>0</v>
      </c>
      <c r="L38" s="32">
        <v>3600.016208171844</v>
      </c>
      <c r="M38" s="23">
        <v>719.7212955494515</v>
      </c>
      <c r="N38" s="8">
        <f t="shared" si="22"/>
        <v>0.17709824969570834</v>
      </c>
      <c r="O38" s="24">
        <f t="shared" si="16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3"/>
        <v>0.2017934095260363</v>
      </c>
      <c r="X38" s="24">
        <f t="shared" si="17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8"/>
        <v>9.2370710372855325E-2</v>
      </c>
      <c r="AH38" s="8">
        <f t="shared" si="19"/>
        <v>0.15664228034419719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20"/>
        <v>9.2370710372855325E-2</v>
      </c>
      <c r="AM38" s="8">
        <f t="shared" si="21"/>
        <v>0.15664228034419719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4"/>
        <v>8.8667214849369583E-2</v>
      </c>
      <c r="AR38" s="8">
        <f t="shared" si="25"/>
        <v>0.14474053042626575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0.13765947900190875</v>
      </c>
      <c r="AW38" s="8">
        <f t="shared" si="4"/>
        <v>0.15285120609905578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0.12932877453297081</v>
      </c>
      <c r="BB38" s="8">
        <f t="shared" si="5"/>
        <v>0.15657764710006752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0.11279700645516202</v>
      </c>
      <c r="BG38" s="8">
        <f t="shared" si="6"/>
        <v>0.14638738980078925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3.5650411869641255E-2</v>
      </c>
      <c r="BL38" s="8">
        <f t="shared" si="8"/>
        <v>6.4706697184062287E-2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4.414923055834382E-2</v>
      </c>
      <c r="BQ38" s="8">
        <f t="shared" si="10"/>
        <v>8.2193762091220784E-2</v>
      </c>
      <c r="BR38" s="32">
        <v>69.002752266637984</v>
      </c>
      <c r="BS38" s="23">
        <v>640.96225166562749</v>
      </c>
      <c r="BT38" s="24">
        <v>656.12438902974998</v>
      </c>
      <c r="BU38" s="8">
        <f t="shared" si="11"/>
        <v>4.8288482252906745E-2</v>
      </c>
      <c r="BV38" s="8">
        <f t="shared" si="11"/>
        <v>7.3086033003894907E-2</v>
      </c>
      <c r="BW38" s="32">
        <v>24.084872660785908</v>
      </c>
      <c r="BX38" s="23">
        <v>625.09145992636627</v>
      </c>
      <c r="BY38" s="24">
        <v>653.91918331375746</v>
      </c>
      <c r="BZ38" s="8">
        <f t="shared" si="12"/>
        <v>2.2331933109383587E-2</v>
      </c>
      <c r="CA38" s="8">
        <f t="shared" si="12"/>
        <v>6.9479437222215126E-2</v>
      </c>
      <c r="CB38" s="32">
        <v>30.02411532178521</v>
      </c>
    </row>
    <row r="39" spans="1:80" x14ac:dyDescent="0.25">
      <c r="A39" s="6" t="s">
        <v>115</v>
      </c>
      <c r="B39" s="31">
        <f t="shared" si="13"/>
        <v>588.49442533553042</v>
      </c>
      <c r="C39" s="23">
        <v>586.97947633432148</v>
      </c>
      <c r="D39" s="24">
        <v>588.49442533553042</v>
      </c>
      <c r="E39" s="7">
        <v>2.5742792726455152E-3</v>
      </c>
      <c r="F39" s="7">
        <f t="shared" si="14"/>
        <v>0</v>
      </c>
      <c r="G39" s="32">
        <v>3600.0064420700069</v>
      </c>
      <c r="H39" s="23">
        <v>588.44025514395378</v>
      </c>
      <c r="I39" s="24">
        <v>588.49442533557726</v>
      </c>
      <c r="J39" s="7">
        <v>9.2048776150226212E-5</v>
      </c>
      <c r="K39" s="7">
        <f t="shared" si="15"/>
        <v>7.9591199380691724E-14</v>
      </c>
      <c r="L39" s="32">
        <v>542.86872410774231</v>
      </c>
      <c r="M39" s="23">
        <v>690.05913113468387</v>
      </c>
      <c r="N39" s="8">
        <f t="shared" si="22"/>
        <v>0.17258397263703265</v>
      </c>
      <c r="O39" s="24">
        <f t="shared" si="16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3"/>
        <v>0.17796286923555005</v>
      </c>
      <c r="X39" s="24">
        <f t="shared" si="17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8"/>
        <v>7.2429756389165018E-2</v>
      </c>
      <c r="AH39" s="8">
        <f t="shared" si="19"/>
        <v>0.1108179310250066</v>
      </c>
      <c r="AI39" s="32">
        <v>10.95023513999999</v>
      </c>
      <c r="AJ39" s="23">
        <v>631.11893319896456</v>
      </c>
      <c r="AK39" s="24">
        <v>653.71015997096413</v>
      </c>
      <c r="AL39" s="8">
        <f t="shared" si="20"/>
        <v>7.2429756389165018E-2</v>
      </c>
      <c r="AM39" s="8">
        <f t="shared" si="21"/>
        <v>0.1108179310250066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4"/>
        <v>0.10165995949233529</v>
      </c>
      <c r="AR39" s="8">
        <f t="shared" si="25"/>
        <v>0.13745164064863383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8.2185592928089246E-2</v>
      </c>
      <c r="AW39" s="8">
        <f t="shared" si="4"/>
        <v>0.10638604317656618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0.12312620594864061</v>
      </c>
      <c r="BB39" s="8">
        <f t="shared" si="5"/>
        <v>0.16207714567046258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7.2213559412384554E-2</v>
      </c>
      <c r="BG39" s="8">
        <f t="shared" si="6"/>
        <v>9.8424196862729157E-2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4.207746492631196E-2</v>
      </c>
      <c r="BL39" s="8">
        <f t="shared" si="8"/>
        <v>6.0485782338373019E-2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3.4610842488608178E-2</v>
      </c>
      <c r="BQ39" s="8">
        <f t="shared" si="10"/>
        <v>6.5085903264382822E-2</v>
      </c>
      <c r="BR39" s="32">
        <v>114.05184202250091</v>
      </c>
      <c r="BS39" s="23">
        <v>612.19096961730804</v>
      </c>
      <c r="BT39" s="24">
        <v>619.67882582486232</v>
      </c>
      <c r="BU39" s="8">
        <f t="shared" si="11"/>
        <v>4.0266387006583831E-2</v>
      </c>
      <c r="BV39" s="8">
        <f t="shared" si="11"/>
        <v>5.2990137453812057E-2</v>
      </c>
      <c r="BW39" s="32">
        <v>25.729326842352751</v>
      </c>
      <c r="BX39" s="23">
        <v>610.95041370630486</v>
      </c>
      <c r="BY39" s="24">
        <v>621.65172657844482</v>
      </c>
      <c r="BZ39" s="8">
        <f t="shared" si="12"/>
        <v>3.8158370587743698E-2</v>
      </c>
      <c r="CA39" s="8">
        <f t="shared" si="12"/>
        <v>5.6342591901375694E-2</v>
      </c>
      <c r="CB39" s="32">
        <v>26.562607545219361</v>
      </c>
    </row>
    <row r="40" spans="1:80" x14ac:dyDescent="0.25">
      <c r="A40" s="6" t="s">
        <v>116</v>
      </c>
      <c r="B40" s="31">
        <f t="shared" si="13"/>
        <v>608.46402234377808</v>
      </c>
      <c r="C40" s="23">
        <v>608.40318740066323</v>
      </c>
      <c r="D40" s="24">
        <v>608.46402356884573</v>
      </c>
      <c r="E40" s="7">
        <v>9.9983180313060959E-5</v>
      </c>
      <c r="F40" s="7">
        <f t="shared" si="14"/>
        <v>2.0133772977787904E-9</v>
      </c>
      <c r="G40" s="32">
        <v>1805.3396351337431</v>
      </c>
      <c r="H40" s="23">
        <v>608.41383729236225</v>
      </c>
      <c r="I40" s="24">
        <v>608.46402234377808</v>
      </c>
      <c r="J40" s="7">
        <v>8.2478256023114281E-5</v>
      </c>
      <c r="K40" s="7">
        <f t="shared" si="15"/>
        <v>0</v>
      </c>
      <c r="L40" s="32">
        <v>318.20614004135132</v>
      </c>
      <c r="M40" s="23">
        <v>727.20089677604062</v>
      </c>
      <c r="N40" s="8">
        <f t="shared" si="22"/>
        <v>0.19514198058069734</v>
      </c>
      <c r="O40" s="24">
        <f t="shared" si="16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3"/>
        <v>0.23802933487839381</v>
      </c>
      <c r="X40" s="24">
        <f t="shared" si="17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8"/>
        <v>7.6237022048189662E-2</v>
      </c>
      <c r="AH40" s="8">
        <f t="shared" si="19"/>
        <v>0.10480642902800454</v>
      </c>
      <c r="AI40" s="32">
        <v>11.22468855000006</v>
      </c>
      <c r="AJ40" s="23">
        <v>654.85150743073086</v>
      </c>
      <c r="AK40" s="24">
        <v>672.23496371764543</v>
      </c>
      <c r="AL40" s="8">
        <f t="shared" si="20"/>
        <v>7.6237022048189662E-2</v>
      </c>
      <c r="AM40" s="8">
        <f t="shared" si="21"/>
        <v>0.10480642902800454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4"/>
        <v>6.8372067123790195E-2</v>
      </c>
      <c r="AR40" s="8">
        <f t="shared" si="25"/>
        <v>0.10473343008551193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8.753992791409422E-2</v>
      </c>
      <c r="AW40" s="8">
        <f t="shared" si="4"/>
        <v>0.10588193565564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7.6237022048189662E-2</v>
      </c>
      <c r="BB40" s="8">
        <f t="shared" si="5"/>
        <v>0.10480642902800454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8.4412842190999426E-2</v>
      </c>
      <c r="BG40" s="8">
        <f t="shared" si="6"/>
        <v>0.10285347554148938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5.2779548335491908E-2</v>
      </c>
      <c r="BL40" s="8">
        <f t="shared" si="8"/>
        <v>8.0851513259327171E-2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7.9316789188447631E-2</v>
      </c>
      <c r="BQ40" s="8">
        <f t="shared" si="10"/>
        <v>8.6602233947778329E-2</v>
      </c>
      <c r="BR40" s="32">
        <v>73.845118030160663</v>
      </c>
      <c r="BS40" s="23">
        <v>652.46775744032345</v>
      </c>
      <c r="BT40" s="24">
        <v>657.68873581601724</v>
      </c>
      <c r="BU40" s="8">
        <f t="shared" si="11"/>
        <v>7.2319370547242565E-2</v>
      </c>
      <c r="BV40" s="8">
        <f t="shared" si="11"/>
        <v>8.0899957375668019E-2</v>
      </c>
      <c r="BW40" s="32">
        <v>25.085143118724229</v>
      </c>
      <c r="BX40" s="23">
        <v>633.69371306387052</v>
      </c>
      <c r="BY40" s="24">
        <v>658.74883898392682</v>
      </c>
      <c r="BZ40" s="8">
        <f t="shared" si="12"/>
        <v>4.1464556314946471E-2</v>
      </c>
      <c r="CA40" s="8">
        <f t="shared" si="12"/>
        <v>8.2642218428057121E-2</v>
      </c>
      <c r="CB40" s="32">
        <v>25.117921590991319</v>
      </c>
    </row>
    <row r="41" spans="1:80" x14ac:dyDescent="0.25">
      <c r="A41" s="6" t="s">
        <v>117</v>
      </c>
      <c r="B41" s="31">
        <f t="shared" si="13"/>
        <v>624.77505119746274</v>
      </c>
      <c r="C41" s="23">
        <v>610.66367599372245</v>
      </c>
      <c r="D41" s="24">
        <v>624.77505177988655</v>
      </c>
      <c r="E41" s="7">
        <v>2.258633046559836E-2</v>
      </c>
      <c r="F41" s="7">
        <f t="shared" si="14"/>
        <v>9.3221361451739275E-10</v>
      </c>
      <c r="G41" s="32">
        <v>3600.0136139392848</v>
      </c>
      <c r="H41" s="23">
        <v>611.5736825071275</v>
      </c>
      <c r="I41" s="24">
        <v>624.77505119746274</v>
      </c>
      <c r="J41" s="7">
        <v>2.1129794899833309E-2</v>
      </c>
      <c r="K41" s="84">
        <f t="shared" si="15"/>
        <v>0</v>
      </c>
      <c r="L41" s="32">
        <v>3600.0137679576869</v>
      </c>
      <c r="M41" s="23">
        <v>731.60309346314784</v>
      </c>
      <c r="N41" s="8">
        <f t="shared" si="22"/>
        <v>0.17098640872572496</v>
      </c>
      <c r="O41" s="24">
        <f t="shared" si="16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3"/>
        <v>0.1892576982042552</v>
      </c>
      <c r="X41" s="24">
        <f t="shared" si="17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8"/>
        <v>0.11205508879061807</v>
      </c>
      <c r="AH41" s="8">
        <f t="shared" si="19"/>
        <v>0.16362184016422132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20"/>
        <v>0.11205508879061807</v>
      </c>
      <c r="AM41" s="8">
        <f t="shared" si="21"/>
        <v>0.16362184016422132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4"/>
        <v>0.11938707451539368</v>
      </c>
      <c r="AR41" s="8">
        <f t="shared" si="25"/>
        <v>0.1841412501888369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7.3608125287304052E-2</v>
      </c>
      <c r="AW41" s="8">
        <f t="shared" si="4"/>
        <v>8.8769915735287211E-2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0.17310357742150442</v>
      </c>
      <c r="BB41" s="8">
        <f t="shared" si="5"/>
        <v>0.23077648041558202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7.0629086292594331E-2</v>
      </c>
      <c r="BG41" s="8">
        <f t="shared" si="6"/>
        <v>9.225491136810271E-2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3.2946427558594817E-2</v>
      </c>
      <c r="BL41" s="8">
        <f t="shared" si="8"/>
        <v>7.0274109647120803E-2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3.5222541832223453E-2</v>
      </c>
      <c r="BQ41" s="8">
        <f t="shared" si="10"/>
        <v>7.0211671185255939E-2</v>
      </c>
      <c r="BR41" s="32">
        <v>56.146328843198717</v>
      </c>
      <c r="BS41" s="23">
        <v>652.22403180303081</v>
      </c>
      <c r="BT41" s="24">
        <v>666.29224612387247</v>
      </c>
      <c r="BU41" s="8">
        <f t="shared" si="11"/>
        <v>4.3934181675402244E-2</v>
      </c>
      <c r="BV41" s="8">
        <f t="shared" si="11"/>
        <v>6.6451428953247446E-2</v>
      </c>
      <c r="BW41" s="32">
        <v>27.59508835691959</v>
      </c>
      <c r="BX41" s="23">
        <v>654.89622609281946</v>
      </c>
      <c r="BY41" s="24">
        <v>683.44045027613515</v>
      </c>
      <c r="BZ41" s="8">
        <f t="shared" si="12"/>
        <v>4.8211231926795994E-2</v>
      </c>
      <c r="CA41" s="8">
        <f t="shared" si="12"/>
        <v>9.3898434270434664E-2</v>
      </c>
      <c r="CB41" s="32">
        <v>31.66071424614638</v>
      </c>
    </row>
    <row r="42" spans="1:80" x14ac:dyDescent="0.25">
      <c r="A42" s="6" t="s">
        <v>118</v>
      </c>
      <c r="B42" s="31">
        <f t="shared" si="13"/>
        <v>582.12411400418296</v>
      </c>
      <c r="C42" s="23">
        <v>582.06590974497919</v>
      </c>
      <c r="D42" s="24">
        <v>582.12411400418296</v>
      </c>
      <c r="E42" s="7">
        <v>9.9985995775694905E-5</v>
      </c>
      <c r="F42" s="7">
        <f t="shared" si="14"/>
        <v>0</v>
      </c>
      <c r="G42" s="32">
        <v>817.28882193565369</v>
      </c>
      <c r="H42" s="23">
        <v>582.07080081827553</v>
      </c>
      <c r="I42" s="24">
        <v>582.12411400424639</v>
      </c>
      <c r="J42" s="7">
        <v>9.1583881664043335E-5</v>
      </c>
      <c r="K42" s="84">
        <f t="shared" si="15"/>
        <v>1.0897548121190854E-13</v>
      </c>
      <c r="L42" s="32">
        <v>326.02883315086359</v>
      </c>
      <c r="M42" s="23">
        <v>670.08650267527184</v>
      </c>
      <c r="N42" s="8">
        <f t="shared" si="22"/>
        <v>0.15110590088088469</v>
      </c>
      <c r="O42" s="24">
        <f t="shared" si="16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3"/>
        <v>0.15325420314180491</v>
      </c>
      <c r="X42" s="24">
        <f t="shared" si="17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8"/>
        <v>5.953003431189631E-2</v>
      </c>
      <c r="AH42" s="8">
        <f t="shared" si="19"/>
        <v>9.2647104537895777E-2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20"/>
        <v>5.953003431189631E-2</v>
      </c>
      <c r="AM42" s="8">
        <f t="shared" si="21"/>
        <v>9.2647104537895777E-2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4"/>
        <v>6.905272030034236E-2</v>
      </c>
      <c r="AR42" s="8">
        <f t="shared" si="25"/>
        <v>0.10298499009904405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8.6832007096052918E-2</v>
      </c>
      <c r="AW42" s="8">
        <f t="shared" si="4"/>
        <v>0.1139357372151865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7.1060136293326373E-2</v>
      </c>
      <c r="BB42" s="8">
        <f t="shared" si="5"/>
        <v>9.2759479501869899E-2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5.4657900592779786E-2</v>
      </c>
      <c r="BG42" s="8">
        <f t="shared" si="6"/>
        <v>0.10737032606148293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1.7449521500546853E-2</v>
      </c>
      <c r="BL42" s="8">
        <f t="shared" si="8"/>
        <v>3.6899995647680484E-2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2.2425180826265056E-2</v>
      </c>
      <c r="BQ42" s="8">
        <f t="shared" si="10"/>
        <v>3.4537142267983462E-2</v>
      </c>
      <c r="BR42" s="32">
        <v>98.259676722623411</v>
      </c>
      <c r="BS42" s="23">
        <v>594.01379112591962</v>
      </c>
      <c r="BT42" s="24">
        <v>599.2281160569737</v>
      </c>
      <c r="BU42" s="8">
        <f t="shared" si="11"/>
        <v>2.0424642847987624E-2</v>
      </c>
      <c r="BV42" s="8">
        <f t="shared" si="11"/>
        <v>2.9382053828932851E-2</v>
      </c>
      <c r="BW42" s="32">
        <v>24.63034885935485</v>
      </c>
      <c r="BX42" s="23">
        <v>596.38736227305958</v>
      </c>
      <c r="BY42" s="24">
        <v>602.33751494458397</v>
      </c>
      <c r="BZ42" s="8">
        <f t="shared" si="12"/>
        <v>2.4502074258298347E-2</v>
      </c>
      <c r="CA42" s="8">
        <f t="shared" si="12"/>
        <v>3.4723524509853526E-2</v>
      </c>
      <c r="CB42" s="32">
        <v>24.83942271322012</v>
      </c>
    </row>
    <row r="43" spans="1:80" x14ac:dyDescent="0.25">
      <c r="A43" s="25" t="s">
        <v>119</v>
      </c>
      <c r="B43" s="31">
        <f t="shared" si="13"/>
        <v>721.2098778711977</v>
      </c>
      <c r="C43" s="26">
        <v>721.13817899948742</v>
      </c>
      <c r="D43" s="27">
        <v>721.2098778711977</v>
      </c>
      <c r="E43" s="10">
        <v>9.9414711182140963E-5</v>
      </c>
      <c r="F43" s="10">
        <f t="shared" si="14"/>
        <v>0</v>
      </c>
      <c r="G43" s="33">
        <v>263.23525309562677</v>
      </c>
      <c r="H43" s="26">
        <v>721.13826813529943</v>
      </c>
      <c r="I43" s="27">
        <v>721.20987787120043</v>
      </c>
      <c r="J43" s="10">
        <v>9.9291119129238221E-5</v>
      </c>
      <c r="K43" s="85">
        <f t="shared" si="15"/>
        <v>3.7832040145823823E-15</v>
      </c>
      <c r="L43" s="33">
        <v>72.662734031677246</v>
      </c>
      <c r="M43" s="26">
        <v>998.59907363853642</v>
      </c>
      <c r="N43" s="11">
        <f t="shared" si="22"/>
        <v>0.38461646779729519</v>
      </c>
      <c r="O43" s="27">
        <f t="shared" si="16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3"/>
        <v>0.38461646779729519</v>
      </c>
      <c r="X43" s="27">
        <f t="shared" si="17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8"/>
        <v>7.0914400791170118E-2</v>
      </c>
      <c r="AH43" s="11">
        <f t="shared" si="19"/>
        <v>0.12194423697094597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20"/>
        <v>7.0914400791170118E-2</v>
      </c>
      <c r="AM43" s="11">
        <f t="shared" si="21"/>
        <v>0.12194423697094597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4"/>
        <v>6.4875295074780501E-2</v>
      </c>
      <c r="AR43" s="11">
        <f t="shared" si="25"/>
        <v>9.7349067911886841E-2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5.6210885134648884E-2</v>
      </c>
      <c r="AW43" s="11">
        <f t="shared" si="4"/>
        <v>6.7928943897977892E-2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7.838859256194243E-2</v>
      </c>
      <c r="BB43" s="11">
        <f t="shared" si="5"/>
        <v>0.10741815053572622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5.8176809924126709E-2</v>
      </c>
      <c r="BG43" s="11">
        <f t="shared" si="6"/>
        <v>7.2225475906240899E-2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1.9486340145909897E-2</v>
      </c>
      <c r="BL43" s="11">
        <f t="shared" si="8"/>
        <v>3.6398317313006925E-2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2.1087408092733864E-2</v>
      </c>
      <c r="BQ43" s="11">
        <f t="shared" si="10"/>
        <v>4.480226929225975E-2</v>
      </c>
      <c r="BR43" s="33">
        <v>39.96502392180264</v>
      </c>
      <c r="BS43" s="26">
        <v>733.90981138345683</v>
      </c>
      <c r="BT43" s="27">
        <v>748.41293891420719</v>
      </c>
      <c r="BU43" s="11">
        <f t="shared" si="11"/>
        <v>1.7609206282290034E-2</v>
      </c>
      <c r="BV43" s="11">
        <f t="shared" si="11"/>
        <v>3.7718647342026186E-2</v>
      </c>
      <c r="BW43" s="33">
        <v>25.074951921589669</v>
      </c>
      <c r="BX43" s="26">
        <v>736.41724898784378</v>
      </c>
      <c r="BY43" s="27">
        <v>746.67650865098278</v>
      </c>
      <c r="BZ43" s="11">
        <f t="shared" si="12"/>
        <v>2.1085916296007784E-2</v>
      </c>
      <c r="CA43" s="11">
        <f t="shared" si="12"/>
        <v>3.5310984445963471E-2</v>
      </c>
      <c r="CB43" s="33">
        <v>24.35052413232625</v>
      </c>
    </row>
    <row r="44" spans="1:80" x14ac:dyDescent="0.25">
      <c r="A44" s="25" t="s">
        <v>120</v>
      </c>
      <c r="B44" s="31">
        <f t="shared" si="13"/>
        <v>664.99160263250815</v>
      </c>
      <c r="C44" s="26">
        <v>637.98586520929189</v>
      </c>
      <c r="D44" s="27">
        <v>666.00111765258794</v>
      </c>
      <c r="E44" s="10">
        <v>4.2064873017083559E-2</v>
      </c>
      <c r="F44" s="10">
        <f t="shared" si="14"/>
        <v>1.5180868691926526E-3</v>
      </c>
      <c r="G44" s="33">
        <v>3600.006967067719</v>
      </c>
      <c r="H44" s="26">
        <v>643.30143232976059</v>
      </c>
      <c r="I44" s="27">
        <v>664.99160263250815</v>
      </c>
      <c r="J44" s="10">
        <v>3.2617209325474593E-2</v>
      </c>
      <c r="K44" s="85">
        <f t="shared" si="15"/>
        <v>0</v>
      </c>
      <c r="L44" s="33">
        <v>3600.0145680904388</v>
      </c>
      <c r="M44" s="26">
        <v>948.28535881848961</v>
      </c>
      <c r="N44" s="11">
        <f t="shared" si="22"/>
        <v>0.42601102790547124</v>
      </c>
      <c r="O44" s="27">
        <f t="shared" si="16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3"/>
        <v>0.42601102790547124</v>
      </c>
      <c r="X44" s="27">
        <f t="shared" si="17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8"/>
        <v>0.11023924048268713</v>
      </c>
      <c r="AH44" s="11">
        <f t="shared" si="19"/>
        <v>0.15475442373261439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20"/>
        <v>0.11023924048268713</v>
      </c>
      <c r="AM44" s="11">
        <f t="shared" si="21"/>
        <v>0.15475442373261439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4"/>
        <v>0.13700572115686138</v>
      </c>
      <c r="AR44" s="11">
        <f t="shared" si="25"/>
        <v>0.1742294191800941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0.11673095041643525</v>
      </c>
      <c r="AW44" s="11">
        <f t="shared" si="4"/>
        <v>0.13876097219231923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0.13755057396279799</v>
      </c>
      <c r="BB44" s="11">
        <f t="shared" si="5"/>
        <v>0.16773258512812389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0.11249058324146156</v>
      </c>
      <c r="BG44" s="11">
        <f t="shared" si="6"/>
        <v>0.137736617216036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1.5648499405686953E-2</v>
      </c>
      <c r="BL44" s="11">
        <f t="shared" si="8"/>
        <v>4.2257550137589174E-2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2.0280249597483795E-2</v>
      </c>
      <c r="BQ44" s="11">
        <f t="shared" si="10"/>
        <v>5.0605827474611641E-2</v>
      </c>
      <c r="BR44" s="33">
        <v>69.255560221336779</v>
      </c>
      <c r="BS44" s="26">
        <v>675.35921154881316</v>
      </c>
      <c r="BT44" s="27">
        <v>695.92172086495884</v>
      </c>
      <c r="BU44" s="11">
        <f t="shared" si="11"/>
        <v>1.5590586219829951E-2</v>
      </c>
      <c r="BV44" s="11">
        <f t="shared" si="11"/>
        <v>4.6512043325069613E-2</v>
      </c>
      <c r="BW44" s="33">
        <v>35.965120713412759</v>
      </c>
      <c r="BX44" s="26">
        <v>695.91470505249413</v>
      </c>
      <c r="BY44" s="27">
        <v>716.62221931634861</v>
      </c>
      <c r="BZ44" s="11">
        <f t="shared" si="12"/>
        <v>4.6501493097913446E-2</v>
      </c>
      <c r="CA44" s="11">
        <f t="shared" si="12"/>
        <v>7.7641005509618291E-2</v>
      </c>
      <c r="CB44" s="33">
        <v>35.496631139144299</v>
      </c>
    </row>
    <row r="45" spans="1:80" x14ac:dyDescent="0.25">
      <c r="A45" s="25" t="s">
        <v>121</v>
      </c>
      <c r="B45" s="31">
        <f t="shared" si="13"/>
        <v>634.7693028105142</v>
      </c>
      <c r="C45" s="26">
        <v>609.85635494178507</v>
      </c>
      <c r="D45" s="27">
        <v>635.89852645185647</v>
      </c>
      <c r="E45" s="10">
        <v>4.0953344640340103E-2</v>
      </c>
      <c r="F45" s="10">
        <f t="shared" si="14"/>
        <v>1.7789512447159881E-3</v>
      </c>
      <c r="G45" s="33">
        <v>3600.0083360672002</v>
      </c>
      <c r="H45" s="26">
        <v>613.59489430683823</v>
      </c>
      <c r="I45" s="27">
        <v>634.7693028105142</v>
      </c>
      <c r="J45" s="10">
        <v>3.3357644123500479E-2</v>
      </c>
      <c r="K45" s="10">
        <f t="shared" si="15"/>
        <v>0</v>
      </c>
      <c r="L45" s="33">
        <v>3600.016847133636</v>
      </c>
      <c r="M45" s="26">
        <v>914.78185305124805</v>
      </c>
      <c r="N45" s="11">
        <f t="shared" si="22"/>
        <v>0.44112490790110048</v>
      </c>
      <c r="O45" s="27">
        <f t="shared" si="16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3"/>
        <v>0.40270315670192242</v>
      </c>
      <c r="X45" s="27">
        <f t="shared" si="17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8"/>
        <v>0.15941090795515045</v>
      </c>
      <c r="AH45" s="11">
        <f t="shared" si="19"/>
        <v>0.17886027896955706</v>
      </c>
      <c r="AI45" s="33">
        <v>11.13268164999999</v>
      </c>
      <c r="AJ45" s="26">
        <v>735.9584537135961</v>
      </c>
      <c r="AK45" s="27">
        <v>748.30431739251401</v>
      </c>
      <c r="AL45" s="11">
        <f t="shared" si="20"/>
        <v>0.15941090795515045</v>
      </c>
      <c r="AM45" s="11">
        <f t="shared" si="21"/>
        <v>0.17886027896955706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4"/>
        <v>0.17019218220235757</v>
      </c>
      <c r="AR45" s="11">
        <f t="shared" si="25"/>
        <v>0.18062995964657916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0.13924462129070936</v>
      </c>
      <c r="AW45" s="11">
        <f t="shared" si="4"/>
        <v>0.18020164679012851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0.18262261918802297</v>
      </c>
      <c r="BB45" s="11">
        <f t="shared" si="5"/>
        <v>0.20357610572455917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0.15794901872549821</v>
      </c>
      <c r="BG45" s="11">
        <f t="shared" si="6"/>
        <v>0.18331921133405474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1.5231700880196215E-2</v>
      </c>
      <c r="BL45" s="11">
        <f t="shared" si="8"/>
        <v>6.0285116374303269E-2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3.5697579564681697E-2</v>
      </c>
      <c r="BQ45" s="11">
        <f t="shared" si="10"/>
        <v>5.8726121381784173E-2</v>
      </c>
      <c r="BR45" s="33">
        <v>128.75457818992439</v>
      </c>
      <c r="BS45" s="26">
        <v>656.50873746306024</v>
      </c>
      <c r="BT45" s="27">
        <v>671.85620842880803</v>
      </c>
      <c r="BU45" s="11">
        <f t="shared" si="11"/>
        <v>3.4247772468347454E-2</v>
      </c>
      <c r="BV45" s="11">
        <f t="shared" si="11"/>
        <v>5.8425802026164909E-2</v>
      </c>
      <c r="BW45" s="33">
        <v>37.69210533127189</v>
      </c>
      <c r="BX45" s="26">
        <v>653.52365318961199</v>
      </c>
      <c r="BY45" s="27">
        <v>678.5658371515085</v>
      </c>
      <c r="BZ45" s="11">
        <f t="shared" si="12"/>
        <v>2.9545143875201178E-2</v>
      </c>
      <c r="CA45" s="11">
        <f t="shared" si="12"/>
        <v>6.8995986647558571E-2</v>
      </c>
      <c r="CB45" s="33">
        <v>36.933887204155333</v>
      </c>
    </row>
    <row r="46" spans="1:80" x14ac:dyDescent="0.25">
      <c r="A46" s="25" t="s">
        <v>122</v>
      </c>
      <c r="B46" s="31">
        <f t="shared" si="13"/>
        <v>595.60203336826635</v>
      </c>
      <c r="C46" s="26">
        <v>592.30279699552955</v>
      </c>
      <c r="D46" s="27">
        <v>595.60203336826635</v>
      </c>
      <c r="E46" s="10">
        <v>5.5393302707150054E-3</v>
      </c>
      <c r="F46" s="10">
        <f t="shared" si="14"/>
        <v>0</v>
      </c>
      <c r="G46" s="33">
        <v>3600.0073401927948</v>
      </c>
      <c r="H46" s="26">
        <v>595.5436010001614</v>
      </c>
      <c r="I46" s="27">
        <v>595.60203336826669</v>
      </c>
      <c r="J46" s="10">
        <v>9.810639459119537E-5</v>
      </c>
      <c r="K46" s="10">
        <f t="shared" si="15"/>
        <v>5.7263154599401298E-16</v>
      </c>
      <c r="L46" s="33">
        <v>463.40340185165411</v>
      </c>
      <c r="M46" s="26">
        <v>729.30037648016639</v>
      </c>
      <c r="N46" s="11">
        <f t="shared" si="22"/>
        <v>0.22447596821623525</v>
      </c>
      <c r="O46" s="27">
        <f t="shared" si="16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3"/>
        <v>0.21323919852315801</v>
      </c>
      <c r="X46" s="27">
        <f t="shared" si="17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8"/>
        <v>0.14664015106632466</v>
      </c>
      <c r="AH46" s="11">
        <f t="shared" si="19"/>
        <v>0.19746318413364169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20"/>
        <v>0.14664015106632466</v>
      </c>
      <c r="AM46" s="11">
        <f t="shared" si="21"/>
        <v>0.19746318413364169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4"/>
        <v>0.1350995202837591</v>
      </c>
      <c r="AR46" s="11">
        <f t="shared" si="25"/>
        <v>0.18941253095661328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0.15737533482530414</v>
      </c>
      <c r="AW46" s="11">
        <f t="shared" si="4"/>
        <v>0.20833972400101389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0.14664015106632466</v>
      </c>
      <c r="BB46" s="11">
        <f t="shared" si="5"/>
        <v>0.19746318413364169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0.15428319710958513</v>
      </c>
      <c r="BG46" s="11">
        <f t="shared" si="6"/>
        <v>0.2038452065736224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6.7560378572512014E-2</v>
      </c>
      <c r="BL46" s="11">
        <f t="shared" si="8"/>
        <v>0.10015383543164488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6.5069125555015123E-2</v>
      </c>
      <c r="BQ46" s="11">
        <f t="shared" si="10"/>
        <v>9.2670895442061363E-2</v>
      </c>
      <c r="BR46" s="33">
        <v>153.3527076423168</v>
      </c>
      <c r="BS46" s="26">
        <v>612.83653315835443</v>
      </c>
      <c r="BT46" s="27">
        <v>645.16930716323009</v>
      </c>
      <c r="BU46" s="11">
        <f t="shared" si="11"/>
        <v>2.8936267548690227E-2</v>
      </c>
      <c r="BV46" s="11">
        <f t="shared" si="11"/>
        <v>8.322213662476842E-2</v>
      </c>
      <c r="BW46" s="33">
        <v>29.231654535979029</v>
      </c>
      <c r="BX46" s="26">
        <v>612.49336438369596</v>
      </c>
      <c r="BY46" s="27">
        <v>630.3764684949515</v>
      </c>
      <c r="BZ46" s="11">
        <f t="shared" si="12"/>
        <v>2.8360096287625574E-2</v>
      </c>
      <c r="CA46" s="11">
        <f t="shared" si="12"/>
        <v>5.8385353270249477E-2</v>
      </c>
      <c r="CB46" s="33">
        <v>31.573412544652822</v>
      </c>
    </row>
    <row r="47" spans="1:80" x14ac:dyDescent="0.25">
      <c r="A47" s="25" t="s">
        <v>123</v>
      </c>
      <c r="B47" s="31">
        <f t="shared" si="13"/>
        <v>687.70494959709936</v>
      </c>
      <c r="C47" s="26">
        <v>654.94821925827273</v>
      </c>
      <c r="D47" s="27">
        <v>688.73760045269103</v>
      </c>
      <c r="E47" s="10">
        <v>4.9059875883361713E-2</v>
      </c>
      <c r="F47" s="10">
        <f t="shared" si="14"/>
        <v>1.5015899713920345E-3</v>
      </c>
      <c r="G47" s="33">
        <v>3600.0152721405029</v>
      </c>
      <c r="H47" s="26">
        <v>663.36962513245021</v>
      </c>
      <c r="I47" s="27">
        <v>687.70494959709936</v>
      </c>
      <c r="J47" s="10">
        <v>3.5386286631942918E-2</v>
      </c>
      <c r="K47" s="85">
        <f t="shared" si="15"/>
        <v>0</v>
      </c>
      <c r="L47" s="33">
        <v>3600.0142688751221</v>
      </c>
      <c r="M47" s="26">
        <v>1005.0104219543121</v>
      </c>
      <c r="N47" s="11">
        <f t="shared" si="22"/>
        <v>0.46139768594527364</v>
      </c>
      <c r="O47" s="27">
        <f t="shared" si="16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3"/>
        <v>0.4110651064646873</v>
      </c>
      <c r="X47" s="27">
        <f t="shared" si="17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8"/>
        <v>9.3322756910817373E-2</v>
      </c>
      <c r="AH47" s="11">
        <f t="shared" si="19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20"/>
        <v>9.3322756910817373E-2</v>
      </c>
      <c r="AM47" s="11">
        <f t="shared" si="21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4"/>
        <v>0.12565603296603689</v>
      </c>
      <c r="AR47" s="11">
        <f t="shared" si="25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>
        <v>707.05845762743411</v>
      </c>
      <c r="BT47" s="27">
        <v>729.14375626015374</v>
      </c>
      <c r="BU47" s="11">
        <f t="shared" si="11"/>
        <v>2.814216771549085E-2</v>
      </c>
      <c r="BV47" s="11">
        <f t="shared" si="11"/>
        <v>6.0256664849266867E-2</v>
      </c>
      <c r="BW47" s="33">
        <v>45.681805193983017</v>
      </c>
      <c r="BX47" s="26">
        <v>721.87453214256971</v>
      </c>
      <c r="BY47" s="27">
        <v>738.82208304322523</v>
      </c>
      <c r="BZ47" s="11">
        <f t="shared" si="12"/>
        <v>4.9686399037100183E-2</v>
      </c>
      <c r="CA47" s="11">
        <f t="shared" si="12"/>
        <v>7.4330035687649912E-2</v>
      </c>
      <c r="CB47" s="33">
        <v>35.948891580849889</v>
      </c>
    </row>
    <row r="48" spans="1:80" x14ac:dyDescent="0.25">
      <c r="A48" s="25" t="s">
        <v>124</v>
      </c>
      <c r="B48" s="31">
        <f t="shared" si="13"/>
        <v>644.4943812763546</v>
      </c>
      <c r="C48" s="26">
        <v>637.10743026746104</v>
      </c>
      <c r="D48" s="27">
        <v>644.4943812763546</v>
      </c>
      <c r="E48" s="10">
        <v>1.1461622045894831E-2</v>
      </c>
      <c r="F48" s="10">
        <f t="shared" si="14"/>
        <v>0</v>
      </c>
      <c r="G48" s="33">
        <v>3600.0099000930791</v>
      </c>
      <c r="H48" s="26">
        <v>644.43425918074934</v>
      </c>
      <c r="I48" s="27">
        <v>644.49438127672624</v>
      </c>
      <c r="J48" s="10">
        <v>9.3285679011786507E-5</v>
      </c>
      <c r="K48" s="85">
        <f t="shared" si="15"/>
        <v>5.7664160201980912E-13</v>
      </c>
      <c r="L48" s="33">
        <v>2532.2825479507451</v>
      </c>
      <c r="M48" s="26">
        <v>866.56795154056067</v>
      </c>
      <c r="N48" s="11">
        <f t="shared" si="22"/>
        <v>0.34457021925375408</v>
      </c>
      <c r="O48" s="27">
        <f t="shared" si="16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3"/>
        <v>0.34457021925375408</v>
      </c>
      <c r="X48" s="27">
        <f t="shared" si="17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8"/>
        <v>0.12755274489727605</v>
      </c>
      <c r="AH48" s="11">
        <f t="shared" si="19"/>
        <v>0.1626540042424568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20"/>
        <v>0.12755274489727605</v>
      </c>
      <c r="AM48" s="11">
        <f t="shared" si="21"/>
        <v>0.1626540042424568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4"/>
        <v>0.13971778487791486</v>
      </c>
      <c r="AR48" s="11">
        <f t="shared" si="25"/>
        <v>0.17367022849224512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0.18740882238776055</v>
      </c>
      <c r="AW48" s="11">
        <f t="shared" si="4"/>
        <v>0.23918270041410813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0.14646250144266598</v>
      </c>
      <c r="BB48" s="11">
        <f t="shared" si="5"/>
        <v>0.18026076623033432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0.20474622970968651</v>
      </c>
      <c r="BG48" s="11">
        <f t="shared" si="6"/>
        <v>0.23887764190759084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6.9271181542886751E-2</v>
      </c>
      <c r="BL48" s="11">
        <f t="shared" si="8"/>
        <v>8.9594076348093812E-2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4.0012398825188401E-2</v>
      </c>
      <c r="BQ48" s="11">
        <f t="shared" si="10"/>
        <v>7.2426249501809689E-2</v>
      </c>
      <c r="BR48" s="33">
        <v>130.65718348417431</v>
      </c>
      <c r="BS48" s="26">
        <v>666.98855684205682</v>
      </c>
      <c r="BT48" s="27">
        <v>692.61587483839003</v>
      </c>
      <c r="BU48" s="11">
        <f t="shared" si="11"/>
        <v>3.4902050691512358E-2</v>
      </c>
      <c r="BV48" s="11">
        <f t="shared" si="11"/>
        <v>7.4665497419443394E-2</v>
      </c>
      <c r="BW48" s="33">
        <v>42.070925488136709</v>
      </c>
      <c r="BX48" s="26">
        <v>660.66395748728951</v>
      </c>
      <c r="BY48" s="27">
        <v>669.94649386374317</v>
      </c>
      <c r="BZ48" s="11">
        <f t="shared" si="12"/>
        <v>2.5088777622719889E-2</v>
      </c>
      <c r="CA48" s="11">
        <f t="shared" si="12"/>
        <v>3.9491597330892608E-2</v>
      </c>
      <c r="CB48" s="33">
        <v>46.889663202129313</v>
      </c>
    </row>
    <row r="49" spans="1:80" x14ac:dyDescent="0.25">
      <c r="A49" s="25" t="s">
        <v>125</v>
      </c>
      <c r="B49" s="31">
        <f t="shared" si="13"/>
        <v>627.94421007746405</v>
      </c>
      <c r="C49" s="26">
        <v>609.33876259960209</v>
      </c>
      <c r="D49" s="27">
        <v>627.94421007746507</v>
      </c>
      <c r="E49" s="10">
        <v>2.9629140900215949E-2</v>
      </c>
      <c r="F49" s="10">
        <f t="shared" si="14"/>
        <v>1.6294147204069662E-15</v>
      </c>
      <c r="G49" s="33">
        <v>3600.0165371894841</v>
      </c>
      <c r="H49" s="26">
        <v>618.96973675124968</v>
      </c>
      <c r="I49" s="27">
        <v>627.94421007746405</v>
      </c>
      <c r="J49" s="10">
        <v>1.429183227138431E-2</v>
      </c>
      <c r="K49" s="85">
        <f t="shared" si="15"/>
        <v>0</v>
      </c>
      <c r="L49" s="33">
        <v>3600.0159540176392</v>
      </c>
      <c r="M49" s="26">
        <v>834.33180187939172</v>
      </c>
      <c r="N49" s="11">
        <f t="shared" si="22"/>
        <v>0.32867186047701186</v>
      </c>
      <c r="O49" s="27">
        <f t="shared" si="16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3"/>
        <v>0.26949072777353017</v>
      </c>
      <c r="X49" s="27">
        <f t="shared" si="17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8"/>
        <v>0.13951762386744121</v>
      </c>
      <c r="AH49" s="11">
        <f t="shared" si="19"/>
        <v>0.19516257633189169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20"/>
        <v>0.13951762386744121</v>
      </c>
      <c r="AM49" s="11">
        <f t="shared" si="21"/>
        <v>0.19516257633189169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4"/>
        <v>0.16639456379770906</v>
      </c>
      <c r="AR49" s="11">
        <f t="shared" si="25"/>
        <v>0.1975144123766758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0.10154998220542129</v>
      </c>
      <c r="AW49" s="11">
        <f t="shared" si="4"/>
        <v>0.17187608319635922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0.15318154825855557</v>
      </c>
      <c r="BB49" s="11">
        <f t="shared" si="5"/>
        <v>0.20064018214639048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0.12115742436805582</v>
      </c>
      <c r="BG49" s="11">
        <f t="shared" si="6"/>
        <v>0.18180179464171886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5.9487765582736177E-2</v>
      </c>
      <c r="BL49" s="11">
        <f t="shared" si="8"/>
        <v>0.12928252847275415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4.9691396092529205E-2</v>
      </c>
      <c r="BQ49" s="11">
        <f t="shared" si="10"/>
        <v>0.10101234363198898</v>
      </c>
      <c r="BR49" s="33">
        <v>139.2791009135544</v>
      </c>
      <c r="BS49" s="26">
        <v>649.36421434705994</v>
      </c>
      <c r="BT49" s="27">
        <v>687.21472651060253</v>
      </c>
      <c r="BU49" s="11">
        <f t="shared" si="11"/>
        <v>3.4111317416165826E-2</v>
      </c>
      <c r="BV49" s="11">
        <f t="shared" si="11"/>
        <v>9.4388188444044716E-2</v>
      </c>
      <c r="BW49" s="33">
        <v>34.026363306120039</v>
      </c>
      <c r="BX49" s="26">
        <v>649.0827766885858</v>
      </c>
      <c r="BY49" s="27">
        <v>660.80791544205499</v>
      </c>
      <c r="BZ49" s="11">
        <f t="shared" si="12"/>
        <v>3.3663128462501572E-2</v>
      </c>
      <c r="CA49" s="11">
        <f t="shared" si="12"/>
        <v>5.2335390369371876E-2</v>
      </c>
      <c r="CB49" s="33">
        <v>35.647845013625918</v>
      </c>
    </row>
    <row r="50" spans="1:80" x14ac:dyDescent="0.25">
      <c r="A50" s="25" t="s">
        <v>126</v>
      </c>
      <c r="B50" s="31">
        <f t="shared" si="13"/>
        <v>593.11860621809967</v>
      </c>
      <c r="C50" s="26">
        <v>583.97395816571975</v>
      </c>
      <c r="D50" s="27">
        <v>593.11860621810172</v>
      </c>
      <c r="E50" s="10">
        <v>1.541790791337568E-2</v>
      </c>
      <c r="F50" s="10">
        <f t="shared" si="14"/>
        <v>3.4501751547423325E-15</v>
      </c>
      <c r="G50" s="33">
        <v>3600.008348941803</v>
      </c>
      <c r="H50" s="26">
        <v>589.46092663326385</v>
      </c>
      <c r="I50" s="27">
        <v>593.11860621809967</v>
      </c>
      <c r="J50" s="10">
        <v>6.1668602982427592E-3</v>
      </c>
      <c r="K50" s="85">
        <f t="shared" si="15"/>
        <v>0</v>
      </c>
      <c r="L50" s="33">
        <v>3600.015557050705</v>
      </c>
      <c r="M50" s="26">
        <v>720.24971403227551</v>
      </c>
      <c r="N50" s="11">
        <f t="shared" si="22"/>
        <v>0.21434348287402671</v>
      </c>
      <c r="O50" s="27">
        <f t="shared" si="16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3"/>
        <v>0.19453983978398021</v>
      </c>
      <c r="X50" s="27">
        <f t="shared" si="17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8"/>
        <v>0.13471690572934883</v>
      </c>
      <c r="AH50" s="11">
        <f t="shared" si="19"/>
        <v>0.17375771543058902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20"/>
        <v>0.13471690572934883</v>
      </c>
      <c r="AM50" s="11">
        <f t="shared" si="21"/>
        <v>0.17375771543058902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4"/>
        <v>0.1035125282342894</v>
      </c>
      <c r="AR50" s="11">
        <f t="shared" si="25"/>
        <v>0.18293323970026065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0.10736295177956622</v>
      </c>
      <c r="AW50" s="11">
        <f t="shared" si="4"/>
        <v>0.14827662042848541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0.17053205177261407</v>
      </c>
      <c r="BB50" s="11">
        <f t="shared" si="5"/>
        <v>0.20503313011912713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8.9336145326299063E-2</v>
      </c>
      <c r="BG50" s="11">
        <f t="shared" si="6"/>
        <v>0.14308067638535149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4.702968110134844E-2</v>
      </c>
      <c r="BL50" s="11">
        <f t="shared" si="8"/>
        <v>9.3879282587228691E-2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5.0175017895513783E-2</v>
      </c>
      <c r="BQ50" s="11">
        <f t="shared" si="10"/>
        <v>8.2968809751390649E-2</v>
      </c>
      <c r="BR50" s="33">
        <v>143.46458486840129</v>
      </c>
      <c r="BS50" s="26">
        <v>600.83591654083284</v>
      </c>
      <c r="BT50" s="27">
        <v>632.24005669377561</v>
      </c>
      <c r="BU50" s="11">
        <f t="shared" si="11"/>
        <v>1.301141161620444E-2</v>
      </c>
      <c r="BV50" s="11">
        <f t="shared" si="11"/>
        <v>6.5958899393033593E-2</v>
      </c>
      <c r="BW50" s="33">
        <v>35.106517827510842</v>
      </c>
      <c r="BX50" s="26">
        <v>601.0359928891088</v>
      </c>
      <c r="BY50" s="27">
        <v>632.12220157605566</v>
      </c>
      <c r="BZ50" s="11">
        <f t="shared" si="12"/>
        <v>1.3348741024148162E-2</v>
      </c>
      <c r="CA50" s="11">
        <f t="shared" si="12"/>
        <v>6.5760195261204996E-2</v>
      </c>
      <c r="CB50" s="33">
        <v>32.243860805965959</v>
      </c>
    </row>
    <row r="51" spans="1:80" x14ac:dyDescent="0.25">
      <c r="A51" s="25" t="s">
        <v>127</v>
      </c>
      <c r="B51" s="31">
        <f t="shared" si="13"/>
        <v>733.3833821788437</v>
      </c>
      <c r="C51" s="26">
        <v>733.3833821788437</v>
      </c>
      <c r="D51" s="27">
        <v>733.3833821788437</v>
      </c>
      <c r="E51" s="10">
        <v>0</v>
      </c>
      <c r="F51" s="10">
        <f t="shared" si="14"/>
        <v>0</v>
      </c>
      <c r="G51" s="33">
        <v>15.956624984741209</v>
      </c>
      <c r="H51" s="26">
        <v>733.35131905744686</v>
      </c>
      <c r="I51" s="27">
        <v>733.38338217903902</v>
      </c>
      <c r="J51" s="10">
        <v>4.3719454750482143E-5</v>
      </c>
      <c r="K51" s="85">
        <f t="shared" si="15"/>
        <v>2.6631907942264614E-13</v>
      </c>
      <c r="L51" s="33">
        <v>6.2656419277191162</v>
      </c>
      <c r="M51" s="26">
        <v>971.47625532751556</v>
      </c>
      <c r="N51" s="11">
        <f t="shared" si="22"/>
        <v>0.32464994290068366</v>
      </c>
      <c r="O51" s="27">
        <f t="shared" si="16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3"/>
        <v>0.30946065608325635</v>
      </c>
      <c r="X51" s="27">
        <f t="shared" si="17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8"/>
        <v>6.8125711542821446E-2</v>
      </c>
      <c r="AH51" s="11">
        <f t="shared" si="19"/>
        <v>9.5412690443476847E-2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20"/>
        <v>6.8125711542821446E-2</v>
      </c>
      <c r="AM51" s="11">
        <f t="shared" si="21"/>
        <v>9.5412690443476847E-2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4"/>
        <v>5.9770451484802402E-2</v>
      </c>
      <c r="AR51" s="11">
        <f t="shared" si="25"/>
        <v>9.5094660454070876E-2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3.7220423233646015E-2</v>
      </c>
      <c r="AW51" s="11">
        <f t="shared" si="4"/>
        <v>0.11631953643281226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6.8125711542821446E-2</v>
      </c>
      <c r="BB51" s="11">
        <f t="shared" si="5"/>
        <v>9.5412690443476847E-2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5.921654646571458E-2</v>
      </c>
      <c r="BG51" s="11">
        <f t="shared" si="6"/>
        <v>0.11661672379963556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1.3066889168714613E-2</v>
      </c>
      <c r="BL51" s="11">
        <f t="shared" si="8"/>
        <v>6.6662610772105085E-2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2.1185957871906812E-2</v>
      </c>
      <c r="BQ51" s="11">
        <f t="shared" si="10"/>
        <v>5.908918271617597E-2</v>
      </c>
      <c r="BR51" s="33">
        <v>41.518915357999497</v>
      </c>
      <c r="BS51" s="26">
        <v>756.71337889960819</v>
      </c>
      <c r="BT51" s="27">
        <v>778.67559911843364</v>
      </c>
      <c r="BU51" s="11">
        <f t="shared" si="11"/>
        <v>3.1811460809832208E-2</v>
      </c>
      <c r="BV51" s="11">
        <f t="shared" si="11"/>
        <v>6.1757899129141876E-2</v>
      </c>
      <c r="BW51" s="33">
        <v>24.028582458756869</v>
      </c>
      <c r="BX51" s="26">
        <v>764.34915497092652</v>
      </c>
      <c r="BY51" s="27">
        <v>785.4375516823103</v>
      </c>
      <c r="BZ51" s="11">
        <f t="shared" si="12"/>
        <v>4.2223172142359051E-2</v>
      </c>
      <c r="CA51" s="11">
        <f t="shared" si="12"/>
        <v>7.0978114269260345E-2</v>
      </c>
      <c r="CB51" s="33">
        <v>25.903047687560321</v>
      </c>
    </row>
    <row r="52" spans="1:80" x14ac:dyDescent="0.25">
      <c r="A52" s="25" t="s">
        <v>128</v>
      </c>
      <c r="B52" s="31">
        <f t="shared" si="13"/>
        <v>669.01730292358172</v>
      </c>
      <c r="C52" s="26">
        <v>645.46884678047763</v>
      </c>
      <c r="D52" s="27">
        <v>669.44060275198819</v>
      </c>
      <c r="E52" s="10">
        <v>3.5808637649049117E-2</v>
      </c>
      <c r="F52" s="10">
        <f t="shared" si="14"/>
        <v>6.3271880496463314E-4</v>
      </c>
      <c r="G52" s="33">
        <v>3600.009490013123</v>
      </c>
      <c r="H52" s="26">
        <v>655.29462971955422</v>
      </c>
      <c r="I52" s="27">
        <v>669.01730292358172</v>
      </c>
      <c r="J52" s="10">
        <v>2.0511686534951449E-2</v>
      </c>
      <c r="K52" s="85">
        <f t="shared" si="15"/>
        <v>0</v>
      </c>
      <c r="L52" s="33">
        <v>3600.0194010734558</v>
      </c>
      <c r="M52" s="26">
        <v>944.04826704620757</v>
      </c>
      <c r="N52" s="11">
        <f t="shared" si="22"/>
        <v>0.41109693713563217</v>
      </c>
      <c r="O52" s="27">
        <f t="shared" si="16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3"/>
        <v>0.40633848096153791</v>
      </c>
      <c r="X52" s="27">
        <f t="shared" si="17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8"/>
        <v>7.2170518729229499E-2</v>
      </c>
      <c r="AH52" s="11">
        <f t="shared" si="19"/>
        <v>0.13579951669172219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20"/>
        <v>7.2170518729229499E-2</v>
      </c>
      <c r="AM52" s="11">
        <f t="shared" si="21"/>
        <v>0.13579951669172219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4"/>
        <v>8.6304822480581259E-2</v>
      </c>
      <c r="AR52" s="11">
        <f t="shared" si="25"/>
        <v>0.13230350156023415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8.5565756429287473E-2</v>
      </c>
      <c r="AW52" s="11">
        <f t="shared" si="4"/>
        <v>0.11156847886343349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0.1281508993083503</v>
      </c>
      <c r="BB52" s="11">
        <f t="shared" si="5"/>
        <v>0.15521325150173704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9.3962594500584834E-2</v>
      </c>
      <c r="BG52" s="11">
        <f t="shared" si="6"/>
        <v>0.10591735673359402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4.5508674140165975E-2</v>
      </c>
      <c r="BL52" s="11">
        <f t="shared" si="8"/>
        <v>6.2511236430128611E-2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1.5726575134917882E-2</v>
      </c>
      <c r="BQ52" s="11">
        <f t="shared" si="10"/>
        <v>4.8485596154991872E-2</v>
      </c>
      <c r="BR52" s="33">
        <v>75.529896336607635</v>
      </c>
      <c r="BS52" s="26">
        <v>688.90916784875913</v>
      </c>
      <c r="BT52" s="27">
        <v>700.85205454007973</v>
      </c>
      <c r="BU52" s="11">
        <f t="shared" si="11"/>
        <v>2.9732960325914833E-2</v>
      </c>
      <c r="BV52" s="11">
        <f t="shared" si="11"/>
        <v>4.7584347187107544E-2</v>
      </c>
      <c r="BW52" s="33">
        <v>35.20109500288963</v>
      </c>
      <c r="BX52" s="26">
        <v>691.47908766766591</v>
      </c>
      <c r="BY52" s="27">
        <v>707.9108942446278</v>
      </c>
      <c r="BZ52" s="11">
        <f t="shared" si="12"/>
        <v>3.3574295681033942E-2</v>
      </c>
      <c r="CA52" s="11">
        <f t="shared" si="12"/>
        <v>5.813540419819109E-2</v>
      </c>
      <c r="CB52" s="33">
        <v>33.030764702521267</v>
      </c>
    </row>
    <row r="53" spans="1:80" x14ac:dyDescent="0.25">
      <c r="A53" s="25" t="s">
        <v>129</v>
      </c>
      <c r="B53" s="31">
        <f t="shared" si="13"/>
        <v>627.63117764001765</v>
      </c>
      <c r="C53" s="26">
        <v>608.04807600339871</v>
      </c>
      <c r="D53" s="27">
        <v>627.63118016071701</v>
      </c>
      <c r="E53" s="10">
        <v>3.1201611354459081E-2</v>
      </c>
      <c r="F53" s="10">
        <f t="shared" si="14"/>
        <v>4.0162111825199652E-9</v>
      </c>
      <c r="G53" s="33">
        <v>3600.0103869438171</v>
      </c>
      <c r="H53" s="26">
        <v>616.07523760662275</v>
      </c>
      <c r="I53" s="27">
        <v>627.63117764001765</v>
      </c>
      <c r="J53" s="10">
        <v>1.8411991700040022E-2</v>
      </c>
      <c r="K53" s="10">
        <f t="shared" si="15"/>
        <v>0</v>
      </c>
      <c r="L53" s="33">
        <v>3600.0146842002869</v>
      </c>
      <c r="M53" s="26">
        <v>947.64694630574854</v>
      </c>
      <c r="N53" s="11">
        <f t="shared" si="22"/>
        <v>0.50987869957167464</v>
      </c>
      <c r="O53" s="27">
        <f t="shared" si="16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3"/>
        <v>0.37886991049057139</v>
      </c>
      <c r="X53" s="27">
        <f t="shared" si="17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8"/>
        <v>0.1328433015392135</v>
      </c>
      <c r="AH53" s="11">
        <f t="shared" si="19"/>
        <v>0.1843469385977311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20"/>
        <v>0.1328433015392135</v>
      </c>
      <c r="AM53" s="11">
        <f t="shared" si="21"/>
        <v>0.1843469385977311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4"/>
        <v>0.14777586029659318</v>
      </c>
      <c r="AR53" s="11">
        <f t="shared" si="25"/>
        <v>0.18617360675505623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0.13721326326811595</v>
      </c>
      <c r="AW53" s="11">
        <f t="shared" si="4"/>
        <v>0.1731439893771983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0.15484849714280916</v>
      </c>
      <c r="BB53" s="11">
        <f t="shared" si="5"/>
        <v>0.18964111823655391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0.13624288976818094</v>
      </c>
      <c r="BG53" s="11">
        <f t="shared" si="6"/>
        <v>0.17071606723319255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3.7487797468523536E-2</v>
      </c>
      <c r="BL53" s="11">
        <f t="shared" si="8"/>
        <v>7.2469487871591923E-2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3.3474157020650881E-2</v>
      </c>
      <c r="BQ53" s="11">
        <f t="shared" si="10"/>
        <v>7.417032167660613E-2</v>
      </c>
      <c r="BR53" s="33">
        <v>110.08768088221549</v>
      </c>
      <c r="BS53" s="26">
        <v>642.85229844774176</v>
      </c>
      <c r="BT53" s="27">
        <v>658.67874601256756</v>
      </c>
      <c r="BU53" s="11">
        <f t="shared" si="11"/>
        <v>2.4251696458033968E-2</v>
      </c>
      <c r="BV53" s="11">
        <f t="shared" si="11"/>
        <v>4.9467855451816735E-2</v>
      </c>
      <c r="BW53" s="33">
        <v>33.615571731142701</v>
      </c>
      <c r="BX53" s="26">
        <v>651.65536858189421</v>
      </c>
      <c r="BY53" s="27">
        <v>680.60475787743815</v>
      </c>
      <c r="BZ53" s="11">
        <f t="shared" si="12"/>
        <v>3.8277561405108844E-2</v>
      </c>
      <c r="CA53" s="11">
        <f t="shared" si="12"/>
        <v>8.4402404030673991E-2</v>
      </c>
      <c r="CB53" s="33">
        <v>40.778198664821687</v>
      </c>
    </row>
    <row r="54" spans="1:80" x14ac:dyDescent="0.25">
      <c r="A54" s="25" t="s">
        <v>130</v>
      </c>
      <c r="B54" s="31">
        <f t="shared" si="13"/>
        <v>593.53837532758473</v>
      </c>
      <c r="C54" s="26">
        <v>592.4919330101701</v>
      </c>
      <c r="D54" s="27">
        <v>593.53837532759746</v>
      </c>
      <c r="E54" s="10">
        <v>1.76305755605038E-3</v>
      </c>
      <c r="F54" s="10">
        <f t="shared" si="14"/>
        <v>2.1452573842076276E-14</v>
      </c>
      <c r="G54" s="33">
        <v>3600.0077028274541</v>
      </c>
      <c r="H54" s="26">
        <v>593.48269136240617</v>
      </c>
      <c r="I54" s="27">
        <v>593.53837532758473</v>
      </c>
      <c r="J54" s="10">
        <v>9.3816958587530951E-5</v>
      </c>
      <c r="K54" s="85">
        <f t="shared" si="15"/>
        <v>0</v>
      </c>
      <c r="L54" s="33">
        <v>275.77976107597351</v>
      </c>
      <c r="M54" s="26">
        <v>695.25440122181419</v>
      </c>
      <c r="N54" s="11">
        <f t="shared" si="22"/>
        <v>0.17137228210069907</v>
      </c>
      <c r="O54" s="27">
        <f t="shared" si="16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3"/>
        <v>0.17137228210069907</v>
      </c>
      <c r="X54" s="27">
        <f t="shared" si="17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8"/>
        <v>0.1150673684428571</v>
      </c>
      <c r="AH54" s="11">
        <f t="shared" si="19"/>
        <v>0.21084417368080002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20"/>
        <v>0.1150673684428571</v>
      </c>
      <c r="AM54" s="11">
        <f t="shared" si="21"/>
        <v>0.21084417368080002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4"/>
        <v>0.14570413517421166</v>
      </c>
      <c r="AR54" s="11">
        <f t="shared" si="25"/>
        <v>0.19400848688554606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0.15007517012978597</v>
      </c>
      <c r="AW54" s="11">
        <f t="shared" si="4"/>
        <v>0.18932156796396149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0.13805411604113685</v>
      </c>
      <c r="BB54" s="11">
        <f t="shared" si="5"/>
        <v>0.17841347730126975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0.14161346027703492</v>
      </c>
      <c r="BG54" s="11">
        <f t="shared" si="6"/>
        <v>0.19134630982956502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7.8654046961082941E-2</v>
      </c>
      <c r="BL54" s="11">
        <f t="shared" si="8"/>
        <v>0.10767325545571763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5.9897238891997509E-2</v>
      </c>
      <c r="BQ54" s="11">
        <f t="shared" si="10"/>
        <v>8.0547291934634738E-2</v>
      </c>
      <c r="BR54" s="33">
        <v>119.0733854912221</v>
      </c>
      <c r="BS54" s="26">
        <v>604.30837362089744</v>
      </c>
      <c r="BT54" s="27">
        <v>626.53680248928254</v>
      </c>
      <c r="BU54" s="11">
        <f t="shared" si="11"/>
        <v>1.8145411890795687E-2</v>
      </c>
      <c r="BV54" s="11">
        <f t="shared" si="11"/>
        <v>5.5596113972386986E-2</v>
      </c>
      <c r="BW54" s="33">
        <v>28.68048770483583</v>
      </c>
      <c r="BX54" s="26">
        <v>601.39088178156589</v>
      </c>
      <c r="BY54" s="27">
        <v>619.12426247936162</v>
      </c>
      <c r="BZ54" s="11">
        <f t="shared" si="12"/>
        <v>1.3229989467230693E-2</v>
      </c>
      <c r="CA54" s="11">
        <f t="shared" si="12"/>
        <v>4.3107384821841663E-2</v>
      </c>
      <c r="CB54" s="33">
        <v>34.944337696582082</v>
      </c>
    </row>
    <row r="55" spans="1:80" x14ac:dyDescent="0.25">
      <c r="A55" s="25" t="s">
        <v>131</v>
      </c>
      <c r="B55" s="31">
        <f t="shared" si="13"/>
        <v>679.64290391682698</v>
      </c>
      <c r="C55" s="26">
        <v>679.57997800467876</v>
      </c>
      <c r="D55" s="27">
        <v>679.64290391682846</v>
      </c>
      <c r="E55" s="10">
        <v>9.2586727216658552E-5</v>
      </c>
      <c r="F55" s="10">
        <f t="shared" si="14"/>
        <v>2.1745667936258973E-15</v>
      </c>
      <c r="G55" s="33">
        <v>2695.6971528530121</v>
      </c>
      <c r="H55" s="26">
        <v>679.58234198883565</v>
      </c>
      <c r="I55" s="27">
        <v>679.64290391682698</v>
      </c>
      <c r="J55" s="10">
        <v>8.9108453339196872E-5</v>
      </c>
      <c r="K55" s="85">
        <f t="shared" si="15"/>
        <v>0</v>
      </c>
      <c r="L55" s="33">
        <v>1409.717044115067</v>
      </c>
      <c r="M55" s="26">
        <v>982.67311864649241</v>
      </c>
      <c r="N55" s="11">
        <f t="shared" si="22"/>
        <v>0.44586681179672777</v>
      </c>
      <c r="O55" s="27">
        <f t="shared" si="16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3"/>
        <v>0.36762909274758176</v>
      </c>
      <c r="X55" s="27">
        <f t="shared" si="17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8"/>
        <v>0.11760193997557444</v>
      </c>
      <c r="AH55" s="11">
        <f t="shared" si="19"/>
        <v>0.16311112443268619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20"/>
        <v>0.11760193997557444</v>
      </c>
      <c r="AM55" s="11">
        <f t="shared" si="21"/>
        <v>0.16311112443268619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4"/>
        <v>0.11599392150088945</v>
      </c>
      <c r="AR55" s="11">
        <f t="shared" si="25"/>
        <v>0.16769946529995455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0.11162399709676071</v>
      </c>
      <c r="AW55" s="11">
        <f t="shared" si="4"/>
        <v>0.14851738313741983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0.12434852622120834</v>
      </c>
      <c r="BB55" s="11">
        <f t="shared" si="5"/>
        <v>0.179705452414927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0.10557745751260217</v>
      </c>
      <c r="BG55" s="11">
        <f t="shared" si="6"/>
        <v>0.14251209826607403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4.2095156406402247E-2</v>
      </c>
      <c r="BL55" s="11">
        <f t="shared" si="8"/>
        <v>6.8280684144007509E-2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3.3229115789763924E-2</v>
      </c>
      <c r="BQ55" s="11">
        <f t="shared" si="10"/>
        <v>6.3468681812844222E-2</v>
      </c>
      <c r="BR55" s="33">
        <v>58.325637871958307</v>
      </c>
      <c r="BS55" s="26">
        <v>705.29757628468906</v>
      </c>
      <c r="BT55" s="27">
        <v>725.82424390768904</v>
      </c>
      <c r="BU55" s="11">
        <f t="shared" si="11"/>
        <v>3.7747282021209229E-2</v>
      </c>
      <c r="BV55" s="11">
        <f t="shared" si="11"/>
        <v>6.794941832647107E-2</v>
      </c>
      <c r="BW55" s="33">
        <v>26.768930076807742</v>
      </c>
      <c r="BX55" s="26">
        <v>713.13390732139032</v>
      </c>
      <c r="BY55" s="27">
        <v>733.75276386631413</v>
      </c>
      <c r="BZ55" s="11">
        <f t="shared" si="12"/>
        <v>4.9277353168189465E-2</v>
      </c>
      <c r="CA55" s="11">
        <f t="shared" si="12"/>
        <v>7.9615132649290446E-2</v>
      </c>
      <c r="CB55" s="33">
        <v>33.361889504455029</v>
      </c>
    </row>
    <row r="56" spans="1:80" x14ac:dyDescent="0.25">
      <c r="A56" s="25" t="s">
        <v>132</v>
      </c>
      <c r="B56" s="31">
        <f t="shared" si="13"/>
        <v>675.81225611128377</v>
      </c>
      <c r="C56" s="26">
        <v>667.51519118334647</v>
      </c>
      <c r="D56" s="27">
        <v>675.9819436230905</v>
      </c>
      <c r="E56" s="10">
        <v>1.2525116269175979E-2</v>
      </c>
      <c r="F56" s="10">
        <f t="shared" si="14"/>
        <v>2.5108676303554098E-4</v>
      </c>
      <c r="G56" s="33">
        <v>3600.007978200912</v>
      </c>
      <c r="H56" s="26">
        <v>675.74507375475298</v>
      </c>
      <c r="I56" s="27">
        <v>675.81225611128377</v>
      </c>
      <c r="J56" s="10">
        <v>9.9409793064633532E-5</v>
      </c>
      <c r="K56" s="85">
        <f t="shared" si="15"/>
        <v>0</v>
      </c>
      <c r="L56" s="33">
        <v>2193.043426990509</v>
      </c>
      <c r="M56" s="26">
        <v>911.97997492701063</v>
      </c>
      <c r="N56" s="11">
        <f t="shared" si="22"/>
        <v>0.34945758482491607</v>
      </c>
      <c r="O56" s="27">
        <f t="shared" si="16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3"/>
        <v>0.34068242861451076</v>
      </c>
      <c r="X56" s="27">
        <f t="shared" si="17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8"/>
        <v>5.0955881508262586E-2</v>
      </c>
      <c r="AH56" s="11">
        <f t="shared" si="19"/>
        <v>0.10336821255473923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20"/>
        <v>5.0955881508262586E-2</v>
      </c>
      <c r="AM56" s="11">
        <f t="shared" si="21"/>
        <v>0.10336821255473923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4"/>
        <v>5.8872342416612232E-2</v>
      </c>
      <c r="AR56" s="11">
        <f t="shared" si="25"/>
        <v>0.10304611558038715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0.11663749127170449</v>
      </c>
      <c r="AW56" s="11">
        <f t="shared" si="4"/>
        <v>0.20930794614183534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6.3487137711922909E-2</v>
      </c>
      <c r="BB56" s="11">
        <f t="shared" si="5"/>
        <v>0.10896759224497314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0.11097730771330341</v>
      </c>
      <c r="BG56" s="11">
        <f t="shared" si="6"/>
        <v>0.22120271386605331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6.6087827195618482E-2</v>
      </c>
      <c r="BL56" s="11">
        <f t="shared" si="8"/>
        <v>0.10900919971775144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2.0450995031627089E-2</v>
      </c>
      <c r="BQ56" s="11">
        <f t="shared" si="10"/>
        <v>8.2912308694467751E-2</v>
      </c>
      <c r="BR56" s="33">
        <v>103.1741328684613</v>
      </c>
      <c r="BS56" s="26">
        <v>707.87778722164057</v>
      </c>
      <c r="BT56" s="27">
        <v>733.72925568916014</v>
      </c>
      <c r="BU56" s="11">
        <f t="shared" si="11"/>
        <v>4.7447395072214668E-2</v>
      </c>
      <c r="BV56" s="11">
        <f t="shared" si="11"/>
        <v>8.5699836092258397E-2</v>
      </c>
      <c r="BW56" s="33">
        <v>31.75138515718281</v>
      </c>
      <c r="BX56" s="26">
        <v>686.5117894001055</v>
      </c>
      <c r="BY56" s="27">
        <v>718.82414439914646</v>
      </c>
      <c r="BZ56" s="11">
        <f t="shared" si="12"/>
        <v>1.5832108980071338E-2</v>
      </c>
      <c r="CA56" s="11">
        <f t="shared" si="12"/>
        <v>6.3644729581199044E-2</v>
      </c>
      <c r="CB56" s="33">
        <v>27.45076767392457</v>
      </c>
    </row>
    <row r="57" spans="1:80" x14ac:dyDescent="0.25">
      <c r="A57" s="25" t="s">
        <v>133</v>
      </c>
      <c r="B57" s="31">
        <f t="shared" si="13"/>
        <v>637.46336465913942</v>
      </c>
      <c r="C57" s="26">
        <v>618.83856778752556</v>
      </c>
      <c r="D57" s="27">
        <v>637.48702864333654</v>
      </c>
      <c r="E57" s="10">
        <v>2.9253082836045531E-2</v>
      </c>
      <c r="F57" s="10">
        <f t="shared" si="14"/>
        <v>3.7122108514866094E-5</v>
      </c>
      <c r="G57" s="33">
        <v>3600.0141761302948</v>
      </c>
      <c r="H57" s="26">
        <v>626.89748460664373</v>
      </c>
      <c r="I57" s="27">
        <v>637.46336465913942</v>
      </c>
      <c r="J57" s="10">
        <v>1.6574882006192129E-2</v>
      </c>
      <c r="K57" s="85">
        <f t="shared" si="15"/>
        <v>0</v>
      </c>
      <c r="L57" s="33">
        <v>3600.015719890594</v>
      </c>
      <c r="M57" s="26">
        <v>827.7147079792835</v>
      </c>
      <c r="N57" s="11">
        <f t="shared" si="22"/>
        <v>0.2984506308403686</v>
      </c>
      <c r="O57" s="27">
        <f t="shared" si="16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3"/>
        <v>0.26708229168498526</v>
      </c>
      <c r="X57" s="27">
        <f t="shared" si="17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8"/>
        <v>0.17713943710203489</v>
      </c>
      <c r="AH57" s="11">
        <f t="shared" si="19"/>
        <v>0.20422600435727342</v>
      </c>
      <c r="AI57" s="33">
        <v>11.122255500000209</v>
      </c>
      <c r="AJ57" s="26">
        <v>750.38326624802858</v>
      </c>
      <c r="AK57" s="27">
        <v>767.649960547619</v>
      </c>
      <c r="AL57" s="11">
        <f t="shared" si="20"/>
        <v>0.17713943710203489</v>
      </c>
      <c r="AM57" s="11">
        <f t="shared" si="21"/>
        <v>0.20422600435727342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4"/>
        <v>0.15997328161654067</v>
      </c>
      <c r="AR57" s="11">
        <f t="shared" si="25"/>
        <v>0.18644354773597951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0.1111476542822863</v>
      </c>
      <c r="AW57" s="11">
        <f t="shared" si="4"/>
        <v>0.17107919392795304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0.14928501362504421</v>
      </c>
      <c r="BB57" s="11">
        <f t="shared" si="5"/>
        <v>0.17929568584294869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0.11858765454773015</v>
      </c>
      <c r="BG57" s="11">
        <f t="shared" si="6"/>
        <v>0.17500504509775666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3.9677914045653351E-2</v>
      </c>
      <c r="BL57" s="11">
        <f t="shared" si="8"/>
        <v>7.6206147921985254E-2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4.6484846919159613E-2</v>
      </c>
      <c r="BQ57" s="11">
        <f t="shared" si="10"/>
        <v>7.0576577994292983E-2</v>
      </c>
      <c r="BR57" s="33">
        <v>130.82386278845371</v>
      </c>
      <c r="BS57" s="26">
        <v>663.36876715916173</v>
      </c>
      <c r="BT57" s="27">
        <v>684.58890154069218</v>
      </c>
      <c r="BU57" s="11">
        <f t="shared" si="11"/>
        <v>4.063826085735029E-2</v>
      </c>
      <c r="BV57" s="11">
        <f t="shared" si="11"/>
        <v>7.3926659152799223E-2</v>
      </c>
      <c r="BW57" s="33">
        <v>34.498750840499987</v>
      </c>
      <c r="BX57" s="26">
        <v>661.42214962923879</v>
      </c>
      <c r="BY57" s="27">
        <v>681.17353411232409</v>
      </c>
      <c r="BZ57" s="11">
        <f t="shared" si="12"/>
        <v>3.7584567676152605E-2</v>
      </c>
      <c r="CA57" s="11">
        <f t="shared" si="12"/>
        <v>6.8568912154751221E-2</v>
      </c>
      <c r="CB57" s="33">
        <v>33.531939116865402</v>
      </c>
    </row>
    <row r="58" spans="1:80" x14ac:dyDescent="0.25">
      <c r="A58" s="25" t="s">
        <v>134</v>
      </c>
      <c r="B58" s="31">
        <f t="shared" si="13"/>
        <v>587.83561115473742</v>
      </c>
      <c r="C58" s="28">
        <v>584.9818692454196</v>
      </c>
      <c r="D58" s="29">
        <v>587.83561115476436</v>
      </c>
      <c r="E58" s="13">
        <v>4.8546597980654634E-3</v>
      </c>
      <c r="F58" s="13">
        <f t="shared" si="14"/>
        <v>4.5835570402233631E-14</v>
      </c>
      <c r="G58" s="34">
        <v>3600.0070481300349</v>
      </c>
      <c r="H58" s="28">
        <v>587.78129170781472</v>
      </c>
      <c r="I58" s="29">
        <v>587.83561115473742</v>
      </c>
      <c r="J58" s="13">
        <v>9.2405845939920361E-5</v>
      </c>
      <c r="K58" s="86">
        <f t="shared" si="15"/>
        <v>0</v>
      </c>
      <c r="L58" s="34">
        <v>368.81997013092041</v>
      </c>
      <c r="M58" s="28">
        <v>688.90151581531381</v>
      </c>
      <c r="N58" s="13">
        <f t="shared" si="22"/>
        <v>0.17192885688235815</v>
      </c>
      <c r="O58" s="29">
        <f t="shared" si="16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3"/>
        <v>0.17192885688235815</v>
      </c>
      <c r="X58" s="29">
        <f t="shared" si="17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8"/>
        <v>0.13958051171908561</v>
      </c>
      <c r="AH58" s="13">
        <f t="shared" si="19"/>
        <v>0.17660961062301217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20"/>
        <v>0.13958051171908561</v>
      </c>
      <c r="AM58" s="13">
        <f t="shared" si="21"/>
        <v>0.17660961062301217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4"/>
        <v>7.7552695520489254E-2</v>
      </c>
      <c r="AR58" s="13">
        <f t="shared" si="25"/>
        <v>0.15694440079517288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9.6408184513280995E-2</v>
      </c>
      <c r="AW58" s="13">
        <f t="shared" si="4"/>
        <v>0.1534291152685108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9.1252655109011899E-2</v>
      </c>
      <c r="BB58" s="13">
        <f t="shared" si="5"/>
        <v>0.16073640273582004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0.12894015293609493</v>
      </c>
      <c r="BG58" s="13">
        <f t="shared" si="6"/>
        <v>0.17724269322912978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5.2779636991669938E-2</v>
      </c>
      <c r="BL58" s="13">
        <f t="shared" si="8"/>
        <v>7.4982297155722105E-2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1.7320678081651383E-2</v>
      </c>
      <c r="BQ58" s="13">
        <f t="shared" si="10"/>
        <v>5.2231059933124178E-2</v>
      </c>
      <c r="BR58" s="34">
        <v>143.19338942673059</v>
      </c>
      <c r="BS58" s="28">
        <v>600.38422934399614</v>
      </c>
      <c r="BT58" s="29">
        <v>611.88045260159527</v>
      </c>
      <c r="BU58" s="13">
        <f t="shared" si="11"/>
        <v>2.1347155482139571E-2</v>
      </c>
      <c r="BV58" s="13">
        <f t="shared" si="11"/>
        <v>4.0904023149642872E-2</v>
      </c>
      <c r="BW58" s="34">
        <v>27.699641423858701</v>
      </c>
      <c r="BX58" s="28">
        <v>597.84024769403936</v>
      </c>
      <c r="BY58" s="29">
        <v>611.92391594271135</v>
      </c>
      <c r="BZ58" s="13">
        <f t="shared" si="12"/>
        <v>1.7019446167354423E-2</v>
      </c>
      <c r="CA58" s="13">
        <f t="shared" si="12"/>
        <v>4.0977961067474526E-2</v>
      </c>
      <c r="CB58" s="34">
        <v>30.888006200268869</v>
      </c>
    </row>
    <row r="59" spans="1:80" x14ac:dyDescent="0.25">
      <c r="A59" s="36" t="s">
        <v>69</v>
      </c>
      <c r="B59" s="37"/>
      <c r="C59" s="35">
        <f t="shared" ref="C59:M59" si="26">AVERAGE(C3:C58)</f>
        <v>593.39296120290032</v>
      </c>
      <c r="D59" s="35">
        <f t="shared" si="26"/>
        <v>600.75273082113392</v>
      </c>
      <c r="E59" s="1">
        <f t="shared" si="26"/>
        <v>1.1946687003816805E-2</v>
      </c>
      <c r="F59" s="1">
        <f t="shared" si="26"/>
        <v>4.4793088152873887E-4</v>
      </c>
      <c r="G59" s="35">
        <f t="shared" si="26"/>
        <v>2678.6418036903656</v>
      </c>
      <c r="H59" s="35">
        <f t="shared" ref="H59:L59" si="27">AVERAGE(H3:H58)</f>
        <v>597.02325537959689</v>
      </c>
      <c r="I59" s="35">
        <f t="shared" si="27"/>
        <v>600.47384847078899</v>
      </c>
      <c r="J59" s="1">
        <f t="shared" si="27"/>
        <v>5.4696687381530894E-3</v>
      </c>
      <c r="K59" s="1">
        <f t="shared" si="27"/>
        <v>5.7143148162967344E-13</v>
      </c>
      <c r="L59" s="35">
        <f t="shared" si="27"/>
        <v>1593.9328721676554</v>
      </c>
      <c r="M59" s="35">
        <f t="shared" si="26"/>
        <v>759.08067277931764</v>
      </c>
      <c r="N59" s="1">
        <f t="shared" ref="N59:U59" si="28">AVERAGE(N3:N58)</f>
        <v>0.26132863610286078</v>
      </c>
      <c r="O59" s="35">
        <f t="shared" si="28"/>
        <v>35.923179658928184</v>
      </c>
      <c r="P59" s="35">
        <f t="shared" si="28"/>
        <v>0.14783201505731758</v>
      </c>
      <c r="Q59" s="35">
        <f t="shared" si="28"/>
        <v>0.32142857142857145</v>
      </c>
      <c r="R59" s="35">
        <f t="shared" si="28"/>
        <v>0.32142857142857145</v>
      </c>
      <c r="S59" s="35">
        <f t="shared" si="28"/>
        <v>0.22321428571428573</v>
      </c>
      <c r="T59" s="35">
        <f t="shared" si="28"/>
        <v>0.17857142857142858</v>
      </c>
      <c r="U59" s="35">
        <f t="shared" si="28"/>
        <v>0</v>
      </c>
      <c r="V59" s="35">
        <f>AVERAGE(V3:V58)</f>
        <v>756.22674868181343</v>
      </c>
      <c r="W59" s="1">
        <f t="shared" ref="W59:AD59" si="29">AVERAGE(W3:W58)</f>
        <v>0.25548629295205688</v>
      </c>
      <c r="X59" s="35">
        <f t="shared" si="29"/>
        <v>36.585941930357002</v>
      </c>
      <c r="Y59" s="35">
        <f t="shared" si="29"/>
        <v>0.15055943181216871</v>
      </c>
      <c r="Z59" s="35">
        <f t="shared" si="29"/>
        <v>0.25892857142857145</v>
      </c>
      <c r="AA59" s="35">
        <f t="shared" si="29"/>
        <v>0.35714285714285715</v>
      </c>
      <c r="AB59" s="35">
        <f t="shared" si="29"/>
        <v>0.2767857142857143</v>
      </c>
      <c r="AC59" s="35">
        <f t="shared" si="29"/>
        <v>0.21428571428571427</v>
      </c>
      <c r="AD59" s="35">
        <f t="shared" si="29"/>
        <v>2.6785714285714284E-2</v>
      </c>
      <c r="AE59" s="35">
        <f>AVERAGE(AE3:AE58)</f>
        <v>663.04860010144876</v>
      </c>
      <c r="AF59" s="35"/>
      <c r="AG59" s="1">
        <f>AVERAGE(AG3:AG58)</f>
        <v>0.10311918605387656</v>
      </c>
      <c r="AH59" s="1">
        <f>AVERAGE(AH3:AH58)</f>
        <v>0.14763886508089047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0.10311918605387656</v>
      </c>
      <c r="AM59" s="1">
        <f>AVERAGE(AM3:AM58)</f>
        <v>0.14763886508089047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0.10568885109649773</v>
      </c>
      <c r="AR59" s="1">
        <f>AVERAGE(AR3:AR58)</f>
        <v>0.14888594758372001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9.5155818863346495E-2</v>
      </c>
      <c r="AW59" s="1">
        <f>AVERAGE(AW3:AW58)</f>
        <v>0.13701970789151574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0.11401466648148861</v>
      </c>
      <c r="BB59" s="1">
        <f>AVERAGE(BB3:BB58)</f>
        <v>0.15276586092544928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9.2542193351441565E-2</v>
      </c>
      <c r="BG59" s="1">
        <f>AVERAGE(BG3:BG58)</f>
        <v>0.13462456662825276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3.8614418921399503E-2</v>
      </c>
      <c r="BL59" s="1">
        <f>AVERAGE(BL3:BL58)</f>
        <v>6.9367634567516295E-2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3.5019420050909668E-2</v>
      </c>
      <c r="BQ59" s="1">
        <f>AVERAGE(BQ3:BQ58)</f>
        <v>6.0933938835420663E-2</v>
      </c>
      <c r="BR59" s="35">
        <f>AVERAGE(BR3:BR58)</f>
        <v>91.113569698831995</v>
      </c>
      <c r="BS59" s="35">
        <f>AVERAGE(BS3:BS58)</f>
        <v>618.76739973285214</v>
      </c>
      <c r="BT59" s="35"/>
      <c r="BU59" s="1">
        <f>AVERAGE(BU3:BU58)</f>
        <v>2.9387841067872712E-2</v>
      </c>
      <c r="BV59" s="1">
        <f>AVERAGE(BV3:BV58)</f>
        <v>5.7234551360293269E-2</v>
      </c>
      <c r="BW59" s="35">
        <f>AVERAGE(BW3:BW58)</f>
        <v>29.152513553172213</v>
      </c>
      <c r="BX59" s="35">
        <f>AVERAGE(BX3:BX58)</f>
        <v>620.81584287553562</v>
      </c>
      <c r="BY59" s="35"/>
      <c r="BZ59" s="1">
        <f>AVERAGE(BZ3:BZ58)</f>
        <v>3.2553603427059832E-2</v>
      </c>
      <c r="CA59" s="1">
        <f>AVERAGE(CA3:CA58)</f>
        <v>6.4720028019212103E-2</v>
      </c>
      <c r="CB59" s="35">
        <f>AVERAGE(CB3:CB58)</f>
        <v>30.426863319809286</v>
      </c>
    </row>
    <row r="60" spans="1:80" x14ac:dyDescent="0.25">
      <c r="G60">
        <f>COUNTIF(G3:G58,"&lt;3600")</f>
        <v>19</v>
      </c>
      <c r="L60">
        <f>COUNTIF(L3:L58,"&lt;3600")</f>
        <v>37</v>
      </c>
      <c r="M60" s="48">
        <f t="shared" ref="M60:P60" si="30">_xlfn.MODE.SNGL(R3:R58)</f>
        <v>0</v>
      </c>
      <c r="N60" s="48">
        <f t="shared" si="30"/>
        <v>0</v>
      </c>
      <c r="O60" s="48">
        <f t="shared" si="30"/>
        <v>0</v>
      </c>
      <c r="P60" s="48">
        <f t="shared" si="30"/>
        <v>0</v>
      </c>
      <c r="U60" s="48">
        <f>_xlfn.MODE.SNGL(Z3:Z58)</f>
        <v>0</v>
      </c>
      <c r="V60" s="48">
        <f t="shared" ref="V60:Y60" si="31">_xlfn.MODE.SNGL(AA3:AA58)</f>
        <v>0</v>
      </c>
      <c r="W60" s="48">
        <f t="shared" si="31"/>
        <v>0</v>
      </c>
      <c r="X60" s="48">
        <f t="shared" si="31"/>
        <v>0</v>
      </c>
      <c r="Y60" s="48">
        <f t="shared" si="31"/>
        <v>0</v>
      </c>
    </row>
  </sheetData>
  <mergeCells count="14">
    <mergeCell ref="BX1:CB1"/>
    <mergeCell ref="C1:G1"/>
    <mergeCell ref="M1:U1"/>
    <mergeCell ref="V1:AD1"/>
    <mergeCell ref="AO1:AS1"/>
    <mergeCell ref="AE1:AI1"/>
    <mergeCell ref="AJ1:AN1"/>
    <mergeCell ref="H1:L1"/>
    <mergeCell ref="BN1:BR1"/>
    <mergeCell ref="BS1:BW1"/>
    <mergeCell ref="BI1:BM1"/>
    <mergeCell ref="BD1:BH1"/>
    <mergeCell ref="AT1:AX1"/>
    <mergeCell ref="AY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CB60"/>
  <sheetViews>
    <sheetView zoomScale="85" zoomScaleNormal="85" workbookViewId="0">
      <selection activeCell="G3" sqref="G3:G58"/>
    </sheetView>
  </sheetViews>
  <sheetFormatPr baseColWidth="10" defaultColWidth="10.7109375" defaultRowHeight="15" x14ac:dyDescent="0.25"/>
  <cols>
    <col min="1" max="1" width="9.7109375" bestFit="1" customWidth="1"/>
    <col min="2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0" width="6.7109375" bestFit="1" customWidth="1"/>
  </cols>
  <sheetData>
    <row r="1" spans="1:80" x14ac:dyDescent="0.25">
      <c r="C1" s="101" t="s">
        <v>0</v>
      </c>
      <c r="D1" s="101"/>
      <c r="E1" s="101"/>
      <c r="F1" s="101"/>
      <c r="G1" s="101"/>
      <c r="H1" s="103" t="s">
        <v>339</v>
      </c>
      <c r="I1" s="104"/>
      <c r="J1" s="104"/>
      <c r="K1" s="104"/>
      <c r="L1" s="105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</row>
    <row r="2" spans="1:80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</row>
    <row r="3" spans="1:80" x14ac:dyDescent="0.25">
      <c r="A3" s="17" t="s">
        <v>135</v>
      </c>
      <c r="B3" s="31">
        <f>MIN(D3,I3,M3,V3,AE3,AJ3,AO3,AT3,AY3,BD3,BI3,BN3,BS3,BX3)</f>
        <v>528.27756946942827</v>
      </c>
      <c r="C3" s="18">
        <v>528.2249008269149</v>
      </c>
      <c r="D3" s="19">
        <v>528.27757109358663</v>
      </c>
      <c r="E3" s="3">
        <v>9.9701879378832922E-5</v>
      </c>
      <c r="F3" s="5">
        <f t="shared" ref="F3:F58" si="0">(D3-B3)/B3</f>
        <v>3.0744412632510086E-9</v>
      </c>
      <c r="G3" s="30">
        <v>3187.886116027832</v>
      </c>
      <c r="H3" s="18">
        <v>528.22768385847962</v>
      </c>
      <c r="I3" s="19">
        <v>528.27756946942827</v>
      </c>
      <c r="J3" s="3">
        <v>9.4430681579996912E-5</v>
      </c>
      <c r="K3" s="3">
        <f>(I3-$B3)/$B3</f>
        <v>0</v>
      </c>
      <c r="L3" s="30">
        <v>131.36958193778989</v>
      </c>
      <c r="M3" s="18">
        <v>685.08323787613494</v>
      </c>
      <c r="N3" s="3">
        <f t="shared" ref="N3:N34" si="1">(M3-B3)/B3</f>
        <v>0.2968243920789469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0.2528922701504171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2.6650794235382066E-2</v>
      </c>
      <c r="AH3" s="4">
        <f>(AF3-$B3)/$B3</f>
        <v>8.4214401058665747E-2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2.6650794235382066E-2</v>
      </c>
      <c r="AM3" s="4">
        <f>(AK3-$B3)/$B3</f>
        <v>8.4214401058665747E-2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3.8417462086176649E-2</v>
      </c>
      <c r="AR3" s="4">
        <f t="shared" ref="AR3:AR34" si="4">(AP3-$B3)/$B3</f>
        <v>0.10172860948262478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8.3453573858710176E-2</v>
      </c>
      <c r="AW3" s="4">
        <f t="shared" si="5"/>
        <v>0.10805175224930688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7.9163904000649973E-2</v>
      </c>
      <c r="BB3" s="4">
        <f t="shared" si="6"/>
        <v>0.10402418327234111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4.5382709312478141E-2</v>
      </c>
      <c r="BG3" s="4">
        <f t="shared" si="7"/>
        <v>0.10140806681238218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3.9350588428731188E-2</v>
      </c>
      <c r="BL3" s="4">
        <f t="shared" si="8"/>
        <v>7.0327862636725275E-2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4.2287900627591989E-2</v>
      </c>
      <c r="BQ3" s="4">
        <f t="shared" si="9"/>
        <v>8.4739804673436919E-2</v>
      </c>
      <c r="BR3" s="31">
        <v>28.593985080905259</v>
      </c>
      <c r="BS3" s="20">
        <v>542.03893308151919</v>
      </c>
      <c r="BT3" s="21">
        <v>566.30223000614512</v>
      </c>
      <c r="BU3" s="4">
        <f t="shared" ref="BU3:BV58" si="10">(BS3-$B3)/$B3</f>
        <v>2.6049494446474499E-2</v>
      </c>
      <c r="BV3" s="4">
        <f t="shared" si="10"/>
        <v>7.197856341867144E-2</v>
      </c>
      <c r="BW3" s="31">
        <v>18.978334024921061</v>
      </c>
      <c r="BX3" s="20">
        <v>534.12410270349528</v>
      </c>
      <c r="BY3" s="21">
        <v>544.22971077987734</v>
      </c>
      <c r="BZ3" s="4">
        <f t="shared" ref="BZ3:CA58" si="11">(BX3-$B3)/$B3</f>
        <v>1.1067161605856052E-2</v>
      </c>
      <c r="CA3" s="4">
        <f t="shared" si="11"/>
        <v>3.0196514545318444E-2</v>
      </c>
      <c r="CB3" s="31">
        <v>19.236269141919909</v>
      </c>
    </row>
    <row r="4" spans="1:80" x14ac:dyDescent="0.25">
      <c r="A4" s="17" t="s">
        <v>136</v>
      </c>
      <c r="B4" s="31">
        <f t="shared" ref="B4:B58" si="12">MIN(D4,I4,M4,V4,AE4,AJ4,AO4,AT4,AY4,BD4,BI4,BN4,BS4,BX4)</f>
        <v>505.2067373721938</v>
      </c>
      <c r="C4" s="20">
        <v>497.98286393672493</v>
      </c>
      <c r="D4" s="21">
        <v>505.61342084857938</v>
      </c>
      <c r="E4" s="5">
        <v>1.509168190007004E-2</v>
      </c>
      <c r="F4" s="5">
        <f t="shared" si="0"/>
        <v>8.0498426941201051E-4</v>
      </c>
      <c r="G4" s="31">
        <v>3600.0097420215611</v>
      </c>
      <c r="H4" s="20">
        <v>505.15938260628923</v>
      </c>
      <c r="I4" s="21">
        <v>505.2067373721938</v>
      </c>
      <c r="J4" s="5">
        <v>9.3733440988478785E-5</v>
      </c>
      <c r="K4" s="5">
        <f t="shared" ref="K4:K58" si="13">(I4-$B4)/$B4</f>
        <v>0</v>
      </c>
      <c r="L4" s="31">
        <v>523.99640202522278</v>
      </c>
      <c r="M4" s="20">
        <v>711.29532867658907</v>
      </c>
      <c r="N4" s="4">
        <f t="shared" si="1"/>
        <v>0.40792922195842873</v>
      </c>
      <c r="O4" s="21">
        <f t="shared" ref="O4:O58" si="14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5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6">(AE4-$B4)/$B4</f>
        <v>0.10869410926389057</v>
      </c>
      <c r="AH4" s="4">
        <f t="shared" si="16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7">(AJ4-$B4)/$B4</f>
        <v>0.10869410926389057</v>
      </c>
      <c r="AM4" s="4">
        <f t="shared" si="17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>
        <v>522.56046533817175</v>
      </c>
      <c r="BT4" s="21">
        <v>530.65596630158757</v>
      </c>
      <c r="BU4" s="4">
        <f t="shared" si="10"/>
        <v>3.4349755619338042E-2</v>
      </c>
      <c r="BV4" s="4">
        <f t="shared" si="10"/>
        <v>5.0373890621028906E-2</v>
      </c>
      <c r="BW4" s="31">
        <v>20.447510887496168</v>
      </c>
      <c r="BX4" s="20">
        <v>532.23521481339321</v>
      </c>
      <c r="BY4" s="21">
        <v>537.75637914687184</v>
      </c>
      <c r="BZ4" s="4">
        <f t="shared" si="11"/>
        <v>5.3499835694564596E-2</v>
      </c>
      <c r="CA4" s="4">
        <f t="shared" si="11"/>
        <v>6.4428360445039357E-2</v>
      </c>
      <c r="CB4" s="31">
        <v>20.813413269817829</v>
      </c>
    </row>
    <row r="5" spans="1:80" x14ac:dyDescent="0.25">
      <c r="A5" s="17" t="s">
        <v>137</v>
      </c>
      <c r="B5" s="31">
        <f t="shared" si="12"/>
        <v>496.37134539273552</v>
      </c>
      <c r="C5" s="20">
        <v>481.90094552172332</v>
      </c>
      <c r="D5" s="21">
        <v>496.37134539273768</v>
      </c>
      <c r="E5" s="5">
        <v>2.9152367487213171E-2</v>
      </c>
      <c r="F5" s="5">
        <f t="shared" si="0"/>
        <v>4.3516813304395015E-15</v>
      </c>
      <c r="G5" s="31">
        <v>3600.0056130886078</v>
      </c>
      <c r="H5" s="20">
        <v>496.32234768120088</v>
      </c>
      <c r="I5" s="21">
        <v>496.37134539273552</v>
      </c>
      <c r="J5" s="5">
        <v>9.8711805162237675E-5</v>
      </c>
      <c r="K5" s="83">
        <f t="shared" si="13"/>
        <v>0</v>
      </c>
      <c r="L5" s="31">
        <v>964.33355402946472</v>
      </c>
      <c r="M5" s="20">
        <v>669.97077418699359</v>
      </c>
      <c r="N5" s="4">
        <f t="shared" si="1"/>
        <v>0.34973700719348322</v>
      </c>
      <c r="O5" s="21">
        <f t="shared" si="14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5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6"/>
        <v>8.5438158743613962E-2</v>
      </c>
      <c r="AH5" s="4">
        <f t="shared" si="16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7"/>
        <v>8.5438158743613962E-2</v>
      </c>
      <c r="AM5" s="4">
        <f t="shared" si="17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>
        <v>507.12360272975991</v>
      </c>
      <c r="BT5" s="21">
        <v>524.33371495259973</v>
      </c>
      <c r="BU5" s="4">
        <f t="shared" si="10"/>
        <v>2.1661720477673951E-2</v>
      </c>
      <c r="BV5" s="4">
        <f t="shared" si="10"/>
        <v>5.6333569250940588E-2</v>
      </c>
      <c r="BW5" s="31">
        <v>23.740654950961471</v>
      </c>
      <c r="BX5" s="20">
        <v>504.43037875358863</v>
      </c>
      <c r="BY5" s="21">
        <v>519.86973889075443</v>
      </c>
      <c r="BZ5" s="4">
        <f t="shared" si="11"/>
        <v>1.6235895636716687E-2</v>
      </c>
      <c r="CA5" s="4">
        <f t="shared" si="11"/>
        <v>4.7340350558364074E-2</v>
      </c>
      <c r="CB5" s="31">
        <v>24.109126262366772</v>
      </c>
    </row>
    <row r="6" spans="1:80" x14ac:dyDescent="0.25">
      <c r="A6" s="17" t="s">
        <v>138</v>
      </c>
      <c r="B6" s="31">
        <f t="shared" si="12"/>
        <v>484.40797731946492</v>
      </c>
      <c r="C6" s="20">
        <v>472.11709601401401</v>
      </c>
      <c r="D6" s="21">
        <v>484.40798218763831</v>
      </c>
      <c r="E6" s="5">
        <v>2.537300504032727E-2</v>
      </c>
      <c r="F6" s="5">
        <f t="shared" si="0"/>
        <v>1.0049738277336492E-8</v>
      </c>
      <c r="G6" s="31">
        <v>3600.0060639381409</v>
      </c>
      <c r="H6" s="20">
        <v>484.36002860559438</v>
      </c>
      <c r="I6" s="21">
        <v>484.40797731946492</v>
      </c>
      <c r="J6" s="5">
        <v>9.8984154091851664E-5</v>
      </c>
      <c r="K6" s="5">
        <f t="shared" si="13"/>
        <v>0</v>
      </c>
      <c r="L6" s="31">
        <v>445.36828708648682</v>
      </c>
      <c r="M6" s="20">
        <v>613.74039798382887</v>
      </c>
      <c r="N6" s="4">
        <f t="shared" si="1"/>
        <v>0.26699069115261453</v>
      </c>
      <c r="O6" s="21">
        <f t="shared" si="14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0.21707898322432717</v>
      </c>
      <c r="X6" s="21">
        <f t="shared" si="15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6"/>
        <v>0.1061017397609884</v>
      </c>
      <c r="AH6" s="4">
        <f t="shared" si="16"/>
        <v>0.13929464531579305</v>
      </c>
      <c r="AI6" s="31">
        <v>10.99856630999966</v>
      </c>
      <c r="AJ6" s="20">
        <v>535.80450646716156</v>
      </c>
      <c r="AK6" s="21">
        <v>551.88341470832052</v>
      </c>
      <c r="AL6" s="4">
        <f t="shared" si="17"/>
        <v>0.1061017397609884</v>
      </c>
      <c r="AM6" s="4">
        <f t="shared" si="17"/>
        <v>0.13929464531579305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9.5465459397149996E-2</v>
      </c>
      <c r="AR6" s="4">
        <f t="shared" si="4"/>
        <v>0.14623239597828711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0.1252153052623301</v>
      </c>
      <c r="AW6" s="4">
        <f t="shared" si="5"/>
        <v>0.19449403968378123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9.5253506007506553E-2</v>
      </c>
      <c r="BB6" s="4">
        <f t="shared" si="6"/>
        <v>0.15507892675591173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0.14289302564613154</v>
      </c>
      <c r="BG6" s="4">
        <f t="shared" si="7"/>
        <v>0.195081185322102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4.7991298442450966E-2</v>
      </c>
      <c r="BL6" s="4">
        <f t="shared" si="8"/>
        <v>0.10408920512718854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4.6688478168641162E-2</v>
      </c>
      <c r="BQ6" s="4">
        <f t="shared" si="9"/>
        <v>6.9334929979565821E-2</v>
      </c>
      <c r="BR6" s="31">
        <v>237.0218965029344</v>
      </c>
      <c r="BS6" s="20">
        <v>492.37465897577528</v>
      </c>
      <c r="BT6" s="21">
        <v>515.93059066395119</v>
      </c>
      <c r="BU6" s="4">
        <f t="shared" si="10"/>
        <v>1.6446223079138858E-2</v>
      </c>
      <c r="BV6" s="4">
        <f t="shared" si="10"/>
        <v>6.5074513262396688E-2</v>
      </c>
      <c r="BW6" s="31">
        <v>27.095525369048119</v>
      </c>
      <c r="BX6" s="20">
        <v>495.93459799811671</v>
      </c>
      <c r="BY6" s="21">
        <v>512.14700878177246</v>
      </c>
      <c r="BZ6" s="4">
        <f t="shared" si="11"/>
        <v>2.3795274269502873E-2</v>
      </c>
      <c r="CA6" s="4">
        <f t="shared" si="11"/>
        <v>5.7263779213144066E-2</v>
      </c>
      <c r="CB6" s="31">
        <v>24.893628869950771</v>
      </c>
    </row>
    <row r="7" spans="1:80" x14ac:dyDescent="0.25">
      <c r="A7" s="17" t="s">
        <v>139</v>
      </c>
      <c r="B7" s="31">
        <f t="shared" si="12"/>
        <v>519.1709004600018</v>
      </c>
      <c r="C7" s="20">
        <v>510.8116697649607</v>
      </c>
      <c r="D7" s="21">
        <v>519.17091820183805</v>
      </c>
      <c r="E7" s="5">
        <v>1.6101149243544329E-2</v>
      </c>
      <c r="F7" s="5">
        <f t="shared" si="0"/>
        <v>3.417340268831995E-8</v>
      </c>
      <c r="G7" s="31">
        <v>3600.004031181335</v>
      </c>
      <c r="H7" s="20">
        <v>519.12038911625746</v>
      </c>
      <c r="I7" s="21">
        <v>519.1709004600018</v>
      </c>
      <c r="J7" s="5">
        <v>9.7292324549324633E-5</v>
      </c>
      <c r="K7" s="5">
        <f t="shared" si="13"/>
        <v>0</v>
      </c>
      <c r="L7" s="31">
        <v>320.74098491668701</v>
      </c>
      <c r="M7" s="20">
        <v>629.30746622936852</v>
      </c>
      <c r="N7" s="4">
        <f t="shared" si="1"/>
        <v>0.21213932766991031</v>
      </c>
      <c r="O7" s="21">
        <f t="shared" si="14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0.21213932766991031</v>
      </c>
      <c r="X7" s="21">
        <f t="shared" si="15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6"/>
        <v>4.4309304027574187E-2</v>
      </c>
      <c r="AH7" s="4">
        <f t="shared" si="16"/>
        <v>0.12443636478568064</v>
      </c>
      <c r="AI7" s="31">
        <v>11.08194691000026</v>
      </c>
      <c r="AJ7" s="20">
        <v>542.17500173075348</v>
      </c>
      <c r="AK7" s="21">
        <v>583.77464001575288</v>
      </c>
      <c r="AL7" s="4">
        <f t="shared" si="17"/>
        <v>4.4309304027574187E-2</v>
      </c>
      <c r="AM7" s="4">
        <f t="shared" si="17"/>
        <v>0.12443636478568064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4.3327193436889316E-2</v>
      </c>
      <c r="AR7" s="4">
        <f t="shared" si="4"/>
        <v>0.12624443065128535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5.4898368848006439E-2</v>
      </c>
      <c r="AW7" s="4">
        <f t="shared" si="5"/>
        <v>0.10747206702527844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7.4602933804041385E-2</v>
      </c>
      <c r="BB7" s="4">
        <f t="shared" si="6"/>
        <v>0.13068786163128734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5.4898368848006439E-2</v>
      </c>
      <c r="BG7" s="4">
        <f t="shared" si="7"/>
        <v>9.5349331923683139E-2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3.2758446808417392E-2</v>
      </c>
      <c r="BL7" s="4">
        <f t="shared" si="8"/>
        <v>6.0096160811929589E-2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3.0044720909111589E-2</v>
      </c>
      <c r="BQ7" s="4">
        <f t="shared" si="9"/>
        <v>5.0696695498632025E-2</v>
      </c>
      <c r="BR7" s="31">
        <v>34.810042603313917</v>
      </c>
      <c r="BS7" s="20">
        <v>534.30697099451243</v>
      </c>
      <c r="BT7" s="21">
        <v>545.49918546886636</v>
      </c>
      <c r="BU7" s="4">
        <f t="shared" si="10"/>
        <v>2.915431223340828E-2</v>
      </c>
      <c r="BV7" s="4">
        <f t="shared" si="10"/>
        <v>5.0712173940289922E-2</v>
      </c>
      <c r="BW7" s="31">
        <v>20.649239480495449</v>
      </c>
      <c r="BX7" s="20">
        <v>534.76924526845471</v>
      </c>
      <c r="BY7" s="21">
        <v>551.68988481622887</v>
      </c>
      <c r="BZ7" s="4">
        <f t="shared" si="11"/>
        <v>3.0044720909111589E-2</v>
      </c>
      <c r="CA7" s="4">
        <f t="shared" si="11"/>
        <v>6.2636377207224481E-2</v>
      </c>
      <c r="CB7" s="31">
        <v>22.019390312023461</v>
      </c>
    </row>
    <row r="8" spans="1:80" x14ac:dyDescent="0.25">
      <c r="A8" s="17" t="s">
        <v>140</v>
      </c>
      <c r="B8" s="31">
        <f t="shared" si="12"/>
        <v>518.42028669955039</v>
      </c>
      <c r="C8" s="20">
        <v>510.61968327642359</v>
      </c>
      <c r="D8" s="21">
        <v>518.42028669955039</v>
      </c>
      <c r="E8" s="5">
        <v>1.5046871473311119E-2</v>
      </c>
      <c r="F8" s="5">
        <f t="shared" si="0"/>
        <v>0</v>
      </c>
      <c r="G8" s="31">
        <v>3600.004402160645</v>
      </c>
      <c r="H8" s="20">
        <v>518.37727823173554</v>
      </c>
      <c r="I8" s="21">
        <v>518.42028669976821</v>
      </c>
      <c r="J8" s="5">
        <v>8.2960619281426072E-5</v>
      </c>
      <c r="K8" s="5">
        <f t="shared" si="13"/>
        <v>4.2016870609242929E-13</v>
      </c>
      <c r="L8" s="31">
        <v>475.46071195602423</v>
      </c>
      <c r="M8" s="20">
        <v>625.15058707202365</v>
      </c>
      <c r="N8" s="4">
        <f t="shared" si="1"/>
        <v>0.20587601047010845</v>
      </c>
      <c r="O8" s="21">
        <f t="shared" si="14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0.19649647605592133</v>
      </c>
      <c r="X8" s="21">
        <f t="shared" si="15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6"/>
        <v>7.506070718936661E-2</v>
      </c>
      <c r="AH8" s="4">
        <f t="shared" si="16"/>
        <v>0.11896641852745291</v>
      </c>
      <c r="AI8" s="31">
        <v>11.09514275999973</v>
      </c>
      <c r="AJ8" s="20">
        <v>557.33328004053283</v>
      </c>
      <c r="AK8" s="21">
        <v>580.09489150017123</v>
      </c>
      <c r="AL8" s="4">
        <f t="shared" si="17"/>
        <v>7.506070718936661E-2</v>
      </c>
      <c r="AM8" s="4">
        <f t="shared" si="17"/>
        <v>0.11896641852745291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7.2370903645192886E-2</v>
      </c>
      <c r="AR8" s="4">
        <f t="shared" si="4"/>
        <v>0.10513571663365381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5.9659834365838639E-2</v>
      </c>
      <c r="AW8" s="4">
        <f t="shared" si="5"/>
        <v>0.10161147716192544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0.10430562998468508</v>
      </c>
      <c r="BB8" s="4">
        <f t="shared" si="6"/>
        <v>0.11943913302640292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8.2330567702796967E-2</v>
      </c>
      <c r="BG8" s="4">
        <f t="shared" si="7"/>
        <v>0.12277901941670558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2.3668339742294379E-2</v>
      </c>
      <c r="BL8" s="4">
        <f t="shared" si="8"/>
        <v>5.551322222715474E-2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2.5337420020776342E-2</v>
      </c>
      <c r="BQ8" s="4">
        <f t="shared" si="9"/>
        <v>6.6293828622971618E-2</v>
      </c>
      <c r="BR8" s="31">
        <v>32.003227033652372</v>
      </c>
      <c r="BS8" s="20">
        <v>529.68455745826168</v>
      </c>
      <c r="BT8" s="21">
        <v>548.6878741316234</v>
      </c>
      <c r="BU8" s="4">
        <f t="shared" si="10"/>
        <v>2.172806706779104E-2</v>
      </c>
      <c r="BV8" s="4">
        <f t="shared" si="10"/>
        <v>5.838426506178479E-2</v>
      </c>
      <c r="BW8" s="31">
        <v>19.881707796454432</v>
      </c>
      <c r="BX8" s="20">
        <v>538.76029976376628</v>
      </c>
      <c r="BY8" s="21">
        <v>548.03838946160704</v>
      </c>
      <c r="BZ8" s="4">
        <f t="shared" si="11"/>
        <v>3.9234600932976059E-2</v>
      </c>
      <c r="CA8" s="4">
        <f t="shared" si="11"/>
        <v>5.7131450141768417E-2</v>
      </c>
      <c r="CB8" s="31">
        <v>20.325792206637558</v>
      </c>
    </row>
    <row r="9" spans="1:80" x14ac:dyDescent="0.25">
      <c r="A9" s="17" t="s">
        <v>141</v>
      </c>
      <c r="B9" s="31">
        <f t="shared" si="12"/>
        <v>517.28124294851591</v>
      </c>
      <c r="C9" s="20">
        <v>509.11258198253182</v>
      </c>
      <c r="D9" s="21">
        <v>517.28125068123143</v>
      </c>
      <c r="E9" s="5">
        <v>1.579154219864027E-2</v>
      </c>
      <c r="F9" s="5">
        <f t="shared" si="0"/>
        <v>1.4948764568996018E-8</v>
      </c>
      <c r="G9" s="31">
        <v>3600.0055239200592</v>
      </c>
      <c r="H9" s="20">
        <v>515.21197246008728</v>
      </c>
      <c r="I9" s="21">
        <v>517.28124294851591</v>
      </c>
      <c r="J9" s="5">
        <v>4.0002813104796442E-3</v>
      </c>
      <c r="K9" s="83">
        <f t="shared" si="13"/>
        <v>0</v>
      </c>
      <c r="L9" s="31">
        <v>3600.0162899494171</v>
      </c>
      <c r="M9" s="20">
        <v>638.84074593904177</v>
      </c>
      <c r="N9" s="4">
        <f t="shared" si="1"/>
        <v>0.23499692797216787</v>
      </c>
      <c r="O9" s="21">
        <f t="shared" si="14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0.23499692797216787</v>
      </c>
      <c r="X9" s="21">
        <f t="shared" si="15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6"/>
        <v>5.1903206255593443E-2</v>
      </c>
      <c r="AH9" s="4">
        <f t="shared" si="16"/>
        <v>0.14934249402897909</v>
      </c>
      <c r="AI9" s="31">
        <v>11.10148801000032</v>
      </c>
      <c r="AJ9" s="20">
        <v>544.12979799342247</v>
      </c>
      <c r="AK9" s="21">
        <v>594.53331388485753</v>
      </c>
      <c r="AL9" s="4">
        <f t="shared" si="17"/>
        <v>5.1903206255593443E-2</v>
      </c>
      <c r="AM9" s="4">
        <f t="shared" si="17"/>
        <v>0.14934249402897909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8.1429824194203568E-2</v>
      </c>
      <c r="AR9" s="4">
        <f t="shared" si="4"/>
        <v>0.14552637004432897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5.010663059044386E-2</v>
      </c>
      <c r="AW9" s="4">
        <f t="shared" si="5"/>
        <v>0.10214415987553942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7.3155013478004211E-2</v>
      </c>
      <c r="BB9" s="4">
        <f t="shared" si="6"/>
        <v>0.16714394145666442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5.010663059044386E-2</v>
      </c>
      <c r="BG9" s="4">
        <f t="shared" si="7"/>
        <v>8.46567720101008E-2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2.0785779646957891E-2</v>
      </c>
      <c r="BL9" s="4">
        <f t="shared" si="8"/>
        <v>6.6652971320316126E-2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2.1817673462004795E-2</v>
      </c>
      <c r="BQ9" s="4">
        <f t="shared" si="9"/>
        <v>4.9226114902890493E-2</v>
      </c>
      <c r="BR9" s="31">
        <v>32.152094493806359</v>
      </c>
      <c r="BS9" s="20">
        <v>525.63972961364118</v>
      </c>
      <c r="BT9" s="21">
        <v>541.62189187937418</v>
      </c>
      <c r="BU9" s="4">
        <f t="shared" si="10"/>
        <v>1.6158495555496442E-2</v>
      </c>
      <c r="BV9" s="4">
        <f t="shared" si="10"/>
        <v>4.7054961421210566E-2</v>
      </c>
      <c r="BW9" s="31">
        <v>24.3017654504627</v>
      </c>
      <c r="BX9" s="20">
        <v>525.63972961364118</v>
      </c>
      <c r="BY9" s="21">
        <v>543.67303686160301</v>
      </c>
      <c r="BZ9" s="4">
        <f t="shared" si="11"/>
        <v>1.6158495555496442E-2</v>
      </c>
      <c r="CA9" s="4">
        <f t="shared" si="11"/>
        <v>5.1020202786888652E-2</v>
      </c>
      <c r="CB9" s="31">
        <v>26.206912932917479</v>
      </c>
    </row>
    <row r="10" spans="1:80" x14ac:dyDescent="0.25">
      <c r="A10" s="17" t="s">
        <v>142</v>
      </c>
      <c r="B10" s="31">
        <f t="shared" si="12"/>
        <v>506.75289342510803</v>
      </c>
      <c r="C10" s="20">
        <v>496.56049380091002</v>
      </c>
      <c r="D10" s="21">
        <v>506.97810310722321</v>
      </c>
      <c r="E10" s="5">
        <v>2.0548440341826471E-2</v>
      </c>
      <c r="F10" s="5">
        <f t="shared" si="0"/>
        <v>4.4441716078422628E-4</v>
      </c>
      <c r="G10" s="31">
        <v>3600.0064480304718</v>
      </c>
      <c r="H10" s="20">
        <v>506.70242325116283</v>
      </c>
      <c r="I10" s="21">
        <v>506.75289342510803</v>
      </c>
      <c r="J10" s="5">
        <v>9.9595235863306355E-5</v>
      </c>
      <c r="K10" s="83">
        <f t="shared" si="13"/>
        <v>0</v>
      </c>
      <c r="L10" s="31">
        <v>931.7012050151825</v>
      </c>
      <c r="M10" s="20">
        <v>632.63145292205274</v>
      </c>
      <c r="N10" s="4">
        <f t="shared" si="1"/>
        <v>0.24840225113692035</v>
      </c>
      <c r="O10" s="21">
        <f t="shared" si="14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5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6"/>
        <v>0.10680925823029053</v>
      </c>
      <c r="AH10" s="4">
        <f t="shared" si="16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7"/>
        <v>0.10680925823029053</v>
      </c>
      <c r="AM10" s="4">
        <f t="shared" si="17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>
        <v>524.68943686477246</v>
      </c>
      <c r="BT10" s="21">
        <v>539.97891723779094</v>
      </c>
      <c r="BU10" s="4">
        <f t="shared" si="10"/>
        <v>3.5395048893421342E-2</v>
      </c>
      <c r="BV10" s="4">
        <f t="shared" si="10"/>
        <v>6.5566520179313623E-2</v>
      </c>
      <c r="BW10" s="31">
        <v>26.5354971813038</v>
      </c>
      <c r="BX10" s="20">
        <v>523.01578625256764</v>
      </c>
      <c r="BY10" s="21">
        <v>540.08299441500367</v>
      </c>
      <c r="BZ10" s="4">
        <f t="shared" si="11"/>
        <v>3.2092353173436922E-2</v>
      </c>
      <c r="CA10" s="4">
        <f t="shared" si="11"/>
        <v>6.5771900708094189E-2</v>
      </c>
      <c r="CB10" s="31">
        <v>24.831116631627079</v>
      </c>
    </row>
    <row r="11" spans="1:80" x14ac:dyDescent="0.25">
      <c r="A11" s="17" t="s">
        <v>143</v>
      </c>
      <c r="B11" s="31">
        <f t="shared" si="12"/>
        <v>497.20886840368968</v>
      </c>
      <c r="C11" s="20">
        <v>481.60260434953352</v>
      </c>
      <c r="D11" s="21">
        <v>500.62765492138311</v>
      </c>
      <c r="E11" s="5">
        <v>3.8002396361490297E-2</v>
      </c>
      <c r="F11" s="5">
        <f t="shared" si="0"/>
        <v>6.8759564339019013E-3</v>
      </c>
      <c r="G11" s="31">
        <v>3600.010257005692</v>
      </c>
      <c r="H11" s="20">
        <v>494.27422940333838</v>
      </c>
      <c r="I11" s="21">
        <v>497.20886840368968</v>
      </c>
      <c r="J11" s="5">
        <v>5.9022257784198898E-3</v>
      </c>
      <c r="K11" s="5">
        <f t="shared" si="13"/>
        <v>0</v>
      </c>
      <c r="L11" s="31">
        <v>3600.014914989471</v>
      </c>
      <c r="M11" s="20">
        <v>628.85418069750995</v>
      </c>
      <c r="N11" s="4">
        <f t="shared" si="1"/>
        <v>0.26476863278097423</v>
      </c>
      <c r="O11" s="21">
        <f t="shared" si="14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0.23779978086920778</v>
      </c>
      <c r="X11" s="21">
        <f t="shared" si="15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6"/>
        <v>7.6536040013269108E-2</v>
      </c>
      <c r="AH11" s="4">
        <f t="shared" si="16"/>
        <v>0.12295129725861563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7"/>
        <v>7.6536040013269108E-2</v>
      </c>
      <c r="AM11" s="4">
        <f t="shared" si="17"/>
        <v>0.12295129725861563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0.12097234070587543</v>
      </c>
      <c r="AR11" s="4">
        <f t="shared" si="4"/>
        <v>0.14018077261649395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8.3199656556198265E-2</v>
      </c>
      <c r="AW11" s="4">
        <f t="shared" si="5"/>
        <v>0.15330157028888663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3.1075941363851552E-2</v>
      </c>
      <c r="BB11" s="4">
        <f t="shared" si="6"/>
        <v>0.11638041191048862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9.7254318887577129E-2</v>
      </c>
      <c r="BG11" s="4">
        <f t="shared" si="7"/>
        <v>0.14214002031065298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5.6852025158347953E-2</v>
      </c>
      <c r="BL11" s="4">
        <f t="shared" si="8"/>
        <v>8.7645730063428309E-2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3.7750508241112243E-2</v>
      </c>
      <c r="BQ11" s="4">
        <f t="shared" si="9"/>
        <v>6.8430776677866401E-2</v>
      </c>
      <c r="BR11" s="31">
        <v>153.97534236833451</v>
      </c>
      <c r="BS11" s="20">
        <v>513.26577722734828</v>
      </c>
      <c r="BT11" s="21">
        <v>530.97286413091263</v>
      </c>
      <c r="BU11" s="4">
        <f t="shared" si="10"/>
        <v>3.2294091767127955E-2</v>
      </c>
      <c r="BV11" s="4">
        <f t="shared" si="10"/>
        <v>6.7907066572693478E-2</v>
      </c>
      <c r="BW11" s="31">
        <v>25.370405059494079</v>
      </c>
      <c r="BX11" s="20">
        <v>513.16865635104341</v>
      </c>
      <c r="BY11" s="21">
        <v>525.07303146429126</v>
      </c>
      <c r="BZ11" s="4">
        <f t="shared" si="11"/>
        <v>3.2098759619057705E-2</v>
      </c>
      <c r="CA11" s="4">
        <f t="shared" si="11"/>
        <v>5.6041162640683921E-2</v>
      </c>
      <c r="CB11" s="31">
        <v>24.29272931236774</v>
      </c>
    </row>
    <row r="12" spans="1:80" x14ac:dyDescent="0.25">
      <c r="A12" s="17" t="s">
        <v>144</v>
      </c>
      <c r="B12" s="31">
        <f t="shared" si="12"/>
        <v>603.23017036684712</v>
      </c>
      <c r="C12" s="20">
        <v>588.71194708489122</v>
      </c>
      <c r="D12" s="21">
        <v>603.23017036684712</v>
      </c>
      <c r="E12" s="5">
        <v>2.406746876258594E-2</v>
      </c>
      <c r="F12" s="5">
        <f t="shared" si="0"/>
        <v>0</v>
      </c>
      <c r="G12" s="31">
        <v>3600.0112540721889</v>
      </c>
      <c r="H12" s="20">
        <v>603.1704715415259</v>
      </c>
      <c r="I12" s="21">
        <v>603.23017036687122</v>
      </c>
      <c r="J12" s="5">
        <v>9.8965251205689387E-5</v>
      </c>
      <c r="K12" s="5">
        <f t="shared" si="13"/>
        <v>3.9954250932650629E-14</v>
      </c>
      <c r="L12" s="31">
        <v>989.64189195632935</v>
      </c>
      <c r="M12" s="20">
        <v>748.91760393457832</v>
      </c>
      <c r="N12" s="4">
        <f t="shared" si="1"/>
        <v>0.2415121801337177</v>
      </c>
      <c r="O12" s="21">
        <f t="shared" si="14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0.44950009048343798</v>
      </c>
      <c r="X12" s="21">
        <f t="shared" si="15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6"/>
        <v>8.9922059061742957E-2</v>
      </c>
      <c r="AH12" s="4">
        <f t="shared" si="16"/>
        <v>0.11765034326570896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7"/>
        <v>8.9922059061742957E-2</v>
      </c>
      <c r="AM12" s="4">
        <f t="shared" si="17"/>
        <v>0.11765034326570896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9.2653382127611261E-2</v>
      </c>
      <c r="AR12" s="4">
        <f t="shared" si="4"/>
        <v>0.10851685093512439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9.9333478928456745E-2</v>
      </c>
      <c r="AW12" s="4">
        <f t="shared" si="5"/>
        <v>0.14992795822863428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9.7444831958727968E-2</v>
      </c>
      <c r="BB12" s="4">
        <f t="shared" si="6"/>
        <v>0.1211391290156304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0.1047137825791831</v>
      </c>
      <c r="BG12" s="4">
        <f t="shared" si="7"/>
        <v>0.14034149474898455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4.5163366930968188E-2</v>
      </c>
      <c r="BL12" s="4">
        <f t="shared" si="8"/>
        <v>7.6720327564362367E-2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3.5030407545799738E-2</v>
      </c>
      <c r="BQ12" s="4">
        <f t="shared" si="9"/>
        <v>5.2272673519076093E-2</v>
      </c>
      <c r="BR12" s="31">
        <v>32.65503552630544</v>
      </c>
      <c r="BS12" s="20">
        <v>621.4345090480798</v>
      </c>
      <c r="BT12" s="21">
        <v>641.94124520752609</v>
      </c>
      <c r="BU12" s="4">
        <f t="shared" si="10"/>
        <v>3.0178097143519756E-2</v>
      </c>
      <c r="BV12" s="4">
        <f t="shared" si="10"/>
        <v>6.4172975329031212E-2</v>
      </c>
      <c r="BW12" s="31">
        <v>20.536581852473319</v>
      </c>
      <c r="BX12" s="20">
        <v>622.84312406499976</v>
      </c>
      <c r="BY12" s="21">
        <v>641.55012732585976</v>
      </c>
      <c r="BZ12" s="4">
        <f t="shared" si="11"/>
        <v>3.2513217444388197E-2</v>
      </c>
      <c r="CA12" s="4">
        <f t="shared" si="11"/>
        <v>6.3524602782564443E-2</v>
      </c>
      <c r="CB12" s="31">
        <v>19.80785797350109</v>
      </c>
    </row>
    <row r="13" spans="1:80" x14ac:dyDescent="0.25">
      <c r="A13" s="17" t="s">
        <v>145</v>
      </c>
      <c r="B13" s="31">
        <f t="shared" si="12"/>
        <v>588.72300670093819</v>
      </c>
      <c r="C13" s="20">
        <v>579.43423492128284</v>
      </c>
      <c r="D13" s="21">
        <v>588.72300670093819</v>
      </c>
      <c r="E13" s="5">
        <v>1.5777830446453599E-2</v>
      </c>
      <c r="F13" s="5">
        <f t="shared" si="0"/>
        <v>0</v>
      </c>
      <c r="G13" s="31">
        <v>3600.011035919189</v>
      </c>
      <c r="H13" s="20">
        <v>588.66416353456464</v>
      </c>
      <c r="I13" s="21">
        <v>588.72300670093875</v>
      </c>
      <c r="J13" s="5">
        <v>9.9950512726915643E-5</v>
      </c>
      <c r="K13" s="83">
        <f t="shared" si="13"/>
        <v>9.6553758242513449E-16</v>
      </c>
      <c r="L13" s="31">
        <v>2628.5113878250122</v>
      </c>
      <c r="M13" s="20">
        <v>787.56360529942742</v>
      </c>
      <c r="N13" s="4">
        <f t="shared" si="1"/>
        <v>0.33774898608556853</v>
      </c>
      <c r="O13" s="21">
        <f t="shared" si="14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0.33774898608556853</v>
      </c>
      <c r="X13" s="21">
        <f t="shared" si="15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6"/>
        <v>0.13266986258147415</v>
      </c>
      <c r="AH13" s="4">
        <f t="shared" si="16"/>
        <v>0.15398571558463317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7"/>
        <v>0.13266986258147415</v>
      </c>
      <c r="AM13" s="4">
        <f t="shared" si="17"/>
        <v>0.15398571558463317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0.11848883406315536</v>
      </c>
      <c r="AR13" s="4">
        <f t="shared" si="4"/>
        <v>0.14325067376181838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8.5184887518953881E-2</v>
      </c>
      <c r="AW13" s="4">
        <f t="shared" si="5"/>
        <v>0.10085958395159654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0.12827720669244941</v>
      </c>
      <c r="BB13" s="4">
        <f t="shared" si="6"/>
        <v>0.14246279942966411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8.4212539152782553E-2</v>
      </c>
      <c r="BG13" s="4">
        <f t="shared" si="7"/>
        <v>9.4326154577024521E-2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6.8872311349670326E-2</v>
      </c>
      <c r="BL13" s="4">
        <f t="shared" si="8"/>
        <v>8.5653207817345631E-2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4.3248841349896594E-2</v>
      </c>
      <c r="BQ13" s="4">
        <f t="shared" si="9"/>
        <v>6.6763711371606416E-2</v>
      </c>
      <c r="BR13" s="31">
        <v>42.184846857376399</v>
      </c>
      <c r="BS13" s="20">
        <v>614.62404623303746</v>
      </c>
      <c r="BT13" s="21">
        <v>629.12143853343343</v>
      </c>
      <c r="BU13" s="4">
        <f t="shared" si="10"/>
        <v>4.3995290208280559E-2</v>
      </c>
      <c r="BV13" s="4">
        <f t="shared" si="10"/>
        <v>6.8620440126636664E-2</v>
      </c>
      <c r="BW13" s="31">
        <v>22.567771724611521</v>
      </c>
      <c r="BX13" s="20">
        <v>619.72858424289132</v>
      </c>
      <c r="BY13" s="21">
        <v>629.74648649160849</v>
      </c>
      <c r="BZ13" s="4">
        <f t="shared" si="11"/>
        <v>5.2665815993332608E-2</v>
      </c>
      <c r="CA13" s="4">
        <f t="shared" si="11"/>
        <v>6.9682141386924898E-2</v>
      </c>
      <c r="CB13" s="31">
        <v>23.954237983189518</v>
      </c>
    </row>
    <row r="14" spans="1:80" x14ac:dyDescent="0.25">
      <c r="A14" s="17" t="s">
        <v>146</v>
      </c>
      <c r="B14" s="31">
        <f t="shared" si="12"/>
        <v>574.8735419905812</v>
      </c>
      <c r="C14" s="20">
        <v>566.14202847348599</v>
      </c>
      <c r="D14" s="21">
        <v>577.05401655047888</v>
      </c>
      <c r="E14" s="5">
        <v>1.890982085562946E-2</v>
      </c>
      <c r="F14" s="5">
        <f t="shared" si="0"/>
        <v>3.7929638444438975E-3</v>
      </c>
      <c r="G14" s="31">
        <v>3600.0047659873958</v>
      </c>
      <c r="H14" s="20">
        <v>574.81695016168874</v>
      </c>
      <c r="I14" s="21">
        <v>574.8735419905812</v>
      </c>
      <c r="J14" s="5">
        <v>9.8442222086409406E-5</v>
      </c>
      <c r="K14" s="5">
        <f t="shared" si="13"/>
        <v>0</v>
      </c>
      <c r="L14" s="31">
        <v>900.27449297904968</v>
      </c>
      <c r="M14" s="20">
        <v>768.01364763825472</v>
      </c>
      <c r="N14" s="4">
        <f t="shared" si="1"/>
        <v>0.33596972471354047</v>
      </c>
      <c r="O14" s="21">
        <f t="shared" si="14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0.3900809519017655</v>
      </c>
      <c r="X14" s="21">
        <f t="shared" si="15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6"/>
        <v>0.14122650567369979</v>
      </c>
      <c r="AH14" s="4">
        <f t="shared" si="16"/>
        <v>0.21053974349235166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7"/>
        <v>0.14122650567369979</v>
      </c>
      <c r="AM14" s="4">
        <f t="shared" si="17"/>
        <v>0.21053974349235166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0.16603359204843546</v>
      </c>
      <c r="AR14" s="4">
        <f t="shared" si="4"/>
        <v>0.20561256448235429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7.2220111123902975E-2</v>
      </c>
      <c r="AW14" s="4">
        <f t="shared" si="5"/>
        <v>0.15251228219368912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0.15228874516510107</v>
      </c>
      <c r="BB14" s="4">
        <f t="shared" si="6"/>
        <v>0.198695823322565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9.3244809698997677E-2</v>
      </c>
      <c r="BG14" s="4">
        <f t="shared" si="7"/>
        <v>0.14503214725641897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3.8975074900928684E-2</v>
      </c>
      <c r="BL14" s="4">
        <f t="shared" si="8"/>
        <v>7.0669650590500566E-2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2.4520085424353025E-2</v>
      </c>
      <c r="BQ14" s="4">
        <f t="shared" si="9"/>
        <v>6.522674040963318E-2</v>
      </c>
      <c r="BR14" s="31">
        <v>151.63749745003881</v>
      </c>
      <c r="BS14" s="20">
        <v>587.9249866477237</v>
      </c>
      <c r="BT14" s="21">
        <v>613.00020491204248</v>
      </c>
      <c r="BU14" s="4">
        <f t="shared" si="10"/>
        <v>2.2703157657856399E-2</v>
      </c>
      <c r="BV14" s="4">
        <f t="shared" si="10"/>
        <v>6.6321825821801253E-2</v>
      </c>
      <c r="BW14" s="31">
        <v>32.818720454350107</v>
      </c>
      <c r="BX14" s="20">
        <v>593.59766050416204</v>
      </c>
      <c r="BY14" s="21">
        <v>613.29094212909672</v>
      </c>
      <c r="BZ14" s="4">
        <f t="shared" si="11"/>
        <v>3.2570847579357916E-2</v>
      </c>
      <c r="CA14" s="4">
        <f t="shared" si="11"/>
        <v>6.6827566990628612E-2</v>
      </c>
      <c r="CB14" s="31">
        <v>32.526681315340099</v>
      </c>
    </row>
    <row r="15" spans="1:80" x14ac:dyDescent="0.25">
      <c r="A15" s="17" t="s">
        <v>147</v>
      </c>
      <c r="B15" s="31">
        <f t="shared" si="12"/>
        <v>563.58334667139684</v>
      </c>
      <c r="C15" s="20">
        <v>557.84895039903427</v>
      </c>
      <c r="D15" s="21">
        <v>563.58334667139684</v>
      </c>
      <c r="E15" s="5">
        <v>1.0174885944075019E-2</v>
      </c>
      <c r="F15" s="5">
        <f t="shared" si="0"/>
        <v>0</v>
      </c>
      <c r="G15" s="31">
        <v>3600.005893945694</v>
      </c>
      <c r="H15" s="20">
        <v>563.53360853190929</v>
      </c>
      <c r="I15" s="21">
        <v>563.58334667139718</v>
      </c>
      <c r="J15" s="5">
        <v>8.8253387509239212E-5</v>
      </c>
      <c r="K15" s="83">
        <f t="shared" si="13"/>
        <v>6.0516428524582895E-16</v>
      </c>
      <c r="L15" s="31">
        <v>332.94782400131231</v>
      </c>
      <c r="M15" s="20">
        <v>721.64854241571823</v>
      </c>
      <c r="N15" s="4">
        <f t="shared" si="1"/>
        <v>0.28046463167848523</v>
      </c>
      <c r="O15" s="21">
        <f t="shared" si="14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0.29023299788222928</v>
      </c>
      <c r="X15" s="21">
        <f t="shared" si="15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6"/>
        <v>0.20329576964025256</v>
      </c>
      <c r="AH15" s="4">
        <f t="shared" si="16"/>
        <v>0.23424018866809784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7"/>
        <v>0.20329576964025256</v>
      </c>
      <c r="AM15" s="4">
        <f t="shared" si="17"/>
        <v>0.23424018866809784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0.18719082183591984</v>
      </c>
      <c r="AR15" s="4">
        <f t="shared" si="4"/>
        <v>0.22638269690352103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0.16536461936583108</v>
      </c>
      <c r="AW15" s="4">
        <f t="shared" si="5"/>
        <v>0.2066563811043487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0.16025593649022624</v>
      </c>
      <c r="BB15" s="4">
        <f t="shared" si="6"/>
        <v>0.21402576042610366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0.12988147589685747</v>
      </c>
      <c r="BG15" s="4">
        <f t="shared" si="7"/>
        <v>0.18051843036534299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3.1435742307462038E-2</v>
      </c>
      <c r="BL15" s="4">
        <f t="shared" si="8"/>
        <v>7.4289232362470661E-2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6.059941904664401E-2</v>
      </c>
      <c r="BQ15" s="4">
        <f t="shared" si="9"/>
        <v>7.7632856551853577E-2</v>
      </c>
      <c r="BR15" s="31">
        <v>199.85310998465869</v>
      </c>
      <c r="BS15" s="20">
        <v>571.80151651436222</v>
      </c>
      <c r="BT15" s="21">
        <v>597.53499017332126</v>
      </c>
      <c r="BU15" s="4">
        <f t="shared" si="10"/>
        <v>1.4581995531810969E-2</v>
      </c>
      <c r="BV15" s="4">
        <f t="shared" si="10"/>
        <v>6.0242453405423779E-2</v>
      </c>
      <c r="BW15" s="31">
        <v>28.191456298343841</v>
      </c>
      <c r="BX15" s="20">
        <v>584.56913540986375</v>
      </c>
      <c r="BY15" s="21">
        <v>605.00468794828566</v>
      </c>
      <c r="BZ15" s="4">
        <f t="shared" si="11"/>
        <v>3.7236353526788807E-2</v>
      </c>
      <c r="CA15" s="4">
        <f t="shared" si="11"/>
        <v>7.3496389702657358E-2</v>
      </c>
      <c r="CB15" s="31">
        <v>26.683060721680519</v>
      </c>
    </row>
    <row r="16" spans="1:80" x14ac:dyDescent="0.25">
      <c r="A16" s="17" t="s">
        <v>148</v>
      </c>
      <c r="B16" s="31">
        <f t="shared" si="12"/>
        <v>585.09053801290202</v>
      </c>
      <c r="C16" s="20">
        <v>572.80767518984089</v>
      </c>
      <c r="D16" s="21">
        <v>585.09053801290202</v>
      </c>
      <c r="E16" s="5">
        <v>2.099309769181085E-2</v>
      </c>
      <c r="F16" s="5">
        <f t="shared" si="0"/>
        <v>0</v>
      </c>
      <c r="G16" s="31">
        <v>3600.0061731338501</v>
      </c>
      <c r="H16" s="20">
        <v>585.03203746710017</v>
      </c>
      <c r="I16" s="21">
        <v>585.09053802193421</v>
      </c>
      <c r="J16" s="5">
        <v>9.99854740970363E-5</v>
      </c>
      <c r="K16" s="83">
        <f t="shared" si="13"/>
        <v>1.5437255085310881E-11</v>
      </c>
      <c r="L16" s="31">
        <v>3135.926895141602</v>
      </c>
      <c r="M16" s="20">
        <v>748.63804914704417</v>
      </c>
      <c r="N16" s="4">
        <f t="shared" si="1"/>
        <v>0.27952513416057961</v>
      </c>
      <c r="O16" s="21">
        <f t="shared" si="14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0.31736010837367423</v>
      </c>
      <c r="X16" s="21">
        <f t="shared" si="15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6"/>
        <v>8.770158304411288E-2</v>
      </c>
      <c r="AH16" s="4">
        <f t="shared" si="16"/>
        <v>0.12769308683721736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7"/>
        <v>8.770158304411288E-2</v>
      </c>
      <c r="AM16" s="4">
        <f t="shared" si="17"/>
        <v>0.12769308683721736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9.7028178169997994E-2</v>
      </c>
      <c r="AR16" s="4">
        <f t="shared" si="4"/>
        <v>0.13639885996768619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0.14571687564044775</v>
      </c>
      <c r="AW16" s="4">
        <f t="shared" si="5"/>
        <v>0.17843333112877116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9.1107699585185872E-2</v>
      </c>
      <c r="BB16" s="4">
        <f t="shared" si="6"/>
        <v>0.13230082244991412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0.14571687564044775</v>
      </c>
      <c r="BG16" s="4">
        <f t="shared" si="7"/>
        <v>0.19932829422735127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5.0884137207479731E-2</v>
      </c>
      <c r="BL16" s="4">
        <f t="shared" si="8"/>
        <v>8.8226112775794868E-2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5.2849013800859185E-2</v>
      </c>
      <c r="BQ16" s="4">
        <f t="shared" si="9"/>
        <v>8.5504245751593405E-2</v>
      </c>
      <c r="BR16" s="31">
        <v>64.436552689969545</v>
      </c>
      <c r="BS16" s="20">
        <v>616.011995931098</v>
      </c>
      <c r="BT16" s="21">
        <v>632.25446397549945</v>
      </c>
      <c r="BU16" s="4">
        <f t="shared" si="10"/>
        <v>5.2849013800859185E-2</v>
      </c>
      <c r="BV16" s="4">
        <f t="shared" si="10"/>
        <v>8.0609620047482983E-2</v>
      </c>
      <c r="BW16" s="31">
        <v>29.28641382660717</v>
      </c>
      <c r="BX16" s="20">
        <v>607.67320714069569</v>
      </c>
      <c r="BY16" s="21">
        <v>627.73721600602221</v>
      </c>
      <c r="BZ16" s="4">
        <f t="shared" si="11"/>
        <v>3.8596879731621472E-2</v>
      </c>
      <c r="CA16" s="4">
        <f t="shared" si="11"/>
        <v>7.2889023531226171E-2</v>
      </c>
      <c r="CB16" s="31">
        <v>27.041095660813149</v>
      </c>
    </row>
    <row r="17" spans="1:80" x14ac:dyDescent="0.25">
      <c r="A17" s="17" t="s">
        <v>149</v>
      </c>
      <c r="B17" s="31">
        <f t="shared" si="12"/>
        <v>579.52876103429844</v>
      </c>
      <c r="C17" s="20">
        <v>564.22470596965775</v>
      </c>
      <c r="D17" s="21">
        <v>579.52878607877415</v>
      </c>
      <c r="E17" s="5">
        <v>2.640779971028653E-2</v>
      </c>
      <c r="F17" s="5">
        <f t="shared" si="0"/>
        <v>4.3215242089157396E-8</v>
      </c>
      <c r="G17" s="31">
        <v>3600.0122120380402</v>
      </c>
      <c r="H17" s="20">
        <v>570.78639073805266</v>
      </c>
      <c r="I17" s="21">
        <v>579.52876103429844</v>
      </c>
      <c r="J17" s="5">
        <v>1.508530876128192E-2</v>
      </c>
      <c r="K17" s="83">
        <f t="shared" si="13"/>
        <v>0</v>
      </c>
      <c r="L17" s="31">
        <v>3600.0166380405431</v>
      </c>
      <c r="M17" s="20">
        <v>717.31932141121331</v>
      </c>
      <c r="N17" s="4">
        <f t="shared" si="1"/>
        <v>0.23776310968759662</v>
      </c>
      <c r="O17" s="21">
        <f t="shared" si="14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0.25104554564960613</v>
      </c>
      <c r="X17" s="21">
        <f t="shared" si="15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6"/>
        <v>0.14006339716388633</v>
      </c>
      <c r="AH17" s="4">
        <f t="shared" si="16"/>
        <v>0.15312728356016342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7"/>
        <v>0.14006339716388633</v>
      </c>
      <c r="AM17" s="4">
        <f t="shared" si="17"/>
        <v>0.15312728356016342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0.10163337969879697</v>
      </c>
      <c r="AR17" s="4">
        <f t="shared" si="4"/>
        <v>0.14696835180320392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0.13167806255786263</v>
      </c>
      <c r="AW17" s="4">
        <f t="shared" si="5"/>
        <v>0.17302976065829398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0.12863358961760302</v>
      </c>
      <c r="BB17" s="4">
        <f t="shared" si="6"/>
        <v>0.14798643597999431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0.11291121406111461</v>
      </c>
      <c r="BG17" s="4">
        <f t="shared" si="7"/>
        <v>0.16706059421754377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6.9503301280570681E-2</v>
      </c>
      <c r="BL17" s="4">
        <f t="shared" si="8"/>
        <v>0.13107805666763372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5.9139080310896722E-2</v>
      </c>
      <c r="BQ17" s="4">
        <f t="shared" si="9"/>
        <v>9.7591936960443909E-2</v>
      </c>
      <c r="BR17" s="31">
        <v>120.3594040125608</v>
      </c>
      <c r="BS17" s="20">
        <v>601.97454850332008</v>
      </c>
      <c r="BT17" s="21">
        <v>632.5778255403485</v>
      </c>
      <c r="BU17" s="4">
        <f t="shared" si="10"/>
        <v>3.8731101850686615E-2</v>
      </c>
      <c r="BV17" s="4">
        <f t="shared" si="10"/>
        <v>9.1538277429703677E-2</v>
      </c>
      <c r="BW17" s="31">
        <v>31.35502907261252</v>
      </c>
      <c r="BX17" s="20">
        <v>596.29167050614956</v>
      </c>
      <c r="BY17" s="21">
        <v>617.92577422765805</v>
      </c>
      <c r="BZ17" s="4">
        <f t="shared" si="11"/>
        <v>2.8925069123289002E-2</v>
      </c>
      <c r="CA17" s="4">
        <f t="shared" si="11"/>
        <v>6.6255578281967528E-2</v>
      </c>
      <c r="CB17" s="31">
        <v>34.397914301976563</v>
      </c>
    </row>
    <row r="18" spans="1:80" x14ac:dyDescent="0.25">
      <c r="A18" s="17" t="s">
        <v>150</v>
      </c>
      <c r="B18" s="31">
        <f t="shared" si="12"/>
        <v>572.58862671804229</v>
      </c>
      <c r="C18" s="20">
        <v>557.49658953826895</v>
      </c>
      <c r="D18" s="21">
        <v>573.0354490502491</v>
      </c>
      <c r="E18" s="5">
        <v>2.7116750870703719E-2</v>
      </c>
      <c r="F18" s="5">
        <f t="shared" si="0"/>
        <v>7.8035488544000379E-4</v>
      </c>
      <c r="G18" s="31">
        <v>3600.0135488510132</v>
      </c>
      <c r="H18" s="20">
        <v>572.53138286775595</v>
      </c>
      <c r="I18" s="21">
        <v>572.58862671804229</v>
      </c>
      <c r="J18" s="5">
        <v>9.9973781550830482E-5</v>
      </c>
      <c r="K18" s="83">
        <f t="shared" si="13"/>
        <v>0</v>
      </c>
      <c r="L18" s="31">
        <v>1478.300160884857</v>
      </c>
      <c r="M18" s="20">
        <v>691.05604808772523</v>
      </c>
      <c r="N18" s="4">
        <f t="shared" si="1"/>
        <v>0.20689796451025111</v>
      </c>
      <c r="O18" s="21">
        <f t="shared" si="14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0.24897973855312033</v>
      </c>
      <c r="X18" s="21">
        <f t="shared" si="15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6"/>
        <v>0.13058228363355337</v>
      </c>
      <c r="AH18" s="4">
        <f t="shared" si="16"/>
        <v>0.17613193305974495</v>
      </c>
      <c r="AI18" s="31">
        <v>11.00367215999904</v>
      </c>
      <c r="AJ18" s="20">
        <v>647.3585571774845</v>
      </c>
      <c r="AK18" s="21">
        <v>673.4397683899158</v>
      </c>
      <c r="AL18" s="4">
        <f t="shared" si="17"/>
        <v>0.13058228363355337</v>
      </c>
      <c r="AM18" s="4">
        <f t="shared" si="17"/>
        <v>0.17613193305974495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0.13307962308393675</v>
      </c>
      <c r="AR18" s="4">
        <f t="shared" si="4"/>
        <v>0.15916072379814331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0.14019498141133263</v>
      </c>
      <c r="AW18" s="4">
        <f t="shared" si="5"/>
        <v>0.17395757596629768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0.11247598464993683</v>
      </c>
      <c r="BB18" s="4">
        <f t="shared" si="6"/>
        <v>0.153921162470712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0.13575841348951137</v>
      </c>
      <c r="BG18" s="4">
        <f t="shared" si="7"/>
        <v>0.18137371833917174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7.5930490987183991E-2</v>
      </c>
      <c r="BL18" s="4">
        <f t="shared" si="8"/>
        <v>0.11683649118720116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5.5923767601248002E-2</v>
      </c>
      <c r="BQ18" s="4">
        <f t="shared" si="9"/>
        <v>0.10951424761095162</v>
      </c>
      <c r="BR18" s="31">
        <v>136.7279930822551</v>
      </c>
      <c r="BS18" s="20">
        <v>600.94001451397878</v>
      </c>
      <c r="BT18" s="21">
        <v>626.98403528167</v>
      </c>
      <c r="BU18" s="4">
        <f t="shared" si="10"/>
        <v>4.9514409600555094E-2</v>
      </c>
      <c r="BV18" s="4">
        <f t="shared" si="10"/>
        <v>9.499910760611989E-2</v>
      </c>
      <c r="BW18" s="31">
        <v>32.245000424236061</v>
      </c>
      <c r="BX18" s="20">
        <v>604.24210367990872</v>
      </c>
      <c r="BY18" s="21">
        <v>624.39906283296091</v>
      </c>
      <c r="BZ18" s="4">
        <f t="shared" si="11"/>
        <v>5.5281358177331451E-2</v>
      </c>
      <c r="CA18" s="4">
        <f t="shared" si="11"/>
        <v>9.0484570767472544E-2</v>
      </c>
      <c r="CB18" s="31">
        <v>36.707431899383657</v>
      </c>
    </row>
    <row r="19" spans="1:80" x14ac:dyDescent="0.25">
      <c r="A19" s="17" t="s">
        <v>151</v>
      </c>
      <c r="B19" s="31">
        <f t="shared" si="12"/>
        <v>576.65952633416464</v>
      </c>
      <c r="C19" s="20">
        <v>557.33194881851307</v>
      </c>
      <c r="D19" s="21">
        <v>576.65952633416464</v>
      </c>
      <c r="E19" s="5">
        <v>3.35164453772471E-2</v>
      </c>
      <c r="F19" s="5">
        <f t="shared" si="0"/>
        <v>0</v>
      </c>
      <c r="G19" s="31">
        <v>3600.0066919326782</v>
      </c>
      <c r="H19" s="20">
        <v>565.27562127449471</v>
      </c>
      <c r="I19" s="21">
        <v>576.65952633416498</v>
      </c>
      <c r="J19" s="5">
        <v>1.9741120262137389E-2</v>
      </c>
      <c r="K19" s="5">
        <f t="shared" si="13"/>
        <v>5.9144173917142427E-16</v>
      </c>
      <c r="L19" s="31">
        <v>3600.011048078537</v>
      </c>
      <c r="M19" s="20">
        <v>702.13504850913603</v>
      </c>
      <c r="N19" s="4">
        <f t="shared" si="1"/>
        <v>0.21759030492849329</v>
      </c>
      <c r="O19" s="21">
        <f t="shared" si="14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0.20193986831137403</v>
      </c>
      <c r="X19" s="21">
        <f t="shared" si="15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6"/>
        <v>7.8271577719764715E-2</v>
      </c>
      <c r="AH19" s="4">
        <f t="shared" si="16"/>
        <v>0.11120843527370429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7"/>
        <v>7.8271577719764715E-2</v>
      </c>
      <c r="AM19" s="4">
        <f t="shared" si="17"/>
        <v>0.11120843527370429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8.1681335608884423E-2</v>
      </c>
      <c r="AR19" s="4">
        <f t="shared" si="4"/>
        <v>0.11943600641343881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7.2440091958309152E-2</v>
      </c>
      <c r="AW19" s="4">
        <f t="shared" si="5"/>
        <v>0.13032670001300034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0.10390730832142502</v>
      </c>
      <c r="BB19" s="4">
        <f t="shared" si="6"/>
        <v>0.14406400786768886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7.2986243888332983E-2</v>
      </c>
      <c r="BG19" s="4">
        <f t="shared" si="7"/>
        <v>0.13235143913557532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4.9902895468411687E-2</v>
      </c>
      <c r="BL19" s="4">
        <f t="shared" si="8"/>
        <v>7.950003258371019E-2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3.8369386267582677E-2</v>
      </c>
      <c r="BQ19" s="4">
        <f t="shared" si="9"/>
        <v>6.2779817738881652E-2</v>
      </c>
      <c r="BR19" s="31">
        <v>144.54073194898669</v>
      </c>
      <c r="BS19" s="20">
        <v>604.48420546194109</v>
      </c>
      <c r="BT19" s="21">
        <v>611.40834296096057</v>
      </c>
      <c r="BU19" s="4">
        <f t="shared" si="10"/>
        <v>4.8251486114620275E-2</v>
      </c>
      <c r="BV19" s="4">
        <f t="shared" si="10"/>
        <v>6.0258809644045598E-2</v>
      </c>
      <c r="BW19" s="31">
        <v>29.663704249821599</v>
      </c>
      <c r="BX19" s="20">
        <v>602.63740425203775</v>
      </c>
      <c r="BY19" s="21">
        <v>610.73738132443304</v>
      </c>
      <c r="BZ19" s="4">
        <f t="shared" si="11"/>
        <v>4.5048901009257528E-2</v>
      </c>
      <c r="CA19" s="4">
        <f t="shared" si="11"/>
        <v>5.9095277948327612E-2</v>
      </c>
      <c r="CB19" s="31">
        <v>40.435948743484907</v>
      </c>
    </row>
    <row r="20" spans="1:80" x14ac:dyDescent="0.25">
      <c r="A20" s="22" t="s">
        <v>152</v>
      </c>
      <c r="B20" s="31">
        <f t="shared" si="12"/>
        <v>821.82437145988445</v>
      </c>
      <c r="C20" s="23">
        <v>821.74434376082377</v>
      </c>
      <c r="D20" s="24">
        <v>821.82437145988467</v>
      </c>
      <c r="E20" s="7">
        <v>9.7378103935681298E-5</v>
      </c>
      <c r="F20" s="7">
        <f t="shared" si="0"/>
        <v>2.7666942395408238E-16</v>
      </c>
      <c r="G20" s="32">
        <v>6.5815668106079102</v>
      </c>
      <c r="H20" s="23">
        <v>821.77731092606427</v>
      </c>
      <c r="I20" s="24">
        <v>821.82437145988445</v>
      </c>
      <c r="J20" s="7">
        <v>5.7263492608420862E-5</v>
      </c>
      <c r="K20" s="84">
        <f t="shared" si="13"/>
        <v>0</v>
      </c>
      <c r="L20" s="32">
        <v>2.362996101379395</v>
      </c>
      <c r="M20" s="23">
        <v>971.09698268692307</v>
      </c>
      <c r="N20" s="8">
        <f t="shared" si="1"/>
        <v>0.18163565892049605</v>
      </c>
      <c r="O20" s="24">
        <f t="shared" si="14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5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6"/>
        <v>2.2661911681909862E-2</v>
      </c>
      <c r="AH20" s="8">
        <f t="shared" si="16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7"/>
        <v>2.2661911681909862E-2</v>
      </c>
      <c r="AM20" s="8">
        <f t="shared" si="17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>
        <v>845.30579232155742</v>
      </c>
      <c r="BT20" s="24">
        <v>852.70439150166408</v>
      </c>
      <c r="BU20" s="8">
        <f t="shared" si="10"/>
        <v>2.8572310188320044E-2</v>
      </c>
      <c r="BV20" s="8">
        <f t="shared" si="10"/>
        <v>3.757496262483008E-2</v>
      </c>
      <c r="BW20" s="32">
        <v>20.235259427689019</v>
      </c>
      <c r="BX20" s="23">
        <v>840.98118166485665</v>
      </c>
      <c r="BY20" s="24">
        <v>853.81288756431604</v>
      </c>
      <c r="BZ20" s="8">
        <f t="shared" si="11"/>
        <v>2.3310102340895717E-2</v>
      </c>
      <c r="CA20" s="8">
        <f t="shared" si="11"/>
        <v>3.8923786170526151E-2</v>
      </c>
      <c r="CB20" s="32">
        <v>20.035550162196159</v>
      </c>
    </row>
    <row r="21" spans="1:80" x14ac:dyDescent="0.25">
      <c r="A21" s="22" t="s">
        <v>153</v>
      </c>
      <c r="B21" s="31">
        <f t="shared" si="12"/>
        <v>711.39058841107135</v>
      </c>
      <c r="C21" s="23">
        <v>700.35091928518193</v>
      </c>
      <c r="D21" s="24">
        <v>712.09072873970536</v>
      </c>
      <c r="E21" s="7">
        <v>1.6486395596386282E-2</v>
      </c>
      <c r="F21" s="7">
        <f t="shared" si="0"/>
        <v>9.8418553750873636E-4</v>
      </c>
      <c r="G21" s="32">
        <v>3600.006009817123</v>
      </c>
      <c r="H21" s="23">
        <v>703.62301378359223</v>
      </c>
      <c r="I21" s="24">
        <v>711.39058841107135</v>
      </c>
      <c r="J21" s="7">
        <v>1.091886054442808E-2</v>
      </c>
      <c r="K21" s="84">
        <f t="shared" si="13"/>
        <v>0</v>
      </c>
      <c r="L21" s="32">
        <v>3600.010208845139</v>
      </c>
      <c r="M21" s="23">
        <v>952.62143813234059</v>
      </c>
      <c r="N21" s="8">
        <f t="shared" si="1"/>
        <v>0.33909761198847338</v>
      </c>
      <c r="O21" s="24">
        <f t="shared" si="14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5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6"/>
        <v>0.17992898971370971</v>
      </c>
      <c r="AH21" s="8">
        <f t="shared" si="16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7"/>
        <v>0.17992898971370971</v>
      </c>
      <c r="AM21" s="8">
        <f t="shared" si="17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>
        <v>770.11524609862556</v>
      </c>
      <c r="BT21" s="24">
        <v>786.17881013049566</v>
      </c>
      <c r="BU21" s="8">
        <f t="shared" si="10"/>
        <v>8.2549106839772582E-2</v>
      </c>
      <c r="BV21" s="8">
        <f t="shared" si="10"/>
        <v>0.10512961928055273</v>
      </c>
      <c r="BW21" s="32">
        <v>26.691934214904901</v>
      </c>
      <c r="BX21" s="23">
        <v>750.19874594974192</v>
      </c>
      <c r="BY21" s="24">
        <v>783.61139169305932</v>
      </c>
      <c r="BZ21" s="8">
        <f t="shared" si="11"/>
        <v>5.4552531578117514E-2</v>
      </c>
      <c r="CA21" s="8">
        <f t="shared" si="11"/>
        <v>0.10152060549928973</v>
      </c>
      <c r="CB21" s="32">
        <v>23.535694998875261</v>
      </c>
    </row>
    <row r="22" spans="1:80" x14ac:dyDescent="0.25">
      <c r="A22" s="22" t="s">
        <v>154</v>
      </c>
      <c r="B22" s="31">
        <f t="shared" si="12"/>
        <v>645.36803068717688</v>
      </c>
      <c r="C22" s="23">
        <v>631.31730624918987</v>
      </c>
      <c r="D22" s="24">
        <v>645.36803068717688</v>
      </c>
      <c r="E22" s="7">
        <v>2.1771646207860439E-2</v>
      </c>
      <c r="F22" s="7">
        <f t="shared" si="0"/>
        <v>0</v>
      </c>
      <c r="G22" s="32">
        <v>3600.0082650184631</v>
      </c>
      <c r="H22" s="23">
        <v>637.68434056516878</v>
      </c>
      <c r="I22" s="24">
        <v>645.36803068762799</v>
      </c>
      <c r="J22" s="7">
        <v>1.1905904471704551E-2</v>
      </c>
      <c r="K22" s="7">
        <f t="shared" si="13"/>
        <v>6.9899553530570582E-13</v>
      </c>
      <c r="L22" s="32">
        <v>3600.013707876205</v>
      </c>
      <c r="M22" s="23">
        <v>858.51203771594612</v>
      </c>
      <c r="N22" s="8">
        <f t="shared" si="1"/>
        <v>0.33026737751762686</v>
      </c>
      <c r="O22" s="24">
        <f t="shared" si="14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0.31306404631409479</v>
      </c>
      <c r="X22" s="24">
        <f t="shared" si="15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6"/>
        <v>0.21514677484584629</v>
      </c>
      <c r="AH22" s="8">
        <f t="shared" si="16"/>
        <v>0.25913507573577971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7"/>
        <v>0.21514677484584629</v>
      </c>
      <c r="AM22" s="8">
        <f t="shared" si="17"/>
        <v>0.25913507573577971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0.24386876456658499</v>
      </c>
      <c r="AR22" s="8">
        <f t="shared" si="4"/>
        <v>0.28047145434880538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0.15607275873100909</v>
      </c>
      <c r="AW22" s="8">
        <f t="shared" si="5"/>
        <v>0.19472321961362493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0.15845450924403656</v>
      </c>
      <c r="BB22" s="8">
        <f t="shared" si="6"/>
        <v>0.27199289649179176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0.18378351861372258</v>
      </c>
      <c r="BG22" s="8">
        <f t="shared" si="7"/>
        <v>0.19808157527889814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4.5577962801304578E-2</v>
      </c>
      <c r="BL22" s="8">
        <f t="shared" si="8"/>
        <v>8.9156014082740667E-2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3.1627898698564909E-2</v>
      </c>
      <c r="BQ22" s="8">
        <f t="shared" si="9"/>
        <v>7.6604779438595449E-2</v>
      </c>
      <c r="BR22" s="32">
        <v>83.583495894074446</v>
      </c>
      <c r="BS22" s="23">
        <v>676.17061344424155</v>
      </c>
      <c r="BT22" s="24">
        <v>702.54925564243069</v>
      </c>
      <c r="BU22" s="8">
        <f t="shared" si="10"/>
        <v>4.7728708724952808E-2</v>
      </c>
      <c r="BV22" s="8">
        <f t="shared" si="10"/>
        <v>8.8602506223260269E-2</v>
      </c>
      <c r="BW22" s="32">
        <v>25.825945549085741</v>
      </c>
      <c r="BX22" s="23">
        <v>692.68502656538624</v>
      </c>
      <c r="BY22" s="24">
        <v>724.58020204317268</v>
      </c>
      <c r="BZ22" s="8">
        <f t="shared" si="11"/>
        <v>7.3317849085005063E-2</v>
      </c>
      <c r="CA22" s="8">
        <f t="shared" si="11"/>
        <v>0.12273953401697327</v>
      </c>
      <c r="CB22" s="32">
        <v>31.519558670930561</v>
      </c>
    </row>
    <row r="23" spans="1:80" x14ac:dyDescent="0.25">
      <c r="A23" s="22" t="s">
        <v>155</v>
      </c>
      <c r="B23" s="31">
        <f t="shared" si="12"/>
        <v>609.872691755201</v>
      </c>
      <c r="C23" s="23">
        <v>603.68755782180278</v>
      </c>
      <c r="D23" s="24">
        <v>610.26917529326056</v>
      </c>
      <c r="E23" s="7">
        <v>1.078477782905215E-2</v>
      </c>
      <c r="F23" s="7">
        <f t="shared" si="0"/>
        <v>6.5010869222310072E-4</v>
      </c>
      <c r="G23" s="32">
        <v>3600.0094020366669</v>
      </c>
      <c r="H23" s="23">
        <v>609.872691755201</v>
      </c>
      <c r="I23" s="24">
        <v>609.872691755201</v>
      </c>
      <c r="J23" s="7">
        <v>0</v>
      </c>
      <c r="K23" s="7">
        <f t="shared" si="13"/>
        <v>0</v>
      </c>
      <c r="L23" s="32">
        <v>2751.1304819583888</v>
      </c>
      <c r="M23" s="23">
        <v>752.71554353638044</v>
      </c>
      <c r="N23" s="8">
        <f t="shared" si="1"/>
        <v>0.23421749114570231</v>
      </c>
      <c r="O23" s="24">
        <f t="shared" si="14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0.15393202577341794</v>
      </c>
      <c r="X23" s="24">
        <f t="shared" si="15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6"/>
        <v>0.11187638778922149</v>
      </c>
      <c r="AH23" s="8">
        <f t="shared" si="16"/>
        <v>0.13826351064178269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7"/>
        <v>0.11187638778922149</v>
      </c>
      <c r="AM23" s="8">
        <f t="shared" si="17"/>
        <v>0.13826351064178269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9.22774239096191E-2</v>
      </c>
      <c r="AR23" s="8">
        <f t="shared" si="4"/>
        <v>0.13610941246121502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9.9264646244889287E-2</v>
      </c>
      <c r="AW23" s="8">
        <f t="shared" si="5"/>
        <v>0.16373008276484885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0.10407045492115176</v>
      </c>
      <c r="BB23" s="8">
        <f t="shared" si="6"/>
        <v>0.13649297941855562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0.14849002328359437</v>
      </c>
      <c r="BG23" s="8">
        <f t="shared" si="7"/>
        <v>0.18910237987508144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5.6021852515020051E-2</v>
      </c>
      <c r="BL23" s="8">
        <f t="shared" si="8"/>
        <v>8.6795258842178757E-2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4.3445929192235409E-2</v>
      </c>
      <c r="BQ23" s="8">
        <f t="shared" si="9"/>
        <v>6.9190473304955494E-2</v>
      </c>
      <c r="BR23" s="32">
        <v>130.56297723818571</v>
      </c>
      <c r="BS23" s="23">
        <v>622.59529951953914</v>
      </c>
      <c r="BT23" s="24">
        <v>647.84484480723142</v>
      </c>
      <c r="BU23" s="8">
        <f t="shared" si="10"/>
        <v>2.0861087791490932E-2</v>
      </c>
      <c r="BV23" s="8">
        <f t="shared" si="10"/>
        <v>6.2262425528100546E-2</v>
      </c>
      <c r="BW23" s="32">
        <v>23.783599401265381</v>
      </c>
      <c r="BX23" s="23">
        <v>636.12373457938929</v>
      </c>
      <c r="BY23" s="24">
        <v>646.02005650193792</v>
      </c>
      <c r="BZ23" s="8">
        <f t="shared" si="11"/>
        <v>4.3043479695144785E-2</v>
      </c>
      <c r="CA23" s="8">
        <f t="shared" si="11"/>
        <v>5.9270344836568338E-2</v>
      </c>
      <c r="CB23" s="32">
        <v>25.887089722603559</v>
      </c>
    </row>
    <row r="24" spans="1:80" x14ac:dyDescent="0.25">
      <c r="A24" s="22" t="s">
        <v>156</v>
      </c>
      <c r="B24" s="31">
        <f t="shared" si="12"/>
        <v>711.59589879093562</v>
      </c>
      <c r="C24" s="23">
        <v>711.52569518526718</v>
      </c>
      <c r="D24" s="24">
        <v>711.59589879093562</v>
      </c>
      <c r="E24" s="7">
        <v>9.8656563068606022E-5</v>
      </c>
      <c r="F24" s="7">
        <f t="shared" si="0"/>
        <v>0</v>
      </c>
      <c r="G24" s="32">
        <v>11.421957969665529</v>
      </c>
      <c r="H24" s="23">
        <v>711.53684258802207</v>
      </c>
      <c r="I24" s="24">
        <v>711.59589879153202</v>
      </c>
      <c r="J24" s="7">
        <v>8.2991208367501373E-5</v>
      </c>
      <c r="K24" s="84">
        <f t="shared" si="13"/>
        <v>8.3811774590176251E-13</v>
      </c>
      <c r="L24" s="32">
        <v>4.5800478458404541</v>
      </c>
      <c r="M24" s="23">
        <v>838.17948131241565</v>
      </c>
      <c r="N24" s="8">
        <f t="shared" si="1"/>
        <v>0.17788689161440746</v>
      </c>
      <c r="O24" s="24">
        <f t="shared" si="14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0.17638420983431227</v>
      </c>
      <c r="X24" s="24">
        <f t="shared" si="15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6"/>
        <v>0.12051448180438135</v>
      </c>
      <c r="AH24" s="8">
        <f t="shared" si="16"/>
        <v>0.14217158426798507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7"/>
        <v>0.12051448180438135</v>
      </c>
      <c r="AM24" s="8">
        <f t="shared" si="17"/>
        <v>0.14217158426798507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0.10277026701791976</v>
      </c>
      <c r="AR24" s="8">
        <f t="shared" si="4"/>
        <v>0.12949038874292471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8.338615070140605E-2</v>
      </c>
      <c r="AW24" s="8">
        <f t="shared" si="5"/>
        <v>0.11071009258241697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9.1986239953822102E-2</v>
      </c>
      <c r="BB24" s="8">
        <f t="shared" si="6"/>
        <v>0.13326586701658497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0.10500272216986317</v>
      </c>
      <c r="BG24" s="8">
        <f t="shared" si="7"/>
        <v>0.11457825437236824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7.1533028950702807E-2</v>
      </c>
      <c r="BL24" s="8">
        <f t="shared" si="8"/>
        <v>9.5907741474760874E-2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6.9347476563778154E-2</v>
      </c>
      <c r="BQ24" s="8">
        <f t="shared" si="9"/>
        <v>9.5099380075471932E-2</v>
      </c>
      <c r="BR24" s="32">
        <v>36.323818367533377</v>
      </c>
      <c r="BS24" s="23">
        <v>761.9208011733723</v>
      </c>
      <c r="BT24" s="24">
        <v>781.17548626203575</v>
      </c>
      <c r="BU24" s="8">
        <f t="shared" si="10"/>
        <v>7.0721181035392613E-2</v>
      </c>
      <c r="BV24" s="8">
        <f t="shared" si="10"/>
        <v>9.7779635308919005E-2</v>
      </c>
      <c r="BW24" s="32">
        <v>20.643660195171829</v>
      </c>
      <c r="BX24" s="23">
        <v>732.0306596635329</v>
      </c>
      <c r="BY24" s="24">
        <v>758.52798751702039</v>
      </c>
      <c r="BZ24" s="8">
        <f t="shared" si="11"/>
        <v>2.8716805292607429E-2</v>
      </c>
      <c r="CA24" s="8">
        <f t="shared" si="11"/>
        <v>6.5953287260124102E-2</v>
      </c>
      <c r="CB24" s="32">
        <v>21.496635065041481</v>
      </c>
    </row>
    <row r="25" spans="1:80" x14ac:dyDescent="0.25">
      <c r="A25" s="22" t="s">
        <v>157</v>
      </c>
      <c r="B25" s="31">
        <f t="shared" si="12"/>
        <v>669.5233301210427</v>
      </c>
      <c r="C25" s="23">
        <v>656.53688675018793</v>
      </c>
      <c r="D25" s="24">
        <v>672.85713151246864</v>
      </c>
      <c r="E25" s="7">
        <v>2.425514124461034E-2</v>
      </c>
      <c r="F25" s="7">
        <f t="shared" si="0"/>
        <v>4.9793655298363097E-3</v>
      </c>
      <c r="G25" s="32">
        <v>3600.0068211555481</v>
      </c>
      <c r="H25" s="23">
        <v>664.9975567278392</v>
      </c>
      <c r="I25" s="24">
        <v>669.5233301210427</v>
      </c>
      <c r="J25" s="7">
        <v>6.7596948300295721E-3</v>
      </c>
      <c r="K25" s="7">
        <f t="shared" si="13"/>
        <v>0</v>
      </c>
      <c r="L25" s="32">
        <v>3600.0112400054932</v>
      </c>
      <c r="M25" s="23">
        <v>853.9709490697802</v>
      </c>
      <c r="N25" s="8">
        <f t="shared" si="1"/>
        <v>0.27549095102539795</v>
      </c>
      <c r="O25" s="24">
        <f t="shared" si="14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0.3139884892088069</v>
      </c>
      <c r="X25" s="24">
        <f t="shared" si="15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6"/>
        <v>0.16813872844703359</v>
      </c>
      <c r="AH25" s="8">
        <f t="shared" si="16"/>
        <v>0.22249085691002687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7"/>
        <v>0.16813872844703359</v>
      </c>
      <c r="AM25" s="8">
        <f t="shared" si="17"/>
        <v>0.22249085691002687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0.20407373037908627</v>
      </c>
      <c r="AR25" s="8">
        <f t="shared" si="4"/>
        <v>0.2366451200135638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0.17035591141901635</v>
      </c>
      <c r="AW25" s="8">
        <f t="shared" si="5"/>
        <v>0.20327465036510431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0.15507124797694027</v>
      </c>
      <c r="BB25" s="8">
        <f t="shared" si="6"/>
        <v>0.19967869749098074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0.17608216524204845</v>
      </c>
      <c r="BG25" s="8">
        <f t="shared" si="7"/>
        <v>0.19981331360723797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4.420685542795743E-2</v>
      </c>
      <c r="BL25" s="8">
        <f t="shared" si="8"/>
        <v>0.10763485709147587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4.5128846511195433E-2</v>
      </c>
      <c r="BQ25" s="8">
        <f t="shared" si="9"/>
        <v>0.10676560766962404</v>
      </c>
      <c r="BR25" s="32">
        <v>68.186018992215395</v>
      </c>
      <c r="BS25" s="23">
        <v>725.7103535095049</v>
      </c>
      <c r="BT25" s="24">
        <v>744.74821797694017</v>
      </c>
      <c r="BU25" s="8">
        <f t="shared" si="10"/>
        <v>8.3920934283655477E-2</v>
      </c>
      <c r="BV25" s="8">
        <f t="shared" si="10"/>
        <v>0.11235588734793991</v>
      </c>
      <c r="BW25" s="32">
        <v>23.85243080221117</v>
      </c>
      <c r="BX25" s="23">
        <v>721.75011297416688</v>
      </c>
      <c r="BY25" s="24">
        <v>753.45299858087867</v>
      </c>
      <c r="BZ25" s="8">
        <f t="shared" si="11"/>
        <v>7.8005919291389184E-2</v>
      </c>
      <c r="CA25" s="8">
        <f t="shared" si="11"/>
        <v>0.12535734706162124</v>
      </c>
      <c r="CB25" s="32">
        <v>24.227090057544409</v>
      </c>
    </row>
    <row r="26" spans="1:80" x14ac:dyDescent="0.25">
      <c r="A26" s="22" t="s">
        <v>158</v>
      </c>
      <c r="B26" s="31">
        <f t="shared" si="12"/>
        <v>635.18100810610247</v>
      </c>
      <c r="C26" s="23">
        <v>626.47558430130709</v>
      </c>
      <c r="D26" s="24">
        <v>635.18100945884407</v>
      </c>
      <c r="E26" s="7">
        <v>1.370542416712423E-2</v>
      </c>
      <c r="F26" s="7">
        <f t="shared" si="0"/>
        <v>2.1296946674708285E-9</v>
      </c>
      <c r="G26" s="32">
        <v>3600.011301040649</v>
      </c>
      <c r="H26" s="23">
        <v>632.39365768094785</v>
      </c>
      <c r="I26" s="24">
        <v>635.18100810610247</v>
      </c>
      <c r="J26" s="7">
        <v>4.3882773407622E-3</v>
      </c>
      <c r="K26" s="7">
        <f t="shared" si="13"/>
        <v>0</v>
      </c>
      <c r="L26" s="32">
        <v>3600.0109920501709</v>
      </c>
      <c r="M26" s="23">
        <v>794.17742595385539</v>
      </c>
      <c r="N26" s="8">
        <f t="shared" si="1"/>
        <v>0.25031670629105729</v>
      </c>
      <c r="O26" s="24">
        <f t="shared" si="14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0.25038252481370887</v>
      </c>
      <c r="X26" s="24">
        <f t="shared" si="15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6"/>
        <v>0.17153006020956657</v>
      </c>
      <c r="AH26" s="8">
        <f t="shared" si="16"/>
        <v>0.23743975999716918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7"/>
        <v>0.17153006020956657</v>
      </c>
      <c r="AM26" s="8">
        <f t="shared" si="17"/>
        <v>0.23743975999716918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0.17943136992860842</v>
      </c>
      <c r="AR26" s="8">
        <f t="shared" si="4"/>
        <v>0.23930330111944409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0.12406384641362399</v>
      </c>
      <c r="AW26" s="8">
        <f t="shared" si="5"/>
        <v>0.18276469203859089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0.17803856145772431</v>
      </c>
      <c r="BB26" s="8">
        <f t="shared" si="6"/>
        <v>0.237139893346938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0.15746792949895411</v>
      </c>
      <c r="BG26" s="8">
        <f t="shared" si="7"/>
        <v>0.18438516148143888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4.14856235491683E-2</v>
      </c>
      <c r="BL26" s="8">
        <f t="shared" si="8"/>
        <v>9.2479713580447209E-2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4.7758736049400022E-2</v>
      </c>
      <c r="BQ26" s="8">
        <f t="shared" si="9"/>
        <v>9.8458394971717697E-2</v>
      </c>
      <c r="BR26" s="32">
        <v>61.498302860744303</v>
      </c>
      <c r="BS26" s="23">
        <v>667.94783217061467</v>
      </c>
      <c r="BT26" s="24">
        <v>697.73668139655751</v>
      </c>
      <c r="BU26" s="8">
        <f t="shared" si="10"/>
        <v>5.1586592870923403E-2</v>
      </c>
      <c r="BV26" s="8">
        <f t="shared" si="10"/>
        <v>9.848479802155162E-2</v>
      </c>
      <c r="BW26" s="32">
        <v>23.548699044622481</v>
      </c>
      <c r="BX26" s="23">
        <v>670.48481591144184</v>
      </c>
      <c r="BY26" s="24">
        <v>697.51275917177793</v>
      </c>
      <c r="BZ26" s="8">
        <f t="shared" si="11"/>
        <v>5.5580704326477791E-2</v>
      </c>
      <c r="CA26" s="8">
        <f t="shared" si="11"/>
        <v>9.8132265086967749E-2</v>
      </c>
      <c r="CB26" s="32">
        <v>27.138001669570809</v>
      </c>
    </row>
    <row r="27" spans="1:80" x14ac:dyDescent="0.25">
      <c r="A27" s="22" t="s">
        <v>159</v>
      </c>
      <c r="B27" s="31">
        <f t="shared" si="12"/>
        <v>606.97770261824485</v>
      </c>
      <c r="C27" s="23">
        <v>604.76879399734378</v>
      </c>
      <c r="D27" s="24">
        <v>606.97770261824485</v>
      </c>
      <c r="E27" s="7">
        <v>3.639192364682276E-3</v>
      </c>
      <c r="F27" s="7">
        <f t="shared" si="0"/>
        <v>0</v>
      </c>
      <c r="G27" s="32">
        <v>3600.0050458908081</v>
      </c>
      <c r="H27" s="23">
        <v>606.97770261824485</v>
      </c>
      <c r="I27" s="24">
        <v>606.97770261824485</v>
      </c>
      <c r="J27" s="7">
        <v>0</v>
      </c>
      <c r="K27" s="84">
        <f t="shared" si="13"/>
        <v>0</v>
      </c>
      <c r="L27" s="32">
        <v>573.60138702392578</v>
      </c>
      <c r="M27" s="23">
        <v>736.11153736378537</v>
      </c>
      <c r="N27" s="8">
        <f t="shared" si="1"/>
        <v>0.21274889372132094</v>
      </c>
      <c r="O27" s="24">
        <f t="shared" si="14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5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6"/>
        <v>0.10315060469436746</v>
      </c>
      <c r="AH27" s="8">
        <f t="shared" si="16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7"/>
        <v>0.10315060469436746</v>
      </c>
      <c r="AM27" s="8">
        <f t="shared" si="17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>
        <v>634.33416149587538</v>
      </c>
      <c r="BT27" s="24">
        <v>646.91179404314698</v>
      </c>
      <c r="BU27" s="8">
        <f t="shared" si="10"/>
        <v>4.5069956869299065E-2</v>
      </c>
      <c r="BV27" s="8">
        <f t="shared" si="10"/>
        <v>6.5791694246169791E-2</v>
      </c>
      <c r="BW27" s="32">
        <v>26.103692905977368</v>
      </c>
      <c r="BX27" s="23">
        <v>633.31558954325692</v>
      </c>
      <c r="BY27" s="24">
        <v>645.17262250175395</v>
      </c>
      <c r="BZ27" s="8">
        <f t="shared" si="11"/>
        <v>4.3391852470694686E-2</v>
      </c>
      <c r="CA27" s="8">
        <f t="shared" si="11"/>
        <v>6.2926396997373027E-2</v>
      </c>
      <c r="CB27" s="32">
        <v>25.95554516855627</v>
      </c>
    </row>
    <row r="28" spans="1:80" x14ac:dyDescent="0.25">
      <c r="A28" s="22" t="s">
        <v>160</v>
      </c>
      <c r="B28" s="31">
        <f t="shared" si="12"/>
        <v>642.64918515070838</v>
      </c>
      <c r="C28" s="23">
        <v>633.59499637708336</v>
      </c>
      <c r="D28" s="24">
        <v>642.6492244539478</v>
      </c>
      <c r="E28" s="7">
        <v>1.408891154355054E-2</v>
      </c>
      <c r="F28" s="7">
        <f t="shared" si="0"/>
        <v>6.1158156466610248E-8</v>
      </c>
      <c r="G28" s="32">
        <v>3600.007652997971</v>
      </c>
      <c r="H28" s="23">
        <v>638.05796441712084</v>
      </c>
      <c r="I28" s="24">
        <v>642.64918515070838</v>
      </c>
      <c r="J28" s="7">
        <v>7.1442099977310769E-3</v>
      </c>
      <c r="K28" s="7">
        <f t="shared" si="13"/>
        <v>0</v>
      </c>
      <c r="L28" s="32">
        <v>3600.0139000415802</v>
      </c>
      <c r="M28" s="23">
        <v>782.07879143729883</v>
      </c>
      <c r="N28" s="8">
        <f t="shared" si="1"/>
        <v>0.21696068322858397</v>
      </c>
      <c r="O28" s="24">
        <f t="shared" si="14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0.22496346539018575</v>
      </c>
      <c r="X28" s="24">
        <f t="shared" si="15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6"/>
        <v>0.11072919175356595</v>
      </c>
      <c r="AH28" s="8">
        <f t="shared" si="16"/>
        <v>0.14194880128343862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7"/>
        <v>0.11072919175356595</v>
      </c>
      <c r="AM28" s="8">
        <f t="shared" si="17"/>
        <v>0.14194880128343862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0.10564147368344422</v>
      </c>
      <c r="AR28" s="8">
        <f t="shared" si="4"/>
        <v>0.13716711593335548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6.3619323644419287E-2</v>
      </c>
      <c r="AW28" s="8">
        <f t="shared" si="5"/>
        <v>9.594628384288352E-2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0.11072919175356595</v>
      </c>
      <c r="BB28" s="8">
        <f t="shared" si="6"/>
        <v>0.13475293491964335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7.1867739477350034E-2</v>
      </c>
      <c r="BG28" s="8">
        <f t="shared" si="7"/>
        <v>0.10217042635931137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4.1636821811253388E-2</v>
      </c>
      <c r="BL28" s="8">
        <f t="shared" si="8"/>
        <v>6.1408700811515095E-2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3.3929410369319624E-2</v>
      </c>
      <c r="BQ28" s="8">
        <f t="shared" si="9"/>
        <v>7.1386815826461059E-2</v>
      </c>
      <c r="BR28" s="32">
        <v>48.648547180369498</v>
      </c>
      <c r="BS28" s="23">
        <v>664.55874446291614</v>
      </c>
      <c r="BT28" s="24">
        <v>690.74724846652475</v>
      </c>
      <c r="BU28" s="8">
        <f t="shared" si="10"/>
        <v>3.4092565303836378E-2</v>
      </c>
      <c r="BV28" s="8">
        <f t="shared" si="10"/>
        <v>7.4843420682991837E-2</v>
      </c>
      <c r="BW28" s="32">
        <v>25.250057026930151</v>
      </c>
      <c r="BX28" s="23">
        <v>673.05460447848611</v>
      </c>
      <c r="BY28" s="24">
        <v>700.08192504257863</v>
      </c>
      <c r="BZ28" s="8">
        <f t="shared" si="11"/>
        <v>4.7312624104000577E-2</v>
      </c>
      <c r="CA28" s="8">
        <f t="shared" si="11"/>
        <v>8.9368727478276719E-2</v>
      </c>
      <c r="CB28" s="32">
        <v>25.11712672580034</v>
      </c>
    </row>
    <row r="29" spans="1:80" x14ac:dyDescent="0.25">
      <c r="A29" s="22" t="s">
        <v>161</v>
      </c>
      <c r="B29" s="31">
        <f t="shared" si="12"/>
        <v>616.050774515272</v>
      </c>
      <c r="C29" s="23">
        <v>610.8469955892823</v>
      </c>
      <c r="D29" s="24">
        <v>616.050774515272</v>
      </c>
      <c r="E29" s="7">
        <v>8.4469968081500209E-3</v>
      </c>
      <c r="F29" s="7">
        <f t="shared" si="0"/>
        <v>0</v>
      </c>
      <c r="G29" s="32">
        <v>3600.01296210289</v>
      </c>
      <c r="H29" s="23">
        <v>615.98961357968892</v>
      </c>
      <c r="I29" s="24">
        <v>616.05077451527211</v>
      </c>
      <c r="J29" s="7">
        <v>9.9279049898441332E-5</v>
      </c>
      <c r="K29" s="7">
        <f t="shared" si="13"/>
        <v>1.8454134370834676E-16</v>
      </c>
      <c r="L29" s="32">
        <v>1526.704797029495</v>
      </c>
      <c r="M29" s="23">
        <v>740.15105365309807</v>
      </c>
      <c r="N29" s="8">
        <f t="shared" si="1"/>
        <v>0.20144488777807651</v>
      </c>
      <c r="O29" s="24">
        <f t="shared" si="14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0.23172709668190006</v>
      </c>
      <c r="X29" s="24">
        <f t="shared" si="15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6"/>
        <v>0.10136057122385723</v>
      </c>
      <c r="AH29" s="8">
        <f t="shared" si="16"/>
        <v>0.14275363130996274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7"/>
        <v>0.10136057122385723</v>
      </c>
      <c r="AM29" s="8">
        <f t="shared" si="17"/>
        <v>0.14275363130996274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0.10387459706720573</v>
      </c>
      <c r="AR29" s="8">
        <f t="shared" si="4"/>
        <v>0.14130162027885398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0.11801146011502293</v>
      </c>
      <c r="AW29" s="8">
        <f t="shared" si="5"/>
        <v>0.133072827669487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0.10136057122385723</v>
      </c>
      <c r="BB29" s="8">
        <f t="shared" si="6"/>
        <v>0.14275363130996274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9.5944267807164182E-2</v>
      </c>
      <c r="BG29" s="8">
        <f t="shared" si="7"/>
        <v>0.12900505538178164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4.31644940914548E-2</v>
      </c>
      <c r="BL29" s="8">
        <f t="shared" si="8"/>
        <v>6.5817646639999297E-2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4.8769572412567123E-2</v>
      </c>
      <c r="BQ29" s="8">
        <f t="shared" si="9"/>
        <v>6.2443318372067624E-2</v>
      </c>
      <c r="BR29" s="32">
        <v>73.1987853789702</v>
      </c>
      <c r="BS29" s="23">
        <v>645.83844380590153</v>
      </c>
      <c r="BT29" s="24">
        <v>655.15189381052653</v>
      </c>
      <c r="BU29" s="8">
        <f t="shared" si="10"/>
        <v>4.8352620470394514E-2</v>
      </c>
      <c r="BV29" s="8">
        <f t="shared" si="10"/>
        <v>6.3470611372935151E-2</v>
      </c>
      <c r="BW29" s="32">
        <v>22.613381298258901</v>
      </c>
      <c r="BX29" s="23">
        <v>647.62042983040828</v>
      </c>
      <c r="BY29" s="24">
        <v>660.86236709099364</v>
      </c>
      <c r="BZ29" s="8">
        <f t="shared" si="11"/>
        <v>5.1245216500176105E-2</v>
      </c>
      <c r="CA29" s="8">
        <f t="shared" si="11"/>
        <v>7.2740096156815662E-2</v>
      </c>
      <c r="CB29" s="32">
        <v>24.316289934329689</v>
      </c>
    </row>
    <row r="30" spans="1:80" x14ac:dyDescent="0.25">
      <c r="A30" s="22" t="s">
        <v>162</v>
      </c>
      <c r="B30" s="31">
        <f t="shared" si="12"/>
        <v>621.8332518976888</v>
      </c>
      <c r="C30" s="23">
        <v>616.30077490734266</v>
      </c>
      <c r="D30" s="24">
        <v>621.8332518976888</v>
      </c>
      <c r="E30" s="7">
        <v>8.8970426934575006E-3</v>
      </c>
      <c r="F30" s="7">
        <f t="shared" si="0"/>
        <v>0</v>
      </c>
      <c r="G30" s="32">
        <v>3600.010839939117</v>
      </c>
      <c r="H30" s="23">
        <v>621.7710821512245</v>
      </c>
      <c r="I30" s="24">
        <v>621.83325189768891</v>
      </c>
      <c r="J30" s="7">
        <v>9.997816339760641E-5</v>
      </c>
      <c r="K30" s="84">
        <f t="shared" si="13"/>
        <v>1.828252789227185E-16</v>
      </c>
      <c r="L30" s="32">
        <v>985.91655492782593</v>
      </c>
      <c r="M30" s="23">
        <v>738.16874441656364</v>
      </c>
      <c r="N30" s="8">
        <f t="shared" si="1"/>
        <v>0.18708470826197585</v>
      </c>
      <c r="O30" s="24">
        <f t="shared" si="14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0.18708470826197585</v>
      </c>
      <c r="X30" s="24">
        <f t="shared" si="15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6"/>
        <v>0.16028843393482642</v>
      </c>
      <c r="AH30" s="8">
        <f t="shared" si="16"/>
        <v>0.19396959092240132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7"/>
        <v>0.16028843393482642</v>
      </c>
      <c r="AM30" s="8">
        <f t="shared" si="17"/>
        <v>0.19396959092240132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0.14682928612443827</v>
      </c>
      <c r="AR30" s="8">
        <f t="shared" si="4"/>
        <v>0.19863679588024874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9.2865046455080189E-2</v>
      </c>
      <c r="AW30" s="8">
        <f t="shared" si="5"/>
        <v>0.13832983749481265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0.16014731468482446</v>
      </c>
      <c r="BB30" s="8">
        <f t="shared" si="6"/>
        <v>0.19588805156180297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0.14171725989270037</v>
      </c>
      <c r="BG30" s="8">
        <f t="shared" si="7"/>
        <v>0.15150037132454025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8.0276010589203597E-2</v>
      </c>
      <c r="BL30" s="8">
        <f t="shared" si="8"/>
        <v>0.11237072111214316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8.4329436040664327E-2</v>
      </c>
      <c r="BQ30" s="8">
        <f t="shared" si="9"/>
        <v>0.10660428731237816</v>
      </c>
      <c r="BR30" s="32">
        <v>50.311683523654928</v>
      </c>
      <c r="BS30" s="23">
        <v>662.08461214033525</v>
      </c>
      <c r="BT30" s="24">
        <v>685.93365204303541</v>
      </c>
      <c r="BU30" s="8">
        <f t="shared" si="10"/>
        <v>6.4730150920377399E-2</v>
      </c>
      <c r="BV30" s="8">
        <f t="shared" si="10"/>
        <v>0.10308294056280727</v>
      </c>
      <c r="BW30" s="32">
        <v>21.693096909299491</v>
      </c>
      <c r="BX30" s="23">
        <v>662.96342033680617</v>
      </c>
      <c r="BY30" s="24">
        <v>683.47326763125352</v>
      </c>
      <c r="BZ30" s="8">
        <f t="shared" si="11"/>
        <v>6.6143404704714276E-2</v>
      </c>
      <c r="CA30" s="8">
        <f t="shared" si="11"/>
        <v>9.9126277897577678E-2</v>
      </c>
      <c r="CB30" s="32">
        <v>27.824884742498401</v>
      </c>
    </row>
    <row r="31" spans="1:80" x14ac:dyDescent="0.25">
      <c r="A31" s="22" t="s">
        <v>163</v>
      </c>
      <c r="B31" s="31">
        <f t="shared" si="12"/>
        <v>595.7413473739316</v>
      </c>
      <c r="C31" s="23">
        <v>595.68187922909635</v>
      </c>
      <c r="D31" s="24">
        <v>595.7413473739316</v>
      </c>
      <c r="E31" s="7">
        <v>9.9822087383022782E-5</v>
      </c>
      <c r="F31" s="7">
        <f t="shared" si="0"/>
        <v>0</v>
      </c>
      <c r="G31" s="32">
        <v>812.06708788871765</v>
      </c>
      <c r="H31" s="23">
        <v>595.68264266147924</v>
      </c>
      <c r="I31" s="24">
        <v>595.74134737393183</v>
      </c>
      <c r="J31" s="7">
        <v>9.8540604426975269E-5</v>
      </c>
      <c r="K31" s="84">
        <f t="shared" si="13"/>
        <v>3.8166509080746318E-16</v>
      </c>
      <c r="L31" s="32">
        <v>255.54110479354861</v>
      </c>
      <c r="M31" s="23">
        <v>679.15839381835599</v>
      </c>
      <c r="N31" s="8">
        <f t="shared" si="1"/>
        <v>0.14002225430907625</v>
      </c>
      <c r="O31" s="24">
        <f t="shared" si="14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0.14002225430907625</v>
      </c>
      <c r="X31" s="24">
        <f t="shared" si="15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6"/>
        <v>0.10131189397276129</v>
      </c>
      <c r="AH31" s="8">
        <f t="shared" si="16"/>
        <v>0.1306296687114808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7"/>
        <v>0.10131189397276129</v>
      </c>
      <c r="AM31" s="8">
        <f t="shared" si="17"/>
        <v>0.1306296687114808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8.3480612417022509E-2</v>
      </c>
      <c r="AR31" s="8">
        <f t="shared" si="4"/>
        <v>0.12935925145360744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8.3435894902612995E-2</v>
      </c>
      <c r="AW31" s="8">
        <f t="shared" si="5"/>
        <v>0.12645862120102583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9.1606342655713005E-2</v>
      </c>
      <c r="BB31" s="8">
        <f t="shared" si="6"/>
        <v>0.13019979479619939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6.3346744312002129E-2</v>
      </c>
      <c r="BG31" s="8">
        <f t="shared" si="7"/>
        <v>0.10979495177780012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5.425583443695136E-2</v>
      </c>
      <c r="BL31" s="8">
        <f t="shared" si="8"/>
        <v>8.3011020054867199E-2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4.6483616833324116E-2</v>
      </c>
      <c r="BQ31" s="8">
        <f t="shared" si="9"/>
        <v>6.9329490185076378E-2</v>
      </c>
      <c r="BR31" s="32">
        <v>75.924591901898381</v>
      </c>
      <c r="BS31" s="23">
        <v>625.03803318712437</v>
      </c>
      <c r="BT31" s="24">
        <v>634.31451292573081</v>
      </c>
      <c r="BU31" s="8">
        <f t="shared" si="10"/>
        <v>4.9176854925941517E-2</v>
      </c>
      <c r="BV31" s="8">
        <f t="shared" si="10"/>
        <v>6.4748175901894911E-2</v>
      </c>
      <c r="BW31" s="32">
        <v>18.959143128246069</v>
      </c>
      <c r="BX31" s="23">
        <v>626.67309206339291</v>
      </c>
      <c r="BY31" s="24">
        <v>647.87298828516418</v>
      </c>
      <c r="BZ31" s="8">
        <f t="shared" si="11"/>
        <v>5.19214333969105E-2</v>
      </c>
      <c r="CA31" s="8">
        <f t="shared" si="11"/>
        <v>8.7507172602728348E-2</v>
      </c>
      <c r="CB31" s="32">
        <v>23.78860039357096</v>
      </c>
    </row>
    <row r="32" spans="1:80" x14ac:dyDescent="0.25">
      <c r="A32" s="22" t="s">
        <v>164</v>
      </c>
      <c r="B32" s="31">
        <f t="shared" si="12"/>
        <v>715.77828981119808</v>
      </c>
      <c r="C32" s="23">
        <v>715.71709928973974</v>
      </c>
      <c r="D32" s="24">
        <v>715.77828981119808</v>
      </c>
      <c r="E32" s="7">
        <v>8.5488093630885047E-5</v>
      </c>
      <c r="F32" s="7">
        <f t="shared" si="0"/>
        <v>0</v>
      </c>
      <c r="G32" s="32">
        <v>10.29631900787354</v>
      </c>
      <c r="H32" s="23">
        <v>715.72339486611725</v>
      </c>
      <c r="I32" s="24">
        <v>715.77828981174582</v>
      </c>
      <c r="J32" s="7">
        <v>7.6692666444101677E-5</v>
      </c>
      <c r="K32" s="84">
        <f t="shared" si="13"/>
        <v>7.6524140497083958E-13</v>
      </c>
      <c r="L32" s="32">
        <v>5.5087730884552002</v>
      </c>
      <c r="M32" s="23">
        <v>856.70463965714941</v>
      </c>
      <c r="N32" s="8">
        <f t="shared" si="1"/>
        <v>0.19688547676281673</v>
      </c>
      <c r="O32" s="24">
        <f t="shared" si="14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0.19925848960837039</v>
      </c>
      <c r="X32" s="24">
        <f t="shared" si="15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6"/>
        <v>0.10928724168367267</v>
      </c>
      <c r="AH32" s="8">
        <f t="shared" si="16"/>
        <v>0.1421647518760083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7"/>
        <v>0.10928724168367267</v>
      </c>
      <c r="AM32" s="8">
        <f t="shared" si="17"/>
        <v>0.1421647518760083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0.10029167700037724</v>
      </c>
      <c r="AR32" s="8">
        <f t="shared" si="4"/>
        <v>0.14053920460674837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9.9015596858630608E-2</v>
      </c>
      <c r="AW32" s="8">
        <f t="shared" si="5"/>
        <v>0.10806115781262024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0.13249962723934236</v>
      </c>
      <c r="BB32" s="8">
        <f t="shared" si="6"/>
        <v>0.15316044182318303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9.9185324784518747E-2</v>
      </c>
      <c r="BG32" s="8">
        <f t="shared" si="7"/>
        <v>0.1107357589412277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0.10091112124966754</v>
      </c>
      <c r="BL32" s="8">
        <f t="shared" si="8"/>
        <v>0.10843084297488217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9.2338586504280257E-2</v>
      </c>
      <c r="BQ32" s="8">
        <f t="shared" si="9"/>
        <v>0.10915900974309148</v>
      </c>
      <c r="BR32" s="32">
        <v>34.179246220178896</v>
      </c>
      <c r="BS32" s="23">
        <v>768.20229128039421</v>
      </c>
      <c r="BT32" s="24">
        <v>791.70352963605853</v>
      </c>
      <c r="BU32" s="8">
        <f t="shared" si="10"/>
        <v>7.3240558166445771E-2</v>
      </c>
      <c r="BV32" s="8">
        <f t="shared" si="10"/>
        <v>0.10607368357719731</v>
      </c>
      <c r="BW32" s="32">
        <v>20.328469722531739</v>
      </c>
      <c r="BX32" s="23">
        <v>766.34384011125394</v>
      </c>
      <c r="BY32" s="24">
        <v>775.9154532957557</v>
      </c>
      <c r="BZ32" s="8">
        <f t="shared" si="11"/>
        <v>7.0644151994877655E-2</v>
      </c>
      <c r="CA32" s="8">
        <f t="shared" si="11"/>
        <v>8.4016467585821986E-2</v>
      </c>
      <c r="CB32" s="32">
        <v>19.853682223148649</v>
      </c>
    </row>
    <row r="33" spans="1:80" x14ac:dyDescent="0.25">
      <c r="A33" s="22" t="s">
        <v>165</v>
      </c>
      <c r="B33" s="31">
        <f t="shared" si="12"/>
        <v>674.33953699477206</v>
      </c>
      <c r="C33" s="23">
        <v>661.7150734398067</v>
      </c>
      <c r="D33" s="24">
        <v>676.80384030727623</v>
      </c>
      <c r="E33" s="7">
        <v>2.2294150784689461E-2</v>
      </c>
      <c r="F33" s="7">
        <f t="shared" si="0"/>
        <v>3.6543954155297824E-3</v>
      </c>
      <c r="G33" s="32">
        <v>3600.0067250728612</v>
      </c>
      <c r="H33" s="23">
        <v>669.33300017086583</v>
      </c>
      <c r="I33" s="24">
        <v>674.33953699477206</v>
      </c>
      <c r="J33" s="7">
        <v>7.4243560539518612E-3</v>
      </c>
      <c r="K33" s="7">
        <f t="shared" si="13"/>
        <v>0</v>
      </c>
      <c r="L33" s="32">
        <v>3600.0127258300781</v>
      </c>
      <c r="M33" s="23">
        <v>845.37722221223248</v>
      </c>
      <c r="N33" s="8">
        <f t="shared" si="1"/>
        <v>0.2536373382164398</v>
      </c>
      <c r="O33" s="24">
        <f t="shared" si="14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5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6"/>
        <v>0.1491676743052873</v>
      </c>
      <c r="AH33" s="8">
        <f t="shared" si="16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7"/>
        <v>0.1491676743052873</v>
      </c>
      <c r="AM33" s="8">
        <f t="shared" si="17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>
        <v>721.92256594142555</v>
      </c>
      <c r="BT33" s="24">
        <v>740.85192027797689</v>
      </c>
      <c r="BU33" s="8">
        <f t="shared" si="10"/>
        <v>7.0562418983631955E-2</v>
      </c>
      <c r="BV33" s="8">
        <f t="shared" si="10"/>
        <v>9.8633373299778032E-2</v>
      </c>
      <c r="BW33" s="32">
        <v>24.383263451419769</v>
      </c>
      <c r="BX33" s="23">
        <v>718.43274898072264</v>
      </c>
      <c r="BY33" s="24">
        <v>751.65817085600713</v>
      </c>
      <c r="BZ33" s="8">
        <f t="shared" si="11"/>
        <v>6.5387256073482183E-2</v>
      </c>
      <c r="CA33" s="8">
        <f t="shared" si="11"/>
        <v>0.11465831323758569</v>
      </c>
      <c r="CB33" s="32">
        <v>22.902001831308009</v>
      </c>
    </row>
    <row r="34" spans="1:80" x14ac:dyDescent="0.25">
      <c r="A34" s="22" t="s">
        <v>166</v>
      </c>
      <c r="B34" s="31">
        <f t="shared" si="12"/>
        <v>633.35653220569054</v>
      </c>
      <c r="C34" s="23">
        <v>621.0615187709443</v>
      </c>
      <c r="D34" s="24">
        <v>633.35653220569054</v>
      </c>
      <c r="E34" s="7">
        <v>1.941246803269937E-2</v>
      </c>
      <c r="F34" s="7">
        <f t="shared" si="0"/>
        <v>0</v>
      </c>
      <c r="G34" s="32">
        <v>3600.013466835022</v>
      </c>
      <c r="H34" s="23">
        <v>626.63436880669371</v>
      </c>
      <c r="I34" s="24">
        <v>633.35653220569066</v>
      </c>
      <c r="J34" s="7">
        <v>1.061355343661869E-2</v>
      </c>
      <c r="K34" s="7">
        <f t="shared" si="13"/>
        <v>1.7949895823399321E-16</v>
      </c>
      <c r="L34" s="32">
        <v>3600.0106220245361</v>
      </c>
      <c r="M34" s="23">
        <v>750.08019635101152</v>
      </c>
      <c r="N34" s="8">
        <f t="shared" si="1"/>
        <v>0.18429377169100308</v>
      </c>
      <c r="O34" s="24">
        <f t="shared" si="14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0.18435977981351237</v>
      </c>
      <c r="X34" s="24">
        <f t="shared" si="15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6"/>
        <v>0.16676459156340495</v>
      </c>
      <c r="AH34" s="8">
        <f t="shared" si="16"/>
        <v>0.23271729464293484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7"/>
        <v>0.16676459156340495</v>
      </c>
      <c r="AM34" s="8">
        <f t="shared" si="17"/>
        <v>0.23271729464293484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0.18009880812621532</v>
      </c>
      <c r="AR34" s="8">
        <f t="shared" si="4"/>
        <v>0.22214839339634093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0.13215591435597593</v>
      </c>
      <c r="AW34" s="8">
        <f t="shared" si="5"/>
        <v>0.14696825955464143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0.18150792284535697</v>
      </c>
      <c r="BB34" s="8">
        <f t="shared" si="6"/>
        <v>0.21970164188821684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0.10947251593464956</v>
      </c>
      <c r="BG34" s="8">
        <f t="shared" si="7"/>
        <v>0.14068550733995785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5.8145485545729701E-2</v>
      </c>
      <c r="BL34" s="8">
        <f t="shared" si="8"/>
        <v>9.6529603591906141E-2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5.5188817964507787E-2</v>
      </c>
      <c r="BQ34" s="8">
        <f t="shared" si="9"/>
        <v>9.0928835237258185E-2</v>
      </c>
      <c r="BR34" s="32">
        <v>76.14168248288334</v>
      </c>
      <c r="BS34" s="23">
        <v>669.68660849122955</v>
      </c>
      <c r="BT34" s="24">
        <v>691.74745663502824</v>
      </c>
      <c r="BU34" s="8">
        <f t="shared" si="10"/>
        <v>5.7361177217227083E-2</v>
      </c>
      <c r="BV34" s="8">
        <f t="shared" si="10"/>
        <v>9.2192819462979039E-2</v>
      </c>
      <c r="BW34" s="32">
        <v>22.544235067069529</v>
      </c>
      <c r="BX34" s="23">
        <v>656.64603014764464</v>
      </c>
      <c r="BY34" s="24">
        <v>680.15469611452738</v>
      </c>
      <c r="BZ34" s="8">
        <f t="shared" si="11"/>
        <v>3.6771544553029945E-2</v>
      </c>
      <c r="CA34" s="8">
        <f t="shared" si="11"/>
        <v>7.3889131206810621E-2</v>
      </c>
      <c r="CB34" s="32">
        <v>24.440262086316942</v>
      </c>
    </row>
    <row r="35" spans="1:80" x14ac:dyDescent="0.25">
      <c r="A35" s="22" t="s">
        <v>167</v>
      </c>
      <c r="B35" s="31">
        <f t="shared" si="12"/>
        <v>606.18810046702777</v>
      </c>
      <c r="C35" s="23">
        <v>602.67108389049088</v>
      </c>
      <c r="D35" s="24">
        <v>607.07495107039847</v>
      </c>
      <c r="E35" s="7">
        <v>7.2542396488966317E-3</v>
      </c>
      <c r="F35" s="7">
        <f t="shared" si="0"/>
        <v>1.4629957313372598E-3</v>
      </c>
      <c r="G35" s="32">
        <v>3600.0071120262151</v>
      </c>
      <c r="H35" s="23">
        <v>606.12814228547927</v>
      </c>
      <c r="I35" s="24">
        <v>606.18810046702777</v>
      </c>
      <c r="J35" s="7">
        <v>9.8910192236020179E-5</v>
      </c>
      <c r="K35" s="7">
        <f t="shared" si="13"/>
        <v>0</v>
      </c>
      <c r="L35" s="32">
        <v>658.36940598487854</v>
      </c>
      <c r="M35" s="23">
        <v>704.28452262280837</v>
      </c>
      <c r="N35" s="8">
        <f t="shared" ref="N35:N58" si="18">(M35-B35)/B35</f>
        <v>0.16182505410482953</v>
      </c>
      <c r="O35" s="24">
        <f t="shared" si="14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19">(V35-B35)/B35</f>
        <v>0.16182505410482953</v>
      </c>
      <c r="X35" s="24">
        <f t="shared" si="15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6"/>
        <v>0.11478904393083193</v>
      </c>
      <c r="AH35" s="8">
        <f t="shared" si="16"/>
        <v>0.13010694235715595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7"/>
        <v>0.11478904393083193</v>
      </c>
      <c r="AM35" s="8">
        <f t="shared" si="17"/>
        <v>0.13010694235715595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20">(AO35-$B35)/$B35</f>
        <v>9.8042714848097276E-2</v>
      </c>
      <c r="AR35" s="8">
        <f t="shared" ref="AR35:AR58" si="21">(AP35-$B35)/$B35</f>
        <v>0.13108631688968309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0.13104327486755071</v>
      </c>
      <c r="AW35" s="8">
        <f t="shared" si="5"/>
        <v>0.18060343389686895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0.10871404467303421</v>
      </c>
      <c r="BB35" s="8">
        <f t="shared" si="6"/>
        <v>0.13090951439497719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0.14717417693611909</v>
      </c>
      <c r="BG35" s="8">
        <f t="shared" si="7"/>
        <v>0.18926091551101812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6.1535368039312366E-2</v>
      </c>
      <c r="BL35" s="8">
        <f t="shared" si="8"/>
        <v>0.11339080827754681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5.3738633180340015E-2</v>
      </c>
      <c r="BQ35" s="8">
        <f t="shared" si="9"/>
        <v>9.8095274878739674E-2</v>
      </c>
      <c r="BR35" s="32">
        <v>142.19732949715109</v>
      </c>
      <c r="BS35" s="23">
        <v>649.65205161469976</v>
      </c>
      <c r="BT35" s="24">
        <v>665.85199868925247</v>
      </c>
      <c r="BU35" s="8">
        <f t="shared" si="10"/>
        <v>7.1700436076171561E-2</v>
      </c>
      <c r="BV35" s="8">
        <f t="shared" si="10"/>
        <v>9.8424726873156398E-2</v>
      </c>
      <c r="BW35" s="32">
        <v>27.236326856724919</v>
      </c>
      <c r="BX35" s="23">
        <v>628.28468415213058</v>
      </c>
      <c r="BY35" s="24">
        <v>648.2201497480313</v>
      </c>
      <c r="BZ35" s="8">
        <f t="shared" si="11"/>
        <v>3.6451694891534263E-2</v>
      </c>
      <c r="CA35" s="8">
        <f t="shared" si="11"/>
        <v>6.9338294909815329E-2</v>
      </c>
      <c r="CB35" s="32">
        <v>24.880063891783362</v>
      </c>
    </row>
    <row r="36" spans="1:80" x14ac:dyDescent="0.25">
      <c r="A36" s="22" t="s">
        <v>168</v>
      </c>
      <c r="B36" s="31">
        <f t="shared" si="12"/>
        <v>670.96956603803062</v>
      </c>
      <c r="C36" s="23">
        <v>660.82593409305753</v>
      </c>
      <c r="D36" s="24">
        <v>671.33175774004155</v>
      </c>
      <c r="E36" s="7">
        <v>1.5649227860676612E-2</v>
      </c>
      <c r="F36" s="7">
        <f t="shared" si="0"/>
        <v>5.3980347297958242E-4</v>
      </c>
      <c r="G36" s="32">
        <v>3600.0121068954468</v>
      </c>
      <c r="H36" s="23">
        <v>663.32032893073779</v>
      </c>
      <c r="I36" s="24">
        <v>670.96956603803062</v>
      </c>
      <c r="J36" s="7">
        <v>1.1400274311188599E-2</v>
      </c>
      <c r="K36" s="84">
        <f t="shared" si="13"/>
        <v>0</v>
      </c>
      <c r="L36" s="32">
        <v>3600.0150699615479</v>
      </c>
      <c r="M36" s="23">
        <v>842.17275857255242</v>
      </c>
      <c r="N36" s="8">
        <f t="shared" si="18"/>
        <v>0.25515791058221854</v>
      </c>
      <c r="O36" s="24">
        <f t="shared" si="14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9"/>
        <v>0.23270433812318825</v>
      </c>
      <c r="X36" s="24">
        <f t="shared" si="15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6"/>
        <v>9.9428556140584975E-2</v>
      </c>
      <c r="AH36" s="8">
        <f t="shared" si="16"/>
        <v>0.14704675432858763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7"/>
        <v>9.9428556140584975E-2</v>
      </c>
      <c r="AM36" s="8">
        <f t="shared" si="17"/>
        <v>0.14704675432858763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20"/>
        <v>7.4010500476704752E-2</v>
      </c>
      <c r="AR36" s="8">
        <f t="shared" si="21"/>
        <v>0.13601856309399124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8.4656211941174342E-2</v>
      </c>
      <c r="AW36" s="8">
        <f t="shared" si="5"/>
        <v>0.1334850244795287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9.9428556140584975E-2</v>
      </c>
      <c r="BB36" s="8">
        <f t="shared" si="6"/>
        <v>0.14704675432858763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5.7100453866578978E-2</v>
      </c>
      <c r="BG36" s="8">
        <f t="shared" si="7"/>
        <v>0.12471194051583459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3.9903576683425236E-2</v>
      </c>
      <c r="BL36" s="8">
        <f t="shared" si="8"/>
        <v>8.0972855827054255E-2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4.6118313921721818E-2</v>
      </c>
      <c r="BQ36" s="8">
        <f t="shared" si="9"/>
        <v>7.0091004332537385E-2</v>
      </c>
      <c r="BR36" s="32">
        <v>44.839736406505111</v>
      </c>
      <c r="BS36" s="23">
        <v>707.71189591330597</v>
      </c>
      <c r="BT36" s="24">
        <v>722.38091865815227</v>
      </c>
      <c r="BU36" s="8">
        <f t="shared" si="10"/>
        <v>5.4760054308026225E-2</v>
      </c>
      <c r="BV36" s="8">
        <f t="shared" si="10"/>
        <v>7.6622480694165565E-2</v>
      </c>
      <c r="BW36" s="32">
        <v>23.316295472159979</v>
      </c>
      <c r="BX36" s="23">
        <v>694.67113946958796</v>
      </c>
      <c r="BY36" s="24">
        <v>716.70000005748227</v>
      </c>
      <c r="BZ36" s="8">
        <f t="shared" si="11"/>
        <v>3.5324364369477119E-2</v>
      </c>
      <c r="CA36" s="8">
        <f t="shared" si="11"/>
        <v>6.8155750028250375E-2</v>
      </c>
      <c r="CB36" s="32">
        <v>21.792799060419199</v>
      </c>
    </row>
    <row r="37" spans="1:80" x14ac:dyDescent="0.25">
      <c r="A37" s="22" t="s">
        <v>169</v>
      </c>
      <c r="B37" s="31">
        <f t="shared" si="12"/>
        <v>648.38241743774347</v>
      </c>
      <c r="C37" s="23">
        <v>632.95971538081005</v>
      </c>
      <c r="D37" s="24">
        <v>648.38241743774347</v>
      </c>
      <c r="E37" s="7">
        <v>2.3786428567693071E-2</v>
      </c>
      <c r="F37" s="7">
        <f t="shared" si="0"/>
        <v>0</v>
      </c>
      <c r="G37" s="32">
        <v>3600.0085980892181</v>
      </c>
      <c r="H37" s="23">
        <v>638.11458454436399</v>
      </c>
      <c r="I37" s="24">
        <v>648.38241743786159</v>
      </c>
      <c r="J37" s="7">
        <v>1.583607546619124E-2</v>
      </c>
      <c r="K37" s="7">
        <f t="shared" si="13"/>
        <v>1.8217740212565339E-13</v>
      </c>
      <c r="L37" s="32">
        <v>3600.00989985466</v>
      </c>
      <c r="M37" s="23">
        <v>772.13515281646744</v>
      </c>
      <c r="N37" s="8">
        <f t="shared" si="18"/>
        <v>0.1908638051410555</v>
      </c>
      <c r="O37" s="24">
        <f t="shared" si="14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9"/>
        <v>0.21741136269705438</v>
      </c>
      <c r="X37" s="24">
        <f t="shared" si="15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6"/>
        <v>0.12437989968929361</v>
      </c>
      <c r="AH37" s="8">
        <f t="shared" si="16"/>
        <v>0.18092181581624581</v>
      </c>
      <c r="AI37" s="32">
        <v>11.10012917999993</v>
      </c>
      <c r="AJ37" s="23">
        <v>729.0281574789517</v>
      </c>
      <c r="AK37" s="24">
        <v>765.68894174390709</v>
      </c>
      <c r="AL37" s="8">
        <f t="shared" si="17"/>
        <v>0.12437989968929361</v>
      </c>
      <c r="AM37" s="8">
        <f t="shared" si="17"/>
        <v>0.18092181581624581</v>
      </c>
      <c r="AN37" s="32">
        <v>11.14880257999976</v>
      </c>
      <c r="AO37" s="23">
        <v>731.1568757955348</v>
      </c>
      <c r="AP37" s="24">
        <v>762.01079517207552</v>
      </c>
      <c r="AQ37" s="8">
        <f t="shared" si="20"/>
        <v>0.12766302128440921</v>
      </c>
      <c r="AR37" s="8">
        <f t="shared" si="21"/>
        <v>0.17524901150676628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0.11165365219421294</v>
      </c>
      <c r="AW37" s="8">
        <f t="shared" si="5"/>
        <v>0.137337001671618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0.11341180820185733</v>
      </c>
      <c r="BB37" s="8">
        <f t="shared" si="6"/>
        <v>0.16716120693410702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9.4669137822621902E-2</v>
      </c>
      <c r="BG37" s="8">
        <f t="shared" si="7"/>
        <v>0.12912042847920346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8.7781747370531168E-2</v>
      </c>
      <c r="BL37" s="8">
        <f t="shared" si="8"/>
        <v>0.15694989776352222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7.88554212706606E-2</v>
      </c>
      <c r="BQ37" s="8">
        <f t="shared" si="9"/>
        <v>0.1166298571911781</v>
      </c>
      <c r="BR37" s="32">
        <v>65.052660142630344</v>
      </c>
      <c r="BS37" s="23">
        <v>704.30477359992153</v>
      </c>
      <c r="BT37" s="24">
        <v>743.93504777538897</v>
      </c>
      <c r="BU37" s="8">
        <f t="shared" si="10"/>
        <v>8.6249032450895588E-2</v>
      </c>
      <c r="BV37" s="8">
        <f t="shared" si="10"/>
        <v>0.14737079193980501</v>
      </c>
      <c r="BW37" s="32">
        <v>20.67024241983891</v>
      </c>
      <c r="BX37" s="23">
        <v>680.86769071374454</v>
      </c>
      <c r="BY37" s="24">
        <v>699.05415430124333</v>
      </c>
      <c r="BZ37" s="8">
        <f t="shared" si="11"/>
        <v>5.0102026832213174E-2</v>
      </c>
      <c r="CA37" s="8">
        <f t="shared" si="11"/>
        <v>7.8151003945700404E-2</v>
      </c>
      <c r="CB37" s="32">
        <v>25.099814753793179</v>
      </c>
    </row>
    <row r="38" spans="1:80" x14ac:dyDescent="0.25">
      <c r="A38" s="22" t="s">
        <v>170</v>
      </c>
      <c r="B38" s="31">
        <f t="shared" si="12"/>
        <v>626.07080761415477</v>
      </c>
      <c r="C38" s="23">
        <v>619.05256082101869</v>
      </c>
      <c r="D38" s="24">
        <v>626.37405058417346</v>
      </c>
      <c r="E38" s="7">
        <v>1.1688686267136039E-2</v>
      </c>
      <c r="F38" s="7">
        <f t="shared" si="0"/>
        <v>4.8435890370658249E-4</v>
      </c>
      <c r="G38" s="32">
        <v>3600.0121700763698</v>
      </c>
      <c r="H38" s="23">
        <v>624.79337671764529</v>
      </c>
      <c r="I38" s="24">
        <v>626.07080761415477</v>
      </c>
      <c r="J38" s="7">
        <v>2.0403936439354988E-3</v>
      </c>
      <c r="K38" s="84">
        <f t="shared" si="13"/>
        <v>0</v>
      </c>
      <c r="L38" s="32">
        <v>3600.0119290351872</v>
      </c>
      <c r="M38" s="23">
        <v>724.44205440616372</v>
      </c>
      <c r="N38" s="8">
        <f t="shared" si="18"/>
        <v>0.15712479418563594</v>
      </c>
      <c r="O38" s="24">
        <f t="shared" si="14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9"/>
        <v>0.15712479418563594</v>
      </c>
      <c r="X38" s="24">
        <f t="shared" si="15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6"/>
        <v>0.10750618342027089</v>
      </c>
      <c r="AH38" s="8">
        <f t="shared" si="16"/>
        <v>0.14305135839501712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7"/>
        <v>0.10750618342027089</v>
      </c>
      <c r="AM38" s="8">
        <f t="shared" si="17"/>
        <v>0.14305135839501712</v>
      </c>
      <c r="AN38" s="32">
        <v>11.113179209999361</v>
      </c>
      <c r="AO38" s="23">
        <v>702.8684517148306</v>
      </c>
      <c r="AP38" s="24">
        <v>723.72413356443394</v>
      </c>
      <c r="AQ38" s="8">
        <f t="shared" si="20"/>
        <v>0.12266606774613574</v>
      </c>
      <c r="AR38" s="8">
        <f t="shared" si="21"/>
        <v>0.15597808548591929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0.10037185685854266</v>
      </c>
      <c r="AW38" s="8">
        <f t="shared" si="5"/>
        <v>0.11057096428771915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0.13127177786169764</v>
      </c>
      <c r="BB38" s="8">
        <f t="shared" si="6"/>
        <v>0.15011106082967551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9.8628579998261356E-2</v>
      </c>
      <c r="BG38" s="8">
        <f t="shared" si="7"/>
        <v>0.11209856556449531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6.1844477954416853E-2</v>
      </c>
      <c r="BL38" s="8">
        <f t="shared" si="8"/>
        <v>9.6009650266718871E-2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5.2363858510884903E-2</v>
      </c>
      <c r="BQ38" s="8">
        <f t="shared" si="9"/>
        <v>9.5244110238133103E-2</v>
      </c>
      <c r="BR38" s="32">
        <v>97.425750095024711</v>
      </c>
      <c r="BS38" s="23">
        <v>663.16448135849532</v>
      </c>
      <c r="BT38" s="24">
        <v>684.2561488197349</v>
      </c>
      <c r="BU38" s="8">
        <f t="shared" si="10"/>
        <v>5.924836822483065E-2</v>
      </c>
      <c r="BV38" s="8">
        <f t="shared" si="10"/>
        <v>9.293731714997891E-2</v>
      </c>
      <c r="BW38" s="32">
        <v>24.057736706919972</v>
      </c>
      <c r="BX38" s="23">
        <v>654.59297762431402</v>
      </c>
      <c r="BY38" s="24">
        <v>667.38694200791838</v>
      </c>
      <c r="BZ38" s="8">
        <f t="shared" si="11"/>
        <v>4.5557418846683163E-2</v>
      </c>
      <c r="CA38" s="8">
        <f t="shared" si="11"/>
        <v>6.5992750167049141E-2</v>
      </c>
      <c r="CB38" s="32">
        <v>24.576196647062901</v>
      </c>
    </row>
    <row r="39" spans="1:80" x14ac:dyDescent="0.25">
      <c r="A39" s="22" t="s">
        <v>171</v>
      </c>
      <c r="B39" s="31">
        <f t="shared" si="12"/>
        <v>601.07416254570853</v>
      </c>
      <c r="C39" s="23">
        <v>601.01514572587371</v>
      </c>
      <c r="D39" s="24">
        <v>601.07416254570853</v>
      </c>
      <c r="E39" s="7">
        <v>9.8185587590160348E-5</v>
      </c>
      <c r="F39" s="7">
        <f t="shared" si="0"/>
        <v>0</v>
      </c>
      <c r="G39" s="32">
        <v>356.38429093360901</v>
      </c>
      <c r="H39" s="23">
        <v>601.02231400762957</v>
      </c>
      <c r="I39" s="24">
        <v>601.07416254610064</v>
      </c>
      <c r="J39" s="7">
        <v>8.6259802369637381E-5</v>
      </c>
      <c r="K39" s="7">
        <f t="shared" si="13"/>
        <v>6.5234196998450431E-13</v>
      </c>
      <c r="L39" s="32">
        <v>208.60146307945249</v>
      </c>
      <c r="M39" s="23">
        <v>703.687237101454</v>
      </c>
      <c r="N39" s="8">
        <f t="shared" si="18"/>
        <v>0.17071616274629386</v>
      </c>
      <c r="O39" s="24">
        <f t="shared" si="14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9"/>
        <v>0.17071616274629386</v>
      </c>
      <c r="X39" s="24">
        <f t="shared" si="15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6"/>
        <v>0.11660745332856773</v>
      </c>
      <c r="AH39" s="8">
        <f t="shared" si="16"/>
        <v>0.13650883430432936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7"/>
        <v>0.11660745332856773</v>
      </c>
      <c r="AM39" s="8">
        <f t="shared" si="17"/>
        <v>0.13650883430432936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20"/>
        <v>9.9056035188091973E-2</v>
      </c>
      <c r="AR39" s="8">
        <f t="shared" si="21"/>
        <v>0.13159377328374386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8.64270990731133E-2</v>
      </c>
      <c r="AW39" s="8">
        <f t="shared" si="5"/>
        <v>0.12192483558529923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0.11399959325947069</v>
      </c>
      <c r="BB39" s="8">
        <f t="shared" si="6"/>
        <v>0.12931762635144942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8.7907485407864E-2</v>
      </c>
      <c r="BG39" s="8">
        <f t="shared" si="7"/>
        <v>0.1124511983366767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5.3948357950585418E-2</v>
      </c>
      <c r="BL39" s="8">
        <f t="shared" si="8"/>
        <v>0.11692613416791844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3.8613764687957366E-2</v>
      </c>
      <c r="BQ39" s="8">
        <f t="shared" si="9"/>
        <v>8.7822627001232667E-2</v>
      </c>
      <c r="BR39" s="32">
        <v>151.63566251415759</v>
      </c>
      <c r="BS39" s="23">
        <v>629.89161234054029</v>
      </c>
      <c r="BT39" s="24">
        <v>654.64694429418182</v>
      </c>
      <c r="BU39" s="8">
        <f t="shared" si="10"/>
        <v>4.7943251582770109E-2</v>
      </c>
      <c r="BV39" s="8">
        <f t="shared" si="10"/>
        <v>8.9128405589051357E-2</v>
      </c>
      <c r="BW39" s="32">
        <v>22.67826697789133</v>
      </c>
      <c r="BX39" s="23">
        <v>638.66498738068685</v>
      </c>
      <c r="BY39" s="24">
        <v>660.28338763224588</v>
      </c>
      <c r="BZ39" s="8">
        <f t="shared" si="11"/>
        <v>6.2539412234542249E-2</v>
      </c>
      <c r="CA39" s="8">
        <f t="shared" si="11"/>
        <v>9.8505689939774765E-2</v>
      </c>
      <c r="CB39" s="32">
        <v>21.51161486152559</v>
      </c>
    </row>
    <row r="40" spans="1:80" x14ac:dyDescent="0.25">
      <c r="A40" s="22" t="s">
        <v>172</v>
      </c>
      <c r="B40" s="31">
        <f t="shared" si="12"/>
        <v>630.45848645930766</v>
      </c>
      <c r="C40" s="23">
        <v>625.94507737820595</v>
      </c>
      <c r="D40" s="24">
        <v>630.45848862907587</v>
      </c>
      <c r="E40" s="7">
        <v>7.1589348581594346E-3</v>
      </c>
      <c r="F40" s="7">
        <f t="shared" si="0"/>
        <v>3.4415718961056559E-9</v>
      </c>
      <c r="G40" s="32">
        <v>3600.0061559677119</v>
      </c>
      <c r="H40" s="23">
        <v>629.78665672559316</v>
      </c>
      <c r="I40" s="24">
        <v>630.45848645930766</v>
      </c>
      <c r="J40" s="7">
        <v>1.065620890421232E-3</v>
      </c>
      <c r="K40" s="7">
        <f t="shared" si="13"/>
        <v>0</v>
      </c>
      <c r="L40" s="32">
        <v>3600.0117681026459</v>
      </c>
      <c r="M40" s="23">
        <v>708.64888132688054</v>
      </c>
      <c r="N40" s="8">
        <f t="shared" si="18"/>
        <v>0.12402148047319465</v>
      </c>
      <c r="O40" s="24">
        <f t="shared" si="14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9"/>
        <v>0.17219015475418095</v>
      </c>
      <c r="X40" s="24">
        <f t="shared" si="15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6"/>
        <v>6.7946779098844681E-2</v>
      </c>
      <c r="AH40" s="8">
        <f t="shared" si="16"/>
        <v>0.11198079696471233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7"/>
        <v>6.7946779098844681E-2</v>
      </c>
      <c r="AM40" s="8">
        <f t="shared" si="17"/>
        <v>0.11198079696471233</v>
      </c>
      <c r="AN40" s="32">
        <v>10.94767207000004</v>
      </c>
      <c r="AO40" s="23">
        <v>685.85837497060152</v>
      </c>
      <c r="AP40" s="24">
        <v>705.13481679076187</v>
      </c>
      <c r="AQ40" s="8">
        <f t="shared" si="20"/>
        <v>8.787238129257792E-2</v>
      </c>
      <c r="AR40" s="8">
        <f t="shared" si="21"/>
        <v>0.11844765664245543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8.7247406300273236E-2</v>
      </c>
      <c r="AW40" s="8">
        <f t="shared" si="5"/>
        <v>9.9781294645659893E-2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6.7946779098844681E-2</v>
      </c>
      <c r="BB40" s="8">
        <f t="shared" si="6"/>
        <v>0.11198079696471233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8.5276619395862382E-2</v>
      </c>
      <c r="BG40" s="8">
        <f t="shared" si="7"/>
        <v>9.4946220033188422E-2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4.1710535964266202E-2</v>
      </c>
      <c r="BL40" s="8">
        <f t="shared" si="8"/>
        <v>7.303123461792134E-2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4.7618343142791071E-2</v>
      </c>
      <c r="BQ40" s="8">
        <f t="shared" si="9"/>
        <v>5.6473825381485154E-2</v>
      </c>
      <c r="BR40" s="32">
        <v>72.38852335438132</v>
      </c>
      <c r="BS40" s="23">
        <v>655.58644317466133</v>
      </c>
      <c r="BT40" s="24">
        <v>664.64710907170752</v>
      </c>
      <c r="BU40" s="8">
        <f t="shared" si="10"/>
        <v>3.9856639659930283E-2</v>
      </c>
      <c r="BV40" s="8">
        <f t="shared" si="10"/>
        <v>5.4228190034216514E-2</v>
      </c>
      <c r="BW40" s="32">
        <v>24.025101920589801</v>
      </c>
      <c r="BX40" s="23">
        <v>654.29144856814878</v>
      </c>
      <c r="BY40" s="24">
        <v>682.04679688128851</v>
      </c>
      <c r="BZ40" s="8">
        <f t="shared" si="11"/>
        <v>3.7802587514823453E-2</v>
      </c>
      <c r="CA40" s="8">
        <f t="shared" si="11"/>
        <v>8.1826657155023588E-2</v>
      </c>
      <c r="CB40" s="32">
        <v>22.85467359684408</v>
      </c>
    </row>
    <row r="41" spans="1:80" x14ac:dyDescent="0.25">
      <c r="A41" s="22" t="s">
        <v>173</v>
      </c>
      <c r="B41" s="31">
        <f t="shared" si="12"/>
        <v>641.59187671413952</v>
      </c>
      <c r="C41" s="23">
        <v>625.3104375841483</v>
      </c>
      <c r="D41" s="24">
        <v>641.59187671413952</v>
      </c>
      <c r="E41" s="7">
        <v>2.5376629163967501E-2</v>
      </c>
      <c r="F41" s="7">
        <f t="shared" si="0"/>
        <v>0</v>
      </c>
      <c r="G41" s="32">
        <v>3600.005789995193</v>
      </c>
      <c r="H41" s="23">
        <v>631.88079984617025</v>
      </c>
      <c r="I41" s="24">
        <v>641.70223941105371</v>
      </c>
      <c r="J41" s="7">
        <v>1.53052910862476E-2</v>
      </c>
      <c r="K41" s="84">
        <f t="shared" si="13"/>
        <v>1.7201386258100361E-4</v>
      </c>
      <c r="L41" s="32">
        <v>3600.0142421722412</v>
      </c>
      <c r="M41" s="23">
        <v>772.920224212726</v>
      </c>
      <c r="N41" s="8">
        <f t="shared" si="18"/>
        <v>0.20469141250848422</v>
      </c>
      <c r="O41" s="24">
        <f t="shared" si="14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9"/>
        <v>0.21144841320976343</v>
      </c>
      <c r="X41" s="24">
        <f t="shared" si="15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6"/>
        <v>0.10979891889532149</v>
      </c>
      <c r="AH41" s="8">
        <f t="shared" si="16"/>
        <v>0.14547019860472324</v>
      </c>
      <c r="AI41" s="32">
        <v>11.09548433999953</v>
      </c>
      <c r="AJ41" s="23">
        <v>712.03797114937242</v>
      </c>
      <c r="AK41" s="24">
        <v>734.9243744429225</v>
      </c>
      <c r="AL41" s="8">
        <f t="shared" si="17"/>
        <v>0.10979891889532149</v>
      </c>
      <c r="AM41" s="8">
        <f t="shared" si="17"/>
        <v>0.14547019860472324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20"/>
        <v>9.1378461266117705E-2</v>
      </c>
      <c r="AR41" s="8">
        <f t="shared" si="21"/>
        <v>0.11641747653368122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0.1048132844345441</v>
      </c>
      <c r="AW41" s="8">
        <f t="shared" si="5"/>
        <v>0.12846563794102328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9.2188889026595083E-2</v>
      </c>
      <c r="BB41" s="8">
        <f t="shared" si="6"/>
        <v>0.12605452659898531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0.11628269493239778</v>
      </c>
      <c r="BG41" s="8">
        <f t="shared" si="7"/>
        <v>0.13434353345443995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7.769473850193602E-2</v>
      </c>
      <c r="BL41" s="8">
        <f t="shared" si="8"/>
        <v>8.7495827403405113E-2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5.551836976364076E-2</v>
      </c>
      <c r="BQ41" s="8">
        <f t="shared" si="9"/>
        <v>7.9066989665718068E-2</v>
      </c>
      <c r="BR41" s="32">
        <v>60.745149542763833</v>
      </c>
      <c r="BS41" s="23">
        <v>688.68514716139475</v>
      </c>
      <c r="BT41" s="24">
        <v>692.85280636821039</v>
      </c>
      <c r="BU41" s="8">
        <f t="shared" si="10"/>
        <v>7.3400665058977341E-2</v>
      </c>
      <c r="BV41" s="8">
        <f t="shared" si="10"/>
        <v>7.9896475492488392E-2</v>
      </c>
      <c r="BW41" s="32">
        <v>21.543564274534582</v>
      </c>
      <c r="BX41" s="23">
        <v>680.57953030327667</v>
      </c>
      <c r="BY41" s="24">
        <v>699.27176949867635</v>
      </c>
      <c r="BZ41" s="8">
        <f t="shared" si="11"/>
        <v>6.0767062371190297E-2</v>
      </c>
      <c r="CA41" s="8">
        <f t="shared" si="11"/>
        <v>8.9901220507871291E-2</v>
      </c>
      <c r="CB41" s="32">
        <v>24.439906897582109</v>
      </c>
    </row>
    <row r="42" spans="1:80" x14ac:dyDescent="0.25">
      <c r="A42" s="22" t="s">
        <v>174</v>
      </c>
      <c r="B42" s="31">
        <f t="shared" si="12"/>
        <v>596.9465188588897</v>
      </c>
      <c r="C42" s="23">
        <v>596.88684763533877</v>
      </c>
      <c r="D42" s="24">
        <v>596.9465188588897</v>
      </c>
      <c r="E42" s="7">
        <v>9.9960753041984453E-5</v>
      </c>
      <c r="F42" s="7">
        <f t="shared" si="0"/>
        <v>0</v>
      </c>
      <c r="G42" s="32">
        <v>2696.6136929988861</v>
      </c>
      <c r="H42" s="23">
        <v>596.88841859986633</v>
      </c>
      <c r="I42" s="24">
        <v>596.94651885889004</v>
      </c>
      <c r="J42" s="7">
        <v>9.7329085919522219E-5</v>
      </c>
      <c r="K42" s="84">
        <f t="shared" si="13"/>
        <v>5.7134182441806027E-16</v>
      </c>
      <c r="L42" s="32">
        <v>555.46851801872253</v>
      </c>
      <c r="M42" s="23">
        <v>677.40410327316044</v>
      </c>
      <c r="N42" s="8">
        <f t="shared" si="18"/>
        <v>0.13478189732653395</v>
      </c>
      <c r="O42" s="24">
        <f t="shared" si="14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9"/>
        <v>0.13478189732653395</v>
      </c>
      <c r="X42" s="24">
        <f t="shared" si="15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6"/>
        <v>0.10933801334976662</v>
      </c>
      <c r="AH42" s="8">
        <f t="shared" si="16"/>
        <v>0.12703849906818521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7"/>
        <v>0.10933801334976662</v>
      </c>
      <c r="AM42" s="8">
        <f t="shared" si="17"/>
        <v>0.12703849906818521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20"/>
        <v>0.10003615514186674</v>
      </c>
      <c r="AR42" s="8">
        <f t="shared" si="21"/>
        <v>0.12812992483805488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0.10399003976289686</v>
      </c>
      <c r="AW42" s="8">
        <f t="shared" si="5"/>
        <v>0.140795891612785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0.10705495101249493</v>
      </c>
      <c r="BB42" s="8">
        <f t="shared" si="6"/>
        <v>0.12539099759768732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0.10141796606500854</v>
      </c>
      <c r="BG42" s="8">
        <f t="shared" si="7"/>
        <v>0.13681256823630494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3.3027238957453173E-2</v>
      </c>
      <c r="BL42" s="8">
        <f t="shared" si="8"/>
        <v>7.7457093241765432E-2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2.6733410872293389E-2</v>
      </c>
      <c r="BQ42" s="8">
        <f t="shared" si="9"/>
        <v>5.5961782086257204E-2</v>
      </c>
      <c r="BR42" s="32">
        <v>104.9825244704261</v>
      </c>
      <c r="BS42" s="23">
        <v>615.02522817672593</v>
      </c>
      <c r="BT42" s="24">
        <v>632.82138162809883</v>
      </c>
      <c r="BU42" s="8">
        <f t="shared" si="10"/>
        <v>3.0285308225592982E-2</v>
      </c>
      <c r="BV42" s="8">
        <f t="shared" si="10"/>
        <v>6.0097281139668522E-2</v>
      </c>
      <c r="BW42" s="32">
        <v>20.65912571288645</v>
      </c>
      <c r="BX42" s="23">
        <v>624.92141836188762</v>
      </c>
      <c r="BY42" s="24">
        <v>651.95958132458486</v>
      </c>
      <c r="BZ42" s="8">
        <f t="shared" si="11"/>
        <v>4.6863326310159471E-2</v>
      </c>
      <c r="CA42" s="8">
        <f t="shared" si="11"/>
        <v>9.2157439113401587E-2</v>
      </c>
      <c r="CB42" s="32">
        <v>22.535535203106701</v>
      </c>
    </row>
    <row r="43" spans="1:80" x14ac:dyDescent="0.25">
      <c r="A43" s="25" t="s">
        <v>175</v>
      </c>
      <c r="B43" s="31">
        <f t="shared" si="12"/>
        <v>735.32821248162543</v>
      </c>
      <c r="C43" s="26">
        <v>735.25565995447619</v>
      </c>
      <c r="D43" s="27">
        <v>735.32821248162543</v>
      </c>
      <c r="E43" s="10">
        <v>9.8666861841703967E-5</v>
      </c>
      <c r="F43" s="10">
        <f t="shared" si="0"/>
        <v>0</v>
      </c>
      <c r="G43" s="33">
        <v>112.5839350223541</v>
      </c>
      <c r="H43" s="26">
        <v>735.27200409585862</v>
      </c>
      <c r="I43" s="27">
        <v>735.32821248264645</v>
      </c>
      <c r="J43" s="10">
        <v>7.6439861593156065E-5</v>
      </c>
      <c r="K43" s="85">
        <f t="shared" si="13"/>
        <v>1.3885248413521833E-12</v>
      </c>
      <c r="L43" s="33">
        <v>66.750186920166016</v>
      </c>
      <c r="M43" s="26">
        <v>1006.918011935995</v>
      </c>
      <c r="N43" s="11">
        <f t="shared" si="18"/>
        <v>0.36934500110881585</v>
      </c>
      <c r="O43" s="27">
        <f t="shared" si="14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9"/>
        <v>0.34903915413308823</v>
      </c>
      <c r="X43" s="27">
        <f t="shared" si="15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6"/>
        <v>0.1024251942813537</v>
      </c>
      <c r="AH43" s="11">
        <f t="shared" si="16"/>
        <v>0.13248916516186393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7"/>
        <v>0.1024251942813537</v>
      </c>
      <c r="AM43" s="11">
        <f t="shared" si="17"/>
        <v>0.13248916516186393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20"/>
        <v>5.9041657460547389E-2</v>
      </c>
      <c r="AR43" s="11">
        <f t="shared" si="21"/>
        <v>0.13791034198642052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0.12612091757141658</v>
      </c>
      <c r="AW43" s="11">
        <f t="shared" si="5"/>
        <v>0.18257809411173792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0.12986881672273043</v>
      </c>
      <c r="BB43" s="11">
        <f t="shared" si="6"/>
        <v>0.1507318930123917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0.11977012156929402</v>
      </c>
      <c r="BG43" s="11">
        <f t="shared" si="7"/>
        <v>0.17081215014250539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8.5298147007343852E-2</v>
      </c>
      <c r="BL43" s="11">
        <f t="shared" si="8"/>
        <v>0.15033722410609432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3.3951986749321351E-2</v>
      </c>
      <c r="BQ43" s="11">
        <f t="shared" si="9"/>
        <v>0.12185251833781897</v>
      </c>
      <c r="BR43" s="33">
        <v>50.903103322908279</v>
      </c>
      <c r="BS43" s="26">
        <v>760.29406620820373</v>
      </c>
      <c r="BT43" s="27">
        <v>830.08398325536473</v>
      </c>
      <c r="BU43" s="11">
        <f t="shared" si="10"/>
        <v>3.3951986749321351E-2</v>
      </c>
      <c r="BV43" s="11">
        <f t="shared" si="10"/>
        <v>0.12886187305931374</v>
      </c>
      <c r="BW43" s="33">
        <v>21.702838888950641</v>
      </c>
      <c r="BX43" s="26">
        <v>769.95471818412159</v>
      </c>
      <c r="BY43" s="27">
        <v>785.51698371972884</v>
      </c>
      <c r="BZ43" s="11">
        <f t="shared" si="11"/>
        <v>4.7089864246656274E-2</v>
      </c>
      <c r="CA43" s="11">
        <f t="shared" si="11"/>
        <v>6.8253564036015471E-2</v>
      </c>
      <c r="CB43" s="33">
        <v>23.699664431251581</v>
      </c>
    </row>
    <row r="44" spans="1:80" x14ac:dyDescent="0.25">
      <c r="A44" s="25" t="s">
        <v>176</v>
      </c>
      <c r="B44" s="31">
        <f t="shared" si="12"/>
        <v>692.36008801035985</v>
      </c>
      <c r="C44" s="26">
        <v>657.23680463537596</v>
      </c>
      <c r="D44" s="27">
        <v>692.44717437505778</v>
      </c>
      <c r="E44" s="10">
        <v>5.0849178165041302E-2</v>
      </c>
      <c r="F44" s="10">
        <f t="shared" si="0"/>
        <v>1.257818961635981E-4</v>
      </c>
      <c r="G44" s="33">
        <v>3600.0177230834961</v>
      </c>
      <c r="H44" s="26">
        <v>663.29538164505311</v>
      </c>
      <c r="I44" s="27">
        <v>692.36008801035985</v>
      </c>
      <c r="J44" s="10">
        <v>4.1979176542122562E-2</v>
      </c>
      <c r="K44" s="85">
        <f t="shared" si="13"/>
        <v>0</v>
      </c>
      <c r="L44" s="33">
        <v>3600.009904146194</v>
      </c>
      <c r="M44" s="26">
        <v>1009.8550950365</v>
      </c>
      <c r="N44" s="11">
        <f t="shared" si="18"/>
        <v>0.45856919329149631</v>
      </c>
      <c r="O44" s="27">
        <f t="shared" si="14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9"/>
        <v>0.4337606672076969</v>
      </c>
      <c r="X44" s="27">
        <f t="shared" si="15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6"/>
        <v>0.11749707926005862</v>
      </c>
      <c r="AH44" s="11">
        <f t="shared" si="16"/>
        <v>0.16698851748802929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7"/>
        <v>0.11749707926005862</v>
      </c>
      <c r="AM44" s="11">
        <f t="shared" si="17"/>
        <v>0.16698851748802929</v>
      </c>
      <c r="AN44" s="33">
        <v>11.12428846000039</v>
      </c>
      <c r="AO44" s="26">
        <v>758.4791035916096</v>
      </c>
      <c r="AP44" s="27">
        <v>814.14783934551849</v>
      </c>
      <c r="AQ44" s="11">
        <f t="shared" si="20"/>
        <v>9.5498017182441067E-2</v>
      </c>
      <c r="AR44" s="11">
        <f t="shared" si="21"/>
        <v>0.17590232805755887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0.13917603661630931</v>
      </c>
      <c r="AW44" s="11">
        <f t="shared" si="5"/>
        <v>0.17089841033351635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0.12633515863261466</v>
      </c>
      <c r="BB44" s="11">
        <f t="shared" si="6"/>
        <v>0.16171270354839148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0.11111567608419913</v>
      </c>
      <c r="BG44" s="11">
        <f t="shared" si="7"/>
        <v>0.14867666793571155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2.9422820863483509E-2</v>
      </c>
      <c r="BL44" s="11">
        <f t="shared" si="8"/>
        <v>6.2927261203218732E-2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3.5646705952189606E-2</v>
      </c>
      <c r="BQ44" s="11">
        <f t="shared" si="9"/>
        <v>5.4676335987609882E-2</v>
      </c>
      <c r="BR44" s="33">
        <v>86.05279303286224</v>
      </c>
      <c r="BS44" s="26">
        <v>713.89982899905249</v>
      </c>
      <c r="BT44" s="27">
        <v>728.44333030605276</v>
      </c>
      <c r="BU44" s="11">
        <f t="shared" si="10"/>
        <v>3.1110604671900646E-2</v>
      </c>
      <c r="BV44" s="11">
        <f t="shared" si="10"/>
        <v>5.2116294570626658E-2</v>
      </c>
      <c r="BW44" s="33">
        <v>29.02926484551281</v>
      </c>
      <c r="BX44" s="26">
        <v>705.3764639399219</v>
      </c>
      <c r="BY44" s="27">
        <v>730.69291988317968</v>
      </c>
      <c r="BZ44" s="11">
        <f t="shared" si="11"/>
        <v>1.8800009063155723E-2</v>
      </c>
      <c r="CA44" s="11">
        <f t="shared" si="11"/>
        <v>5.5365455832350433E-2</v>
      </c>
      <c r="CB44" s="33">
        <v>30.55087492763996</v>
      </c>
    </row>
    <row r="45" spans="1:80" x14ac:dyDescent="0.25">
      <c r="A45" s="25" t="s">
        <v>177</v>
      </c>
      <c r="B45" s="31">
        <f t="shared" si="12"/>
        <v>654.27546654973651</v>
      </c>
      <c r="C45" s="26">
        <v>623.19032488729886</v>
      </c>
      <c r="D45" s="27">
        <v>655.25755510780937</v>
      </c>
      <c r="E45" s="10">
        <v>4.8938360146384877E-2</v>
      </c>
      <c r="F45" s="10">
        <f t="shared" si="0"/>
        <v>1.5010322230968199E-3</v>
      </c>
      <c r="G45" s="33">
        <v>3600.0091640949249</v>
      </c>
      <c r="H45" s="26">
        <v>631.77808545269738</v>
      </c>
      <c r="I45" s="27">
        <v>654.27546654973651</v>
      </c>
      <c r="J45" s="10">
        <v>3.4385182155272649E-2</v>
      </c>
      <c r="K45" s="10">
        <f t="shared" si="13"/>
        <v>0</v>
      </c>
      <c r="L45" s="33">
        <v>3600.0113401412959</v>
      </c>
      <c r="M45" s="26">
        <v>933.55699060509608</v>
      </c>
      <c r="N45" s="11">
        <f t="shared" si="18"/>
        <v>0.42685617654002195</v>
      </c>
      <c r="O45" s="27">
        <f t="shared" si="14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9"/>
        <v>0.42685617654002195</v>
      </c>
      <c r="X45" s="27">
        <f t="shared" si="15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6"/>
        <v>0.18805490190891685</v>
      </c>
      <c r="AH45" s="11">
        <f t="shared" si="16"/>
        <v>0.21913032867419133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7"/>
        <v>0.18805490190891685</v>
      </c>
      <c r="AM45" s="11">
        <f t="shared" si="17"/>
        <v>0.21913032867419133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20"/>
        <v>0.19828665161600351</v>
      </c>
      <c r="AR45" s="11">
        <f t="shared" si="21"/>
        <v>0.22276066849698156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0.11690847580610081</v>
      </c>
      <c r="AW45" s="11">
        <f t="shared" si="5"/>
        <v>0.157653132578296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0.20186400015155892</v>
      </c>
      <c r="BB45" s="11">
        <f t="shared" si="6"/>
        <v>0.24783664970298591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0.11635506018776581</v>
      </c>
      <c r="BG45" s="11">
        <f t="shared" si="7"/>
        <v>0.14317278816128401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5.8783911215670184E-2</v>
      </c>
      <c r="BL45" s="11">
        <f t="shared" si="8"/>
        <v>9.0529217781037799E-2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4.1590239146505198E-2</v>
      </c>
      <c r="BQ45" s="11">
        <f t="shared" si="9"/>
        <v>8.5843423736886595E-2</v>
      </c>
      <c r="BR45" s="33">
        <v>115.1554716587067</v>
      </c>
      <c r="BS45" s="26">
        <v>700.75716448487469</v>
      </c>
      <c r="BT45" s="27">
        <v>709.5924886815551</v>
      </c>
      <c r="BU45" s="11">
        <f t="shared" si="10"/>
        <v>7.1043009117024186E-2</v>
      </c>
      <c r="BV45" s="11">
        <f t="shared" si="10"/>
        <v>8.4546991229134699E-2</v>
      </c>
      <c r="BW45" s="33">
        <v>28.03967069722712</v>
      </c>
      <c r="BX45" s="26">
        <v>674.45750801666759</v>
      </c>
      <c r="BY45" s="27">
        <v>706.93308162206677</v>
      </c>
      <c r="BZ45" s="11">
        <f t="shared" si="11"/>
        <v>3.0846398036838037E-2</v>
      </c>
      <c r="CA45" s="11">
        <f t="shared" si="11"/>
        <v>8.0482331624041337E-2</v>
      </c>
      <c r="CB45" s="33">
        <v>36.538819667324432</v>
      </c>
    </row>
    <row r="46" spans="1:80" x14ac:dyDescent="0.25">
      <c r="A46" s="25" t="s">
        <v>178</v>
      </c>
      <c r="B46" s="31">
        <f t="shared" si="12"/>
        <v>612.17260420458138</v>
      </c>
      <c r="C46" s="26">
        <v>606.46484298800704</v>
      </c>
      <c r="D46" s="27">
        <v>612.17260420458138</v>
      </c>
      <c r="E46" s="10">
        <v>9.3237776035236235E-3</v>
      </c>
      <c r="F46" s="10">
        <f t="shared" si="0"/>
        <v>0</v>
      </c>
      <c r="G46" s="33">
        <v>3600.0104470252991</v>
      </c>
      <c r="H46" s="26">
        <v>612.11216475250831</v>
      </c>
      <c r="I46" s="27">
        <v>612.17260420461275</v>
      </c>
      <c r="J46" s="10">
        <v>9.8729429721455234E-5</v>
      </c>
      <c r="K46" s="10">
        <f t="shared" si="13"/>
        <v>5.1256078752390534E-14</v>
      </c>
      <c r="L46" s="33">
        <v>476.94568705558783</v>
      </c>
      <c r="M46" s="26">
        <v>745.04914171636528</v>
      </c>
      <c r="N46" s="11">
        <f t="shared" si="18"/>
        <v>0.21705730801925599</v>
      </c>
      <c r="O46" s="27">
        <f t="shared" si="14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9"/>
        <v>0.22237899281593332</v>
      </c>
      <c r="X46" s="27">
        <f t="shared" si="15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6"/>
        <v>0.12344704316552702</v>
      </c>
      <c r="AH46" s="11">
        <f t="shared" si="16"/>
        <v>0.15261116582423698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7"/>
        <v>0.12344704316552702</v>
      </c>
      <c r="AM46" s="11">
        <f t="shared" si="17"/>
        <v>0.15261116582423698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20"/>
        <v>0.12398696068399909</v>
      </c>
      <c r="AR46" s="11">
        <f t="shared" si="21"/>
        <v>0.15687916504102808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0.16305929521592871</v>
      </c>
      <c r="AW46" s="11">
        <f t="shared" si="5"/>
        <v>0.1915804251639934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0.12407164085548809</v>
      </c>
      <c r="BB46" s="11">
        <f t="shared" si="6"/>
        <v>0.16280550554192749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0.149485681242153</v>
      </c>
      <c r="BG46" s="11">
        <f t="shared" si="7"/>
        <v>0.18615978642538122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5.9893170603570106E-2</v>
      </c>
      <c r="BL46" s="11">
        <f t="shared" si="8"/>
        <v>8.0207075236723754E-2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6.5920064892846242E-2</v>
      </c>
      <c r="BQ46" s="11">
        <f t="shared" si="9"/>
        <v>9.5757150039607525E-2</v>
      </c>
      <c r="BR46" s="33">
        <v>171.31938261277969</v>
      </c>
      <c r="BS46" s="26">
        <v>640.07250117512626</v>
      </c>
      <c r="BT46" s="27">
        <v>657.25001299913697</v>
      </c>
      <c r="BU46" s="11">
        <f t="shared" si="10"/>
        <v>4.5575213230582674E-2</v>
      </c>
      <c r="BV46" s="11">
        <f t="shared" si="10"/>
        <v>7.3635129185707929E-2</v>
      </c>
      <c r="BW46" s="33">
        <v>25.810668865963819</v>
      </c>
      <c r="BX46" s="26">
        <v>646.42425868696137</v>
      </c>
      <c r="BY46" s="27">
        <v>662.20750734074613</v>
      </c>
      <c r="BZ46" s="11">
        <f t="shared" si="11"/>
        <v>5.595097566785831E-2</v>
      </c>
      <c r="CA46" s="11">
        <f t="shared" si="11"/>
        <v>8.1733326177144058E-2</v>
      </c>
      <c r="CB46" s="33">
        <v>23.95494216065854</v>
      </c>
    </row>
    <row r="47" spans="1:80" x14ac:dyDescent="0.25">
      <c r="A47" s="25" t="s">
        <v>179</v>
      </c>
      <c r="B47" s="31">
        <f t="shared" si="12"/>
        <v>706.90183457831449</v>
      </c>
      <c r="C47" s="26">
        <v>670.11040869939916</v>
      </c>
      <c r="D47" s="27">
        <v>716.30307982514478</v>
      </c>
      <c r="E47" s="10">
        <v>6.448760647101387E-2</v>
      </c>
      <c r="F47" s="10">
        <f t="shared" si="0"/>
        <v>1.329922315513352E-2</v>
      </c>
      <c r="G47" s="33">
        <v>3600.0200009346008</v>
      </c>
      <c r="H47" s="26">
        <v>675.64045890564466</v>
      </c>
      <c r="I47" s="27">
        <v>706.90183457831449</v>
      </c>
      <c r="J47" s="10">
        <v>4.4223078995569223E-2</v>
      </c>
      <c r="K47" s="85">
        <f t="shared" si="13"/>
        <v>0</v>
      </c>
      <c r="L47" s="33">
        <v>3600.0042939186101</v>
      </c>
      <c r="M47" s="26">
        <v>1034.710455990526</v>
      </c>
      <c r="N47" s="11">
        <f t="shared" si="18"/>
        <v>0.46372580375004685</v>
      </c>
      <c r="O47" s="27">
        <f t="shared" si="14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9"/>
        <v>0.39376795497737588</v>
      </c>
      <c r="X47" s="27">
        <f t="shared" si="15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6"/>
        <v>0.10994465174154687</v>
      </c>
      <c r="AH47" s="11">
        <f t="shared" si="16"/>
        <v>0.16980378280123495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7"/>
        <v>0.10994465174154687</v>
      </c>
      <c r="AM47" s="11">
        <f t="shared" si="17"/>
        <v>0.16980378280123495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20"/>
        <v>0.10810166124741939</v>
      </c>
      <c r="AR47" s="11">
        <f t="shared" si="21"/>
        <v>0.1662310580937103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5.9378564500198884E-2</v>
      </c>
      <c r="AW47" s="11">
        <f t="shared" si="5"/>
        <v>0.13515505740157385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0.10994465174154687</v>
      </c>
      <c r="BB47" s="11">
        <f t="shared" si="6"/>
        <v>0.16980378280123495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9.3060723623497543E-2</v>
      </c>
      <c r="BG47" s="11">
        <f t="shared" si="7"/>
        <v>0.14772007926943201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2.2998801489261457E-2</v>
      </c>
      <c r="BL47" s="11">
        <f t="shared" si="8"/>
        <v>5.5592155447491923E-2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1.7926182566276653E-2</v>
      </c>
      <c r="BQ47" s="11">
        <f t="shared" si="9"/>
        <v>4.0852823768430552E-2</v>
      </c>
      <c r="BR47" s="33">
        <v>79.890902438759809</v>
      </c>
      <c r="BS47" s="26">
        <v>720.66737027944782</v>
      </c>
      <c r="BT47" s="27">
        <v>738.77254815512731</v>
      </c>
      <c r="BU47" s="11">
        <f t="shared" si="10"/>
        <v>1.9473051317436225E-2</v>
      </c>
      <c r="BV47" s="11">
        <f t="shared" si="10"/>
        <v>4.5085062759561992E-2</v>
      </c>
      <c r="BW47" s="33">
        <v>29.44196336567402</v>
      </c>
      <c r="BX47" s="26">
        <v>726.46320776791936</v>
      </c>
      <c r="BY47" s="27">
        <v>766.86224777632174</v>
      </c>
      <c r="BZ47" s="11">
        <f t="shared" si="11"/>
        <v>2.7671979662174363E-2</v>
      </c>
      <c r="CA47" s="11">
        <f t="shared" si="11"/>
        <v>8.4821414042269686E-2</v>
      </c>
      <c r="CB47" s="33">
        <v>33.843410166725519</v>
      </c>
    </row>
    <row r="48" spans="1:80" x14ac:dyDescent="0.25">
      <c r="A48" s="25" t="s">
        <v>180</v>
      </c>
      <c r="B48" s="31">
        <f t="shared" si="12"/>
        <v>665.67881710291886</v>
      </c>
      <c r="C48" s="26">
        <v>653.82901453498368</v>
      </c>
      <c r="D48" s="27">
        <v>665.67881872353701</v>
      </c>
      <c r="E48" s="10">
        <v>1.78010834283025E-2</v>
      </c>
      <c r="F48" s="10">
        <f t="shared" si="0"/>
        <v>2.4345346558467265E-9</v>
      </c>
      <c r="G48" s="33">
        <v>3600.006711006165</v>
      </c>
      <c r="H48" s="26">
        <v>660.59826044788304</v>
      </c>
      <c r="I48" s="27">
        <v>665.67881710291886</v>
      </c>
      <c r="J48" s="10">
        <v>7.6321440978800578E-3</v>
      </c>
      <c r="K48" s="85">
        <f t="shared" si="13"/>
        <v>0</v>
      </c>
      <c r="L48" s="33">
        <v>3600.0159080028529</v>
      </c>
      <c r="M48" s="26">
        <v>913.55210561858917</v>
      </c>
      <c r="N48" s="11">
        <f t="shared" si="18"/>
        <v>0.37236168877121906</v>
      </c>
      <c r="O48" s="27">
        <f t="shared" si="14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9"/>
        <v>0.34206967659676685</v>
      </c>
      <c r="X48" s="27">
        <f t="shared" si="15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6"/>
        <v>0.12663916258409966</v>
      </c>
      <c r="AH48" s="11">
        <f t="shared" si="16"/>
        <v>0.18892539079883749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7"/>
        <v>0.12663916258409966</v>
      </c>
      <c r="AM48" s="11">
        <f t="shared" si="17"/>
        <v>0.18892539079883749</v>
      </c>
      <c r="AN48" s="33">
        <v>11.08730137999955</v>
      </c>
      <c r="AO48" s="26">
        <v>760.84868549803628</v>
      </c>
      <c r="AP48" s="27">
        <v>800.2911652930643</v>
      </c>
      <c r="AQ48" s="11">
        <f t="shared" si="20"/>
        <v>0.14296664690233557</v>
      </c>
      <c r="AR48" s="11">
        <f t="shared" si="21"/>
        <v>0.20221816397281181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0.12313767007201581</v>
      </c>
      <c r="AW48" s="11">
        <f t="shared" si="5"/>
        <v>0.18144051901664932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0.15547211721985571</v>
      </c>
      <c r="BB48" s="11">
        <f t="shared" si="6"/>
        <v>0.20707344661276875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0.11000025332410668</v>
      </c>
      <c r="BG48" s="11">
        <f t="shared" si="7"/>
        <v>0.14517778474905288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4.3574360063361947E-2</v>
      </c>
      <c r="BL48" s="11">
        <f t="shared" si="8"/>
        <v>8.478992245593045E-2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6.2858618046183659E-2</v>
      </c>
      <c r="BQ48" s="11">
        <f t="shared" si="9"/>
        <v>8.5182900028505981E-2</v>
      </c>
      <c r="BR48" s="33">
        <v>140.60419201068581</v>
      </c>
      <c r="BS48" s="26">
        <v>691.19037366225962</v>
      </c>
      <c r="BT48" s="27">
        <v>726.5721351598703</v>
      </c>
      <c r="BU48" s="11">
        <f t="shared" si="10"/>
        <v>3.8324122540610281E-2</v>
      </c>
      <c r="BV48" s="11">
        <f t="shared" si="10"/>
        <v>9.147552316891118E-2</v>
      </c>
      <c r="BW48" s="33">
        <v>34.624954763427382</v>
      </c>
      <c r="BX48" s="26">
        <v>681.94431750494005</v>
      </c>
      <c r="BY48" s="27">
        <v>713.54133200351566</v>
      </c>
      <c r="BZ48" s="11">
        <f t="shared" si="11"/>
        <v>2.4434456954496152E-2</v>
      </c>
      <c r="CA48" s="11">
        <f t="shared" si="11"/>
        <v>7.1900312389235763E-2</v>
      </c>
      <c r="CB48" s="33">
        <v>33.665107159875333</v>
      </c>
    </row>
    <row r="49" spans="1:80" x14ac:dyDescent="0.25">
      <c r="A49" s="25" t="s">
        <v>181</v>
      </c>
      <c r="B49" s="31">
        <f t="shared" si="12"/>
        <v>646.69851014409858</v>
      </c>
      <c r="C49" s="26">
        <v>625.75597650031045</v>
      </c>
      <c r="D49" s="27">
        <v>646.86452604423903</v>
      </c>
      <c r="E49" s="10">
        <v>3.2632102540867569E-2</v>
      </c>
      <c r="F49" s="10">
        <f t="shared" si="0"/>
        <v>2.5671297758743698E-4</v>
      </c>
      <c r="G49" s="33">
        <v>3600.017716884613</v>
      </c>
      <c r="H49" s="26">
        <v>628.66846051875325</v>
      </c>
      <c r="I49" s="27">
        <v>646.69851014409858</v>
      </c>
      <c r="J49" s="10">
        <v>2.7880147151301621E-2</v>
      </c>
      <c r="K49" s="85">
        <f t="shared" si="13"/>
        <v>0</v>
      </c>
      <c r="L49" s="33">
        <v>3600.0145318508148</v>
      </c>
      <c r="M49" s="26">
        <v>867.75711442595389</v>
      </c>
      <c r="N49" s="11">
        <f t="shared" si="18"/>
        <v>0.34182637011580347</v>
      </c>
      <c r="O49" s="27">
        <f t="shared" si="14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9"/>
        <v>0.31262214296009649</v>
      </c>
      <c r="X49" s="27">
        <f t="shared" si="15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6"/>
        <v>0.17318175169469527</v>
      </c>
      <c r="AH49" s="11">
        <f t="shared" si="16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7"/>
        <v>0.17318175169469527</v>
      </c>
      <c r="AM49" s="11">
        <f t="shared" si="17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20"/>
        <v>0.18009281067867966</v>
      </c>
      <c r="AR49" s="11">
        <f t="shared" si="21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>
        <v>660.59355284096193</v>
      </c>
      <c r="BT49" s="27">
        <v>697.03378044622639</v>
      </c>
      <c r="BU49" s="11">
        <f t="shared" si="10"/>
        <v>2.148612139800235E-2</v>
      </c>
      <c r="BV49" s="11">
        <f t="shared" si="10"/>
        <v>7.7834214108382607E-2</v>
      </c>
      <c r="BW49" s="33">
        <v>28.929295172169809</v>
      </c>
      <c r="BX49" s="26">
        <v>690.89711822262984</v>
      </c>
      <c r="BY49" s="27">
        <v>717.4647929207315</v>
      </c>
      <c r="BZ49" s="11">
        <f t="shared" si="11"/>
        <v>6.8344997530120868E-2</v>
      </c>
      <c r="CA49" s="11">
        <f t="shared" si="11"/>
        <v>0.10942700758791704</v>
      </c>
      <c r="CB49" s="33">
        <v>29.50888501536101</v>
      </c>
    </row>
    <row r="50" spans="1:80" x14ac:dyDescent="0.25">
      <c r="A50" s="25" t="s">
        <v>182</v>
      </c>
      <c r="B50" s="31">
        <f t="shared" si="12"/>
        <v>610.37099066262306</v>
      </c>
      <c r="C50" s="26">
        <v>599.81799906586275</v>
      </c>
      <c r="D50" s="27">
        <v>610.37099212298347</v>
      </c>
      <c r="E50" s="10">
        <v>1.7289473440429599E-2</v>
      </c>
      <c r="F50" s="10">
        <f t="shared" si="0"/>
        <v>2.3925783350469501E-9</v>
      </c>
      <c r="G50" s="33">
        <v>3600.0057339668269</v>
      </c>
      <c r="H50" s="26">
        <v>606.08883556100386</v>
      </c>
      <c r="I50" s="27">
        <v>610.37099066262306</v>
      </c>
      <c r="J50" s="10">
        <v>7.0156596023184517E-3</v>
      </c>
      <c r="K50" s="85">
        <f t="shared" si="13"/>
        <v>0</v>
      </c>
      <c r="L50" s="33">
        <v>3600.0104250907898</v>
      </c>
      <c r="M50" s="26">
        <v>700.26612042729357</v>
      </c>
      <c r="N50" s="11">
        <f t="shared" si="18"/>
        <v>0.14727949253793948</v>
      </c>
      <c r="O50" s="27">
        <f t="shared" si="14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9"/>
        <v>0.14524775129205558</v>
      </c>
      <c r="X50" s="27">
        <f t="shared" si="15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6"/>
        <v>0.11561556271866766</v>
      </c>
      <c r="AH50" s="11">
        <f t="shared" si="16"/>
        <v>0.15471112012955462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7"/>
        <v>0.11561556271866766</v>
      </c>
      <c r="AM50" s="11">
        <f t="shared" si="17"/>
        <v>0.15471112012955462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20"/>
        <v>0.10349582369141658</v>
      </c>
      <c r="AR50" s="11">
        <f t="shared" si="21"/>
        <v>0.16112362831251317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0.11775759894639203</v>
      </c>
      <c r="AW50" s="11">
        <f t="shared" si="5"/>
        <v>0.13224690595019023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0.11561556271866766</v>
      </c>
      <c r="BB50" s="11">
        <f t="shared" si="6"/>
        <v>0.15471112012955462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9.9230465785891273E-2</v>
      </c>
      <c r="BG50" s="11">
        <f t="shared" si="7"/>
        <v>0.12364050497935017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5.1748957287402836E-2</v>
      </c>
      <c r="BL50" s="11">
        <f t="shared" si="8"/>
        <v>7.1689254643909281E-2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4.1967945388812301E-2</v>
      </c>
      <c r="BQ50" s="11">
        <f t="shared" si="9"/>
        <v>6.4601882603570471E-2</v>
      </c>
      <c r="BR50" s="33">
        <v>182.1623170558363</v>
      </c>
      <c r="BS50" s="26">
        <v>630.59220910289082</v>
      </c>
      <c r="BT50" s="27">
        <v>644.15786264139774</v>
      </c>
      <c r="BU50" s="11">
        <f t="shared" si="10"/>
        <v>3.312938974756232E-2</v>
      </c>
      <c r="BV50" s="11">
        <f t="shared" si="10"/>
        <v>5.5354649050564177E-2</v>
      </c>
      <c r="BW50" s="33">
        <v>26.083785725384949</v>
      </c>
      <c r="BX50" s="26">
        <v>645.09425085124917</v>
      </c>
      <c r="BY50" s="27">
        <v>655.79348876274173</v>
      </c>
      <c r="BZ50" s="11">
        <f t="shared" si="11"/>
        <v>5.6888778660549214E-2</v>
      </c>
      <c r="CA50" s="11">
        <f t="shared" si="11"/>
        <v>7.4417852085020761E-2</v>
      </c>
      <c r="CB50" s="33">
        <v>24.319154704920951</v>
      </c>
    </row>
    <row r="51" spans="1:80" x14ac:dyDescent="0.25">
      <c r="A51" s="25" t="s">
        <v>183</v>
      </c>
      <c r="B51" s="31">
        <f t="shared" si="12"/>
        <v>750.06270397085063</v>
      </c>
      <c r="C51" s="26">
        <v>749.98780568658651</v>
      </c>
      <c r="D51" s="27">
        <v>750.06270397085063</v>
      </c>
      <c r="E51" s="10">
        <v>9.9856030525980331E-5</v>
      </c>
      <c r="F51" s="10">
        <f t="shared" si="0"/>
        <v>0</v>
      </c>
      <c r="G51" s="33">
        <v>17.867733001708981</v>
      </c>
      <c r="H51" s="26">
        <v>750.06270397085711</v>
      </c>
      <c r="I51" s="27">
        <v>750.06270397085734</v>
      </c>
      <c r="J51" s="10">
        <v>0</v>
      </c>
      <c r="K51" s="85">
        <f t="shared" si="13"/>
        <v>8.9426169173131129E-15</v>
      </c>
      <c r="L51" s="33">
        <v>10.38859486579895</v>
      </c>
      <c r="M51" s="26">
        <v>1006.444153870593</v>
      </c>
      <c r="N51" s="11">
        <f t="shared" si="18"/>
        <v>0.3418133557933925</v>
      </c>
      <c r="O51" s="27">
        <f t="shared" si="14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9"/>
        <v>0.32727803008293116</v>
      </c>
      <c r="X51" s="27">
        <f t="shared" si="15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6"/>
        <v>8.5076952712711762E-2</v>
      </c>
      <c r="AH51" s="11">
        <f t="shared" si="16"/>
        <v>0.13781869925319487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7"/>
        <v>8.5076952712711762E-2</v>
      </c>
      <c r="AM51" s="11">
        <f t="shared" si="17"/>
        <v>0.13781869925319487</v>
      </c>
      <c r="AN51" s="33">
        <v>11.28919905000075</v>
      </c>
      <c r="AO51" s="26">
        <v>836.1798995002539</v>
      </c>
      <c r="AP51" s="27">
        <v>851.74401660886838</v>
      </c>
      <c r="AQ51" s="11">
        <f t="shared" si="20"/>
        <v>0.11481332837041047</v>
      </c>
      <c r="AR51" s="11">
        <f t="shared" si="21"/>
        <v>0.1355637496701467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0.12491921744727366</v>
      </c>
      <c r="AW51" s="11">
        <f t="shared" si="5"/>
        <v>0.18408080634821553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0.11795729595686992</v>
      </c>
      <c r="BB51" s="11">
        <f t="shared" si="6"/>
        <v>0.15061253106258254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0.11031302977681358</v>
      </c>
      <c r="BG51" s="11">
        <f t="shared" si="7"/>
        <v>0.17744328102082338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5.3658736324893874E-2</v>
      </c>
      <c r="BL51" s="11">
        <f t="shared" si="8"/>
        <v>0.11467188588895527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4.9167691732426175E-2</v>
      </c>
      <c r="BQ51" s="11">
        <f t="shared" si="9"/>
        <v>0.12030192462484736</v>
      </c>
      <c r="BR51" s="33">
        <v>42.665050136111667</v>
      </c>
      <c r="BS51" s="26">
        <v>784.97009600654656</v>
      </c>
      <c r="BT51" s="27">
        <v>837.80080335270452</v>
      </c>
      <c r="BU51" s="11">
        <f t="shared" si="10"/>
        <v>4.6539298449176737E-2</v>
      </c>
      <c r="BV51" s="11">
        <f t="shared" si="10"/>
        <v>0.11697435283392468</v>
      </c>
      <c r="BW51" s="33">
        <v>23.63096201121807</v>
      </c>
      <c r="BX51" s="26">
        <v>768.02516959064701</v>
      </c>
      <c r="BY51" s="27">
        <v>814.2412099809776</v>
      </c>
      <c r="BZ51" s="11">
        <f t="shared" si="11"/>
        <v>2.3947951984150971E-2</v>
      </c>
      <c r="CA51" s="11">
        <f t="shared" si="11"/>
        <v>8.5564187727725102E-2</v>
      </c>
      <c r="CB51" s="33">
        <v>24.526645131222899</v>
      </c>
    </row>
    <row r="52" spans="1:80" x14ac:dyDescent="0.25">
      <c r="A52" s="25" t="s">
        <v>184</v>
      </c>
      <c r="B52" s="31">
        <f t="shared" si="12"/>
        <v>688.42930629983414</v>
      </c>
      <c r="C52" s="26">
        <v>658.16967380151118</v>
      </c>
      <c r="D52" s="27">
        <v>690.49805529862863</v>
      </c>
      <c r="E52" s="10">
        <v>4.6818931999933429E-2</v>
      </c>
      <c r="F52" s="10">
        <f t="shared" si="0"/>
        <v>3.0050275022624911E-3</v>
      </c>
      <c r="G52" s="33">
        <v>3600.0184299945831</v>
      </c>
      <c r="H52" s="26">
        <v>665.2051069285011</v>
      </c>
      <c r="I52" s="27">
        <v>688.42930629983414</v>
      </c>
      <c r="J52" s="10">
        <v>3.3735053343614908E-2</v>
      </c>
      <c r="K52" s="85">
        <f t="shared" si="13"/>
        <v>0</v>
      </c>
      <c r="L52" s="33">
        <v>3600.0104579925542</v>
      </c>
      <c r="M52" s="26">
        <v>958.77330668301465</v>
      </c>
      <c r="N52" s="11">
        <f t="shared" si="18"/>
        <v>0.39269682145901647</v>
      </c>
      <c r="O52" s="27">
        <f t="shared" si="14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9"/>
        <v>0.40484979674424937</v>
      </c>
      <c r="X52" s="27">
        <f t="shared" si="15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6"/>
        <v>0.1258789861239831</v>
      </c>
      <c r="AH52" s="11">
        <f t="shared" si="16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7"/>
        <v>0.1258789861239831</v>
      </c>
      <c r="AM52" s="11">
        <f t="shared" si="17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20"/>
        <v>0.14488782275585402</v>
      </c>
      <c r="AR52" s="11">
        <f t="shared" si="21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>
        <v>738.60555517860894</v>
      </c>
      <c r="BT52" s="27">
        <v>758.19301568237756</v>
      </c>
      <c r="BU52" s="11">
        <f t="shared" si="10"/>
        <v>7.2885114592901062E-2</v>
      </c>
      <c r="BV52" s="11">
        <f t="shared" si="10"/>
        <v>0.10133750661706865</v>
      </c>
      <c r="BW52" s="33">
        <v>24.98590197134763</v>
      </c>
      <c r="BX52" s="26">
        <v>714.16435923636232</v>
      </c>
      <c r="BY52" s="27">
        <v>736.6633637443714</v>
      </c>
      <c r="BZ52" s="11">
        <f t="shared" si="11"/>
        <v>3.7382273969202143E-2</v>
      </c>
      <c r="CA52" s="11">
        <f t="shared" si="11"/>
        <v>7.0063922327457839E-2</v>
      </c>
      <c r="CB52" s="33">
        <v>28.52201422639191</v>
      </c>
    </row>
    <row r="53" spans="1:80" x14ac:dyDescent="0.25">
      <c r="A53" s="25" t="s">
        <v>185</v>
      </c>
      <c r="B53" s="31">
        <f t="shared" si="12"/>
        <v>659.87606860638152</v>
      </c>
      <c r="C53" s="26">
        <v>620.73038044772443</v>
      </c>
      <c r="D53" s="27">
        <v>663.16778389555907</v>
      </c>
      <c r="E53" s="10">
        <v>6.3991955698667682E-2</v>
      </c>
      <c r="F53" s="10">
        <f t="shared" si="0"/>
        <v>4.9883841008652582E-3</v>
      </c>
      <c r="G53" s="33">
        <v>3600.008013010025</v>
      </c>
      <c r="H53" s="26">
        <v>626.63535732534194</v>
      </c>
      <c r="I53" s="27">
        <v>659.87606860638152</v>
      </c>
      <c r="J53" s="10">
        <v>5.0374173064408508E-2</v>
      </c>
      <c r="K53" s="10">
        <f t="shared" si="13"/>
        <v>0</v>
      </c>
      <c r="L53" s="33">
        <v>3600.0022249221802</v>
      </c>
      <c r="M53" s="26">
        <v>966.36168625883761</v>
      </c>
      <c r="N53" s="11">
        <f t="shared" si="18"/>
        <v>0.46445936174005403</v>
      </c>
      <c r="O53" s="27">
        <f t="shared" si="14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9"/>
        <v>0.42841652653019852</v>
      </c>
      <c r="X53" s="27">
        <f t="shared" si="15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6"/>
        <v>0.22990557839355499</v>
      </c>
      <c r="AH53" s="11">
        <f t="shared" si="16"/>
        <v>0.25874891279147932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7"/>
        <v>0.22990557839355499</v>
      </c>
      <c r="AM53" s="11">
        <f t="shared" si="17"/>
        <v>0.25874891279147932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20"/>
        <v>0.2263291778166622</v>
      </c>
      <c r="AR53" s="11">
        <f t="shared" si="21"/>
        <v>0.24600472962856287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0.1138210083352387</v>
      </c>
      <c r="AW53" s="11">
        <f t="shared" si="5"/>
        <v>0.19416063611553089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0.19700759599262369</v>
      </c>
      <c r="BB53" s="11">
        <f t="shared" si="6"/>
        <v>0.23467389655319182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0.15443732890304643</v>
      </c>
      <c r="BG53" s="11">
        <f t="shared" si="7"/>
        <v>0.20871516214514227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6.6619292842194797E-2</v>
      </c>
      <c r="BL53" s="11">
        <f t="shared" si="8"/>
        <v>0.10049686207005518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1.3080802097465111E-2</v>
      </c>
      <c r="BQ53" s="11">
        <f t="shared" si="9"/>
        <v>9.0460735168949868E-2</v>
      </c>
      <c r="BR53" s="33">
        <v>126.4859022375196</v>
      </c>
      <c r="BS53" s="26">
        <v>675.66768471034652</v>
      </c>
      <c r="BT53" s="27">
        <v>702.12217998533538</v>
      </c>
      <c r="BU53" s="11">
        <f t="shared" si="10"/>
        <v>2.3931184740971043E-2</v>
      </c>
      <c r="BV53" s="11">
        <f t="shared" si="10"/>
        <v>6.4021281250849257E-2</v>
      </c>
      <c r="BW53" s="33">
        <v>29.175235365889971</v>
      </c>
      <c r="BX53" s="26">
        <v>678.91040676977298</v>
      </c>
      <c r="BY53" s="27">
        <v>712.09837780571263</v>
      </c>
      <c r="BZ53" s="11">
        <f t="shared" si="11"/>
        <v>2.8845322733995836E-2</v>
      </c>
      <c r="CA53" s="11">
        <f t="shared" si="11"/>
        <v>7.9139571328327565E-2</v>
      </c>
      <c r="CB53" s="33">
        <v>30.771298626996579</v>
      </c>
    </row>
    <row r="54" spans="1:80" x14ac:dyDescent="0.25">
      <c r="A54" s="25" t="s">
        <v>186</v>
      </c>
      <c r="B54" s="31">
        <f t="shared" si="12"/>
        <v>612.17260420461275</v>
      </c>
      <c r="C54" s="26">
        <v>607.03467740096141</v>
      </c>
      <c r="D54" s="27">
        <v>612.17260420461298</v>
      </c>
      <c r="E54" s="10">
        <v>8.3929381490802923E-3</v>
      </c>
      <c r="F54" s="10">
        <f t="shared" si="0"/>
        <v>3.7142086052455007E-16</v>
      </c>
      <c r="G54" s="33">
        <v>3600.0101251602168</v>
      </c>
      <c r="H54" s="26">
        <v>612.11848003133139</v>
      </c>
      <c r="I54" s="27">
        <v>612.17260420461275</v>
      </c>
      <c r="J54" s="10">
        <v>8.8413256178723331E-5</v>
      </c>
      <c r="K54" s="85">
        <f t="shared" si="13"/>
        <v>0</v>
      </c>
      <c r="L54" s="33">
        <v>971.85681390762329</v>
      </c>
      <c r="M54" s="26">
        <v>749.7150054965108</v>
      </c>
      <c r="N54" s="11">
        <f t="shared" si="18"/>
        <v>0.22467911884198893</v>
      </c>
      <c r="O54" s="27">
        <f t="shared" si="14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9"/>
        <v>0.2010149326686993</v>
      </c>
      <c r="X54" s="27">
        <f t="shared" si="15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6"/>
        <v>0.10770204289368084</v>
      </c>
      <c r="AH54" s="11">
        <f t="shared" si="16"/>
        <v>0.15008538460636128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7"/>
        <v>0.10770204289368084</v>
      </c>
      <c r="AM54" s="11">
        <f t="shared" si="17"/>
        <v>0.15008538460636128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20"/>
        <v>0.10787591301871748</v>
      </c>
      <c r="AR54" s="11">
        <f t="shared" si="21"/>
        <v>0.14683258747652142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0.11172493545343862</v>
      </c>
      <c r="AW54" s="11">
        <f t="shared" si="5"/>
        <v>0.19629433901054544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0.10444209835799682</v>
      </c>
      <c r="BB54" s="11">
        <f t="shared" si="6"/>
        <v>0.13585718841399608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0.11910129618575974</v>
      </c>
      <c r="BG54" s="11">
        <f t="shared" si="7"/>
        <v>0.17976616893250763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8.8085022472927266E-2</v>
      </c>
      <c r="BL54" s="11">
        <f t="shared" si="8"/>
        <v>0.10494404383367319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5.7882580517797808E-2</v>
      </c>
      <c r="BQ54" s="11">
        <f t="shared" si="9"/>
        <v>8.7524795652665535E-2</v>
      </c>
      <c r="BR54" s="33">
        <v>172.61366077903659</v>
      </c>
      <c r="BS54" s="26">
        <v>634.85517949695077</v>
      </c>
      <c r="BT54" s="27">
        <v>649.04347756607865</v>
      </c>
      <c r="BU54" s="11">
        <f t="shared" si="10"/>
        <v>3.7052581472196339E-2</v>
      </c>
      <c r="BV54" s="11">
        <f t="shared" si="10"/>
        <v>6.0229538382188308E-2</v>
      </c>
      <c r="BW54" s="33">
        <v>27.411535998992619</v>
      </c>
      <c r="BX54" s="26">
        <v>645.52014658217831</v>
      </c>
      <c r="BY54" s="27">
        <v>659.02690591423357</v>
      </c>
      <c r="BZ54" s="11">
        <f t="shared" si="11"/>
        <v>5.4474084839019464E-2</v>
      </c>
      <c r="CA54" s="11">
        <f t="shared" si="11"/>
        <v>7.6537730352206707E-2</v>
      </c>
      <c r="CB54" s="33">
        <v>22.92568101100624</v>
      </c>
    </row>
    <row r="55" spans="1:80" x14ac:dyDescent="0.25">
      <c r="A55" s="25" t="s">
        <v>187</v>
      </c>
      <c r="B55" s="31">
        <f t="shared" si="12"/>
        <v>696.51159616139057</v>
      </c>
      <c r="C55" s="26">
        <v>685.53217849536554</v>
      </c>
      <c r="D55" s="27">
        <v>696.5115961613941</v>
      </c>
      <c r="E55" s="10">
        <v>1.5763438435966611E-2</v>
      </c>
      <c r="F55" s="10">
        <f t="shared" si="0"/>
        <v>5.0599185839735451E-15</v>
      </c>
      <c r="G55" s="33">
        <v>3600.00643491745</v>
      </c>
      <c r="H55" s="26">
        <v>696.44471322782272</v>
      </c>
      <c r="I55" s="27">
        <v>696.51159616139057</v>
      </c>
      <c r="J55" s="10">
        <v>9.6025585124503038E-5</v>
      </c>
      <c r="K55" s="85">
        <f t="shared" si="13"/>
        <v>0</v>
      </c>
      <c r="L55" s="33">
        <v>1960.71564912796</v>
      </c>
      <c r="M55" s="26">
        <v>986.43600154181229</v>
      </c>
      <c r="N55" s="11">
        <f t="shared" si="18"/>
        <v>0.41625208679690462</v>
      </c>
      <c r="O55" s="27">
        <f t="shared" si="14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9"/>
        <v>0.40090910402719793</v>
      </c>
      <c r="X55" s="27">
        <f t="shared" si="15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6"/>
        <v>0.14089639946493324</v>
      </c>
      <c r="AH55" s="11">
        <f t="shared" si="16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7"/>
        <v>0.14089639946493324</v>
      </c>
      <c r="AM55" s="11">
        <f t="shared" si="17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20"/>
        <v>0.13908198157285523</v>
      </c>
      <c r="AR55" s="11">
        <f t="shared" si="21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>
        <v>729.84984280634035</v>
      </c>
      <c r="BT55" s="27">
        <v>758.34731538626386</v>
      </c>
      <c r="BU55" s="11">
        <f t="shared" si="10"/>
        <v>4.7864596696857983E-2</v>
      </c>
      <c r="BV55" s="11">
        <f t="shared" si="10"/>
        <v>8.8779166873404314E-2</v>
      </c>
      <c r="BW55" s="33">
        <v>24.862292234227059</v>
      </c>
      <c r="BX55" s="26">
        <v>711.69505045617905</v>
      </c>
      <c r="BY55" s="27">
        <v>751.0625831499284</v>
      </c>
      <c r="BZ55" s="11">
        <f t="shared" si="11"/>
        <v>2.1799284288255089E-2</v>
      </c>
      <c r="CA55" s="11">
        <f t="shared" si="11"/>
        <v>7.8320285389617078E-2</v>
      </c>
      <c r="CB55" s="33">
        <v>26.52206158284098</v>
      </c>
    </row>
    <row r="56" spans="1:80" x14ac:dyDescent="0.25">
      <c r="A56" s="25" t="s">
        <v>188</v>
      </c>
      <c r="B56" s="31">
        <f t="shared" si="12"/>
        <v>696.89152689885577</v>
      </c>
      <c r="C56" s="26">
        <v>687.92236776834068</v>
      </c>
      <c r="D56" s="27">
        <v>696.89152689885577</v>
      </c>
      <c r="E56" s="10">
        <v>1.2870237023007391E-2</v>
      </c>
      <c r="F56" s="10">
        <f t="shared" si="0"/>
        <v>0</v>
      </c>
      <c r="G56" s="33">
        <v>3600.006358146667</v>
      </c>
      <c r="H56" s="26">
        <v>688.85524511196627</v>
      </c>
      <c r="I56" s="27">
        <v>696.89152689954756</v>
      </c>
      <c r="J56" s="10">
        <v>1.153161069891951E-2</v>
      </c>
      <c r="K56" s="85">
        <f t="shared" si="13"/>
        <v>9.926715720227669E-13</v>
      </c>
      <c r="L56" s="33">
        <v>3600.0181179046631</v>
      </c>
      <c r="M56" s="26">
        <v>928.95858555683174</v>
      </c>
      <c r="N56" s="11">
        <f t="shared" si="18"/>
        <v>0.33300312846486552</v>
      </c>
      <c r="O56" s="27">
        <f t="shared" si="14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9"/>
        <v>0.38034790658626988</v>
      </c>
      <c r="X56" s="27">
        <f t="shared" si="15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6"/>
        <v>0.16666830978410901</v>
      </c>
      <c r="AH56" s="11">
        <f t="shared" si="16"/>
        <v>0.24827689758178664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7"/>
        <v>0.16666830978410901</v>
      </c>
      <c r="AM56" s="11">
        <f t="shared" si="17"/>
        <v>0.24827689758178664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20"/>
        <v>0.18946137656689871</v>
      </c>
      <c r="AR56" s="11">
        <f t="shared" si="21"/>
        <v>0.24140349711131598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0.11437368771462998</v>
      </c>
      <c r="AW56" s="11">
        <f t="shared" si="5"/>
        <v>0.22861785758815312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0.15306685205965026</v>
      </c>
      <c r="BB56" s="11">
        <f t="shared" si="6"/>
        <v>0.22628693742354242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0.13350668550143194</v>
      </c>
      <c r="BG56" s="11">
        <f t="shared" si="7"/>
        <v>0.20122429338621614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5.3863310325255792E-2</v>
      </c>
      <c r="BL56" s="11">
        <f t="shared" si="8"/>
        <v>0.10573978166476881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5.202888553384595E-2</v>
      </c>
      <c r="BQ56" s="11">
        <f t="shared" si="9"/>
        <v>9.5767805947476387E-2</v>
      </c>
      <c r="BR56" s="33">
        <v>103.3031056461856</v>
      </c>
      <c r="BS56" s="26">
        <v>738.82830123013559</v>
      </c>
      <c r="BT56" s="27">
        <v>779.01289349254216</v>
      </c>
      <c r="BU56" s="11">
        <f t="shared" si="10"/>
        <v>6.0176903739807365E-2</v>
      </c>
      <c r="BV56" s="11">
        <f t="shared" si="10"/>
        <v>0.11783952512541479</v>
      </c>
      <c r="BW56" s="33">
        <v>25.651259560883041</v>
      </c>
      <c r="BX56" s="26">
        <v>731.75192851150155</v>
      </c>
      <c r="BY56" s="27">
        <v>779.01652175810295</v>
      </c>
      <c r="BZ56" s="11">
        <f t="shared" si="11"/>
        <v>5.0022708365781696E-2</v>
      </c>
      <c r="CA56" s="11">
        <f t="shared" si="11"/>
        <v>0.11784473148167074</v>
      </c>
      <c r="CB56" s="33">
        <v>24.684726516529921</v>
      </c>
    </row>
    <row r="57" spans="1:80" x14ac:dyDescent="0.25">
      <c r="A57" s="25" t="s">
        <v>189</v>
      </c>
      <c r="B57" s="31">
        <f t="shared" si="12"/>
        <v>652.09045226835485</v>
      </c>
      <c r="C57" s="26">
        <v>636.7155840703881</v>
      </c>
      <c r="D57" s="27">
        <v>652.09045893502127</v>
      </c>
      <c r="E57" s="10">
        <v>2.3577825214220579E-2</v>
      </c>
      <c r="F57" s="10">
        <f t="shared" si="0"/>
        <v>1.0223530185529756E-8</v>
      </c>
      <c r="G57" s="33">
        <v>3600.0065248012538</v>
      </c>
      <c r="H57" s="26">
        <v>637.0733124073987</v>
      </c>
      <c r="I57" s="27">
        <v>652.09045226835485</v>
      </c>
      <c r="J57" s="10">
        <v>2.302922824390018E-2</v>
      </c>
      <c r="K57" s="85">
        <f t="shared" si="13"/>
        <v>0</v>
      </c>
      <c r="L57" s="33">
        <v>3600.0149111747742</v>
      </c>
      <c r="M57" s="26">
        <v>866.98686346472527</v>
      </c>
      <c r="N57" s="11">
        <f t="shared" si="18"/>
        <v>0.32955000406589924</v>
      </c>
      <c r="O57" s="27">
        <f t="shared" si="14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9"/>
        <v>0.33971710748155326</v>
      </c>
      <c r="X57" s="27">
        <f t="shared" si="15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6"/>
        <v>0.14912269294056124</v>
      </c>
      <c r="AH57" s="11">
        <f t="shared" si="16"/>
        <v>0.21625154893862847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7"/>
        <v>0.14912269294056124</v>
      </c>
      <c r="AM57" s="11">
        <f t="shared" si="17"/>
        <v>0.21625154893862847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20"/>
        <v>0.16965406283126133</v>
      </c>
      <c r="AR57" s="11">
        <f t="shared" si="21"/>
        <v>0.22592440624349103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0.12543893998760106</v>
      </c>
      <c r="AW57" s="11">
        <f t="shared" si="5"/>
        <v>0.17611052391088869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0.17810125972365784</v>
      </c>
      <c r="BB57" s="11">
        <f t="shared" si="6"/>
        <v>0.27073745775624614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0.14316228268672529</v>
      </c>
      <c r="BG57" s="11">
        <f t="shared" si="7"/>
        <v>0.19394446222269301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5.9003735517272095E-2</v>
      </c>
      <c r="BL57" s="11">
        <f t="shared" si="8"/>
        <v>0.10855863934245634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9.0532731481264436E-2</v>
      </c>
      <c r="BQ57" s="11">
        <f t="shared" si="9"/>
        <v>0.11928845906525948</v>
      </c>
      <c r="BR57" s="33">
        <v>107.2078176675364</v>
      </c>
      <c r="BS57" s="26">
        <v>704.35912891066187</v>
      </c>
      <c r="BT57" s="27">
        <v>719.30510161866141</v>
      </c>
      <c r="BU57" s="11">
        <f t="shared" si="10"/>
        <v>8.0155561947711021E-2</v>
      </c>
      <c r="BV57" s="11">
        <f t="shared" si="10"/>
        <v>0.10307565325714309</v>
      </c>
      <c r="BW57" s="33">
        <v>25.95405688267201</v>
      </c>
      <c r="BX57" s="26">
        <v>682.81456529960201</v>
      </c>
      <c r="BY57" s="27">
        <v>709.95571124557205</v>
      </c>
      <c r="BZ57" s="11">
        <f t="shared" si="11"/>
        <v>4.7116336275697009E-2</v>
      </c>
      <c r="CA57" s="11">
        <f t="shared" si="11"/>
        <v>8.8738086527609367E-2</v>
      </c>
      <c r="CB57" s="33">
        <v>27.589922351762649</v>
      </c>
    </row>
    <row r="58" spans="1:80" x14ac:dyDescent="0.25">
      <c r="A58" s="25" t="s">
        <v>190</v>
      </c>
      <c r="B58" s="31">
        <f t="shared" si="12"/>
        <v>601.21588946847703</v>
      </c>
      <c r="C58" s="28">
        <v>601.15678313159083</v>
      </c>
      <c r="D58" s="29">
        <v>601.21588946847703</v>
      </c>
      <c r="E58" s="13">
        <v>9.8311335281652771E-5</v>
      </c>
      <c r="F58" s="13">
        <f t="shared" si="0"/>
        <v>0</v>
      </c>
      <c r="G58" s="34">
        <v>111.44448089599609</v>
      </c>
      <c r="H58" s="28">
        <v>601.15709442667526</v>
      </c>
      <c r="I58" s="29">
        <v>601.2158894684776</v>
      </c>
      <c r="J58" s="13">
        <v>9.7793559404868419E-5</v>
      </c>
      <c r="K58" s="86">
        <f t="shared" si="13"/>
        <v>9.4547432721816699E-16</v>
      </c>
      <c r="L58" s="34">
        <v>45.564249992370613</v>
      </c>
      <c r="M58" s="28">
        <v>744.94519196631779</v>
      </c>
      <c r="N58" s="13">
        <f t="shared" si="18"/>
        <v>0.2390643777311158</v>
      </c>
      <c r="O58" s="29">
        <f t="shared" si="14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9"/>
        <v>0.22190726036806535</v>
      </c>
      <c r="X58" s="29">
        <f t="shared" si="15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6"/>
        <v>0.15501259765842132</v>
      </c>
      <c r="AH58" s="13">
        <f t="shared" si="16"/>
        <v>0.17321468925471784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7"/>
        <v>0.15501259765842132</v>
      </c>
      <c r="AM58" s="13">
        <f t="shared" si="17"/>
        <v>0.17321468925471784</v>
      </c>
      <c r="AN58" s="34">
        <v>10.80360211999978</v>
      </c>
      <c r="AO58" s="28">
        <v>683.9470411770335</v>
      </c>
      <c r="AP58" s="29">
        <v>706.39344107579404</v>
      </c>
      <c r="AQ58" s="13">
        <f t="shared" si="20"/>
        <v>0.13760639590164098</v>
      </c>
      <c r="AR58" s="13">
        <f t="shared" si="21"/>
        <v>0.17494140366167366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9.0444383250846361E-2</v>
      </c>
      <c r="AW58" s="13">
        <f t="shared" si="5"/>
        <v>0.18343537776083768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0.11537678494128353</v>
      </c>
      <c r="BB58" s="13">
        <f t="shared" si="6"/>
        <v>0.16565223682966326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0.16131801367383916</v>
      </c>
      <c r="BG58" s="13">
        <f t="shared" si="7"/>
        <v>0.18672888665319926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5.7253830284686086E-2</v>
      </c>
      <c r="BL58" s="13">
        <f t="shared" si="8"/>
        <v>9.0732173192023494E-2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4.909577944779063E-2</v>
      </c>
      <c r="BQ58" s="13">
        <f t="shared" si="9"/>
        <v>9.0646110305136404E-2</v>
      </c>
      <c r="BR58" s="34">
        <v>204.35327075086531</v>
      </c>
      <c r="BS58" s="28">
        <v>615.4436307064658</v>
      </c>
      <c r="BT58" s="29">
        <v>644.4737349030662</v>
      </c>
      <c r="BU58" s="13">
        <f t="shared" si="10"/>
        <v>2.3664945466706191E-2</v>
      </c>
      <c r="BV58" s="13">
        <f t="shared" si="10"/>
        <v>7.195060242475057E-2</v>
      </c>
      <c r="BW58" s="34">
        <v>25.0057233709842</v>
      </c>
      <c r="BX58" s="28">
        <v>609.51888450133447</v>
      </c>
      <c r="BY58" s="29">
        <v>648.29233496507902</v>
      </c>
      <c r="BZ58" s="13">
        <f t="shared" si="11"/>
        <v>1.3810338645902974E-2</v>
      </c>
      <c r="CA58" s="13">
        <f t="shared" si="11"/>
        <v>7.8302064734552076E-2</v>
      </c>
      <c r="CB58" s="34">
        <v>23.96535341944546</v>
      </c>
    </row>
    <row r="59" spans="1:80" x14ac:dyDescent="0.25">
      <c r="A59" s="36" t="s">
        <v>69</v>
      </c>
      <c r="B59" s="37"/>
      <c r="C59" s="35">
        <f t="shared" ref="C59:M59" si="22">AVERAGE(C3:C58)</f>
        <v>611.21131481071836</v>
      </c>
      <c r="D59" s="35">
        <f t="shared" si="22"/>
        <v>622.54818727363556</v>
      </c>
      <c r="E59" s="1">
        <f t="shared" si="22"/>
        <v>1.822287112421651E-2</v>
      </c>
      <c r="F59" s="1">
        <f t="shared" si="22"/>
        <v>8.6839712453352957E-4</v>
      </c>
      <c r="G59" s="35">
        <f t="shared" si="22"/>
        <v>3087.920797245843</v>
      </c>
      <c r="H59" s="35">
        <f t="shared" si="22"/>
        <v>616.90288984100516</v>
      </c>
      <c r="I59" s="35">
        <f t="shared" si="22"/>
        <v>621.99440802994388</v>
      </c>
      <c r="J59" s="1">
        <f t="shared" si="22"/>
        <v>7.7468361951646483E-3</v>
      </c>
      <c r="K59" s="1">
        <f t="shared" si="22"/>
        <v>3.0716765010938986E-6</v>
      </c>
      <c r="L59" s="35">
        <f t="shared" si="22"/>
        <v>2105.6945964906895</v>
      </c>
      <c r="M59" s="35">
        <f t="shared" si="22"/>
        <v>789.20091500483863</v>
      </c>
      <c r="N59" s="1">
        <f t="shared" ref="N59:U59" si="23">AVERAGE(N3:N58)</f>
        <v>0.26687230369429149</v>
      </c>
      <c r="O59" s="35">
        <f t="shared" si="23"/>
        <v>35.359423194642886</v>
      </c>
      <c r="P59" s="35">
        <f t="shared" si="23"/>
        <v>0.14551202960758383</v>
      </c>
      <c r="Q59" s="35">
        <f t="shared" si="23"/>
        <v>0.32142857142857145</v>
      </c>
      <c r="R59" s="35">
        <f t="shared" si="23"/>
        <v>0.25892857142857145</v>
      </c>
      <c r="S59" s="35">
        <f t="shared" si="23"/>
        <v>0.26785714285714285</v>
      </c>
      <c r="T59" s="35">
        <f t="shared" si="23"/>
        <v>0.19642857142857142</v>
      </c>
      <c r="U59" s="35">
        <f t="shared" si="23"/>
        <v>0</v>
      </c>
      <c r="V59" s="35">
        <f>AVERAGE(V3:V58)</f>
        <v>788.75144468130179</v>
      </c>
      <c r="W59" s="1">
        <f t="shared" ref="W59:AD59" si="24">AVERAGE(W3:W58)</f>
        <v>0.26529294221767241</v>
      </c>
      <c r="X59" s="35">
        <f t="shared" si="24"/>
        <v>35.79164148928362</v>
      </c>
      <c r="Y59" s="35">
        <f t="shared" si="24"/>
        <v>0.14729070571721653</v>
      </c>
      <c r="Z59" s="35">
        <f t="shared" si="24"/>
        <v>0.3392857142857143</v>
      </c>
      <c r="AA59" s="35">
        <f t="shared" si="24"/>
        <v>0.3482142857142857</v>
      </c>
      <c r="AB59" s="35">
        <f t="shared" si="24"/>
        <v>0.20535714285714285</v>
      </c>
      <c r="AC59" s="35">
        <f t="shared" si="24"/>
        <v>0.16964285714285715</v>
      </c>
      <c r="AD59" s="35">
        <f t="shared" si="24"/>
        <v>1.7857142857142856E-2</v>
      </c>
      <c r="AE59" s="35">
        <f>AVERAGE(AE3:AE58)</f>
        <v>697.554944056056</v>
      </c>
      <c r="AF59" s="35"/>
      <c r="AG59" s="1">
        <f>AVERAGE(AG3:AG58)</f>
        <v>0.12042781516146735</v>
      </c>
      <c r="AH59" s="1">
        <f>AVERAGE(AH3:AH58)</f>
        <v>0.16158010170248233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0.12042781516146735</v>
      </c>
      <c r="AM59" s="1">
        <f>AVERAGE(AM3:AM58)</f>
        <v>0.16158010170248233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0.12181460442341904</v>
      </c>
      <c r="AR59" s="1">
        <f>AVERAGE(AR3:AR58)</f>
        <v>0.16165224109630311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0.10793920816585843</v>
      </c>
      <c r="AW59" s="1">
        <f>AVERAGE(AW3:AW58)</f>
        <v>0.15177421212107114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0.1188555715662967</v>
      </c>
      <c r="BB59" s="1">
        <f>AVERAGE(BB3:BB58)</f>
        <v>0.16253578232024396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0.11155659884697455</v>
      </c>
      <c r="BG59" s="1">
        <f>AVERAGE(BG3:BG58)</f>
        <v>0.14930707027996812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5.4131131991161978E-2</v>
      </c>
      <c r="BL59" s="1">
        <f>AVERAGE(BL3:BL58)</f>
        <v>9.0182851467790523E-2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4.822532888113519E-2</v>
      </c>
      <c r="BQ59" s="1">
        <f>AVERAGE(BQ3:BQ58)</f>
        <v>8.1291951427355943E-2</v>
      </c>
      <c r="BR59" s="35">
        <f>AVERAGE(BR3:BR58)</f>
        <v>95.504542940485862</v>
      </c>
      <c r="BS59" s="35">
        <f>AVERAGE(BS3:BS58)</f>
        <v>650.48177630926034</v>
      </c>
      <c r="BT59" s="35"/>
      <c r="BU59" s="1">
        <f>AVERAGE(BU3:BU58)</f>
        <v>4.4863846912601486E-2</v>
      </c>
      <c r="BV59" s="1">
        <f>AVERAGE(BV3:BV58)</f>
        <v>7.8982118203392168E-2</v>
      </c>
      <c r="BW59" s="35">
        <f>AVERAGE(BW3:BW58)</f>
        <v>24.904433148400852</v>
      </c>
      <c r="BX59" s="35">
        <f>AVERAGE(BX3:BX58)</f>
        <v>648.26519937169712</v>
      </c>
      <c r="BY59" s="35"/>
      <c r="BZ59" s="1">
        <f>AVERAGE(BZ3:BZ58)</f>
        <v>4.195078695864439E-2</v>
      </c>
      <c r="CA59" s="1">
        <f>AVERAGE(CA3:CA58)</f>
        <v>7.6699208073989333E-2</v>
      </c>
      <c r="CB59" s="35">
        <f>AVERAGE(CB3:CB58)</f>
        <v>25.885710482202875</v>
      </c>
    </row>
    <row r="60" spans="1:80" x14ac:dyDescent="0.25">
      <c r="G60">
        <f>COUNTIF(G3:G58,"&lt;3600")</f>
        <v>10</v>
      </c>
      <c r="L60">
        <f>COUNTIF(L3:L58,"&lt;3600")</f>
        <v>30</v>
      </c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4">
    <mergeCell ref="C1:G1"/>
    <mergeCell ref="M1:U1"/>
    <mergeCell ref="V1:AD1"/>
    <mergeCell ref="AT1:AX1"/>
    <mergeCell ref="AY1:BC1"/>
    <mergeCell ref="AO1:AS1"/>
    <mergeCell ref="AE1:AI1"/>
    <mergeCell ref="AJ1:AN1"/>
    <mergeCell ref="H1:L1"/>
    <mergeCell ref="BX1:CB1"/>
    <mergeCell ref="BI1:BM1"/>
    <mergeCell ref="BN1:BR1"/>
    <mergeCell ref="BS1:BW1"/>
    <mergeCell ref="BD1:B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CB60"/>
  <sheetViews>
    <sheetView zoomScale="85" zoomScaleNormal="85" workbookViewId="0">
      <selection activeCell="L3" sqref="L3:L58"/>
    </sheetView>
  </sheetViews>
  <sheetFormatPr baseColWidth="10" defaultColWidth="10.7109375" defaultRowHeight="15" x14ac:dyDescent="0.25"/>
  <cols>
    <col min="1" max="1" width="9.28515625" bestFit="1" customWidth="1"/>
    <col min="2" max="2" width="6.42578125" bestFit="1" customWidth="1"/>
    <col min="3" max="4" width="6.7109375" bestFit="1" customWidth="1"/>
    <col min="5" max="5" width="7.140625" bestFit="1" customWidth="1"/>
    <col min="6" max="6" width="8.285156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3" width="7.7109375" bestFit="1" customWidth="1"/>
    <col min="14" max="14" width="7.140625" bestFit="1" customWidth="1"/>
    <col min="15" max="15" width="6.5703125" bestFit="1" customWidth="1"/>
    <col min="16" max="16" width="5.7109375" bestFit="1" customWidth="1"/>
    <col min="17" max="21" width="4.5703125" bestFit="1" customWidth="1"/>
    <col min="22" max="22" width="7.7109375" bestFit="1" customWidth="1"/>
    <col min="23" max="23" width="7.140625" bestFit="1" customWidth="1"/>
    <col min="24" max="24" width="6.5703125" bestFit="1" customWidth="1"/>
    <col min="25" max="25" width="5.7109375" bestFit="1" customWidth="1"/>
    <col min="26" max="30" width="4.5703125" bestFit="1" customWidth="1"/>
    <col min="31" max="32" width="6.7109375" bestFit="1" customWidth="1"/>
    <col min="33" max="33" width="8.28515625" bestFit="1" customWidth="1"/>
    <col min="34" max="34" width="8.140625" bestFit="1" customWidth="1"/>
    <col min="35" max="35" width="5.7109375" bestFit="1" customWidth="1"/>
    <col min="36" max="37" width="6.7109375" bestFit="1" customWidth="1"/>
    <col min="38" max="38" width="8.28515625" bestFit="1" customWidth="1"/>
    <col min="39" max="39" width="8.140625" bestFit="1" customWidth="1"/>
    <col min="40" max="40" width="5.7109375" bestFit="1" customWidth="1"/>
    <col min="41" max="42" width="6.7109375" bestFit="1" customWidth="1"/>
    <col min="43" max="43" width="8.28515625" bestFit="1" customWidth="1"/>
    <col min="44" max="44" width="8.140625" bestFit="1" customWidth="1"/>
    <col min="45" max="45" width="5.7109375" bestFit="1" customWidth="1"/>
    <col min="46" max="47" width="6.7109375" bestFit="1" customWidth="1"/>
    <col min="48" max="48" width="8.28515625" bestFit="1" customWidth="1"/>
    <col min="49" max="49" width="8.140625" bestFit="1" customWidth="1"/>
    <col min="50" max="50" width="5.7109375" bestFit="1" customWidth="1"/>
    <col min="51" max="52" width="6.7109375" bestFit="1" customWidth="1"/>
    <col min="53" max="53" width="8.28515625" bestFit="1" customWidth="1"/>
    <col min="54" max="54" width="8.140625" bestFit="1" customWidth="1"/>
    <col min="55" max="55" width="5.7109375" bestFit="1" customWidth="1"/>
    <col min="56" max="57" width="6.7109375" bestFit="1" customWidth="1"/>
    <col min="58" max="58" width="8.28515625" bestFit="1" customWidth="1"/>
    <col min="59" max="59" width="8.140625" bestFit="1" customWidth="1"/>
    <col min="60" max="60" width="5.71093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0" width="6.7109375" bestFit="1" customWidth="1"/>
  </cols>
  <sheetData>
    <row r="1" spans="1:80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</row>
    <row r="2" spans="1:80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</row>
    <row r="3" spans="1:80" x14ac:dyDescent="0.25">
      <c r="A3" s="17" t="s">
        <v>191</v>
      </c>
      <c r="B3" s="31">
        <f>MIN(D3,I3,M3,V3,AE3,AJ3,AO3,AT3,AY3,BD3,BI3,BN3,BS3,BX3)</f>
        <v>563.36665887686604</v>
      </c>
      <c r="C3" s="18">
        <v>563.31034706092805</v>
      </c>
      <c r="D3" s="19">
        <v>563.36667382559779</v>
      </c>
      <c r="E3" s="3">
        <v>9.9982422260144608E-5</v>
      </c>
      <c r="F3" s="3">
        <f>(D3-B3)/B3</f>
        <v>2.653464046947978E-8</v>
      </c>
      <c r="G3" s="38">
        <v>170.3536810874939</v>
      </c>
      <c r="H3" s="18">
        <v>563.33666880081557</v>
      </c>
      <c r="I3" s="19">
        <v>563.36665887686604</v>
      </c>
      <c r="J3" s="3">
        <v>5.323367220564344E-5</v>
      </c>
      <c r="K3" s="3">
        <f>(I3-$B3)/$B3</f>
        <v>0</v>
      </c>
      <c r="L3" s="30">
        <v>32.48061203956604</v>
      </c>
      <c r="M3" s="18">
        <v>725.35585230730624</v>
      </c>
      <c r="N3" s="3">
        <f t="shared" ref="N3:N34" si="0">(M3-B3)/B3</f>
        <v>0.28753777114425555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0.28507904415835972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4.670374870302841E-2</v>
      </c>
      <c r="AH3" s="4">
        <f>(AF3-$B3)/$B3</f>
        <v>9.2126714735465978E-2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4.670374870302841E-2</v>
      </c>
      <c r="AM3" s="4">
        <f>(AK3-$B3)/$B3</f>
        <v>9.2126714735465978E-2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5.6724987820426467E-2</v>
      </c>
      <c r="AR3" s="4">
        <f t="shared" ref="AR3:AR34" si="3">(AP3-$B3)/$B3</f>
        <v>0.10152263131169358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5.1290951218638435E-2</v>
      </c>
      <c r="AW3" s="4">
        <f t="shared" si="4"/>
        <v>9.9048179666914538E-2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4.2214153063708341E-2</v>
      </c>
      <c r="BB3" s="4">
        <f t="shared" si="5"/>
        <v>6.836483494395508E-2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4.8584037080593848E-2</v>
      </c>
      <c r="BG3" s="4">
        <f t="shared" si="6"/>
        <v>9.575125274720718E-2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5.3384373709545206E-2</v>
      </c>
      <c r="BL3" s="4">
        <f t="shared" si="7"/>
        <v>0.10079970726549478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2.8044941263773788E-2</v>
      </c>
      <c r="BQ3" s="4">
        <f t="shared" si="8"/>
        <v>5.6331010774541543E-2</v>
      </c>
      <c r="BR3" s="31">
        <v>40.667943523451683</v>
      </c>
      <c r="BS3" s="20">
        <v>580.60709536472075</v>
      </c>
      <c r="BT3" s="21">
        <v>608.98254272107022</v>
      </c>
      <c r="BU3" s="4">
        <f t="shared" ref="BU3:BV58" si="9">(BS3-$B3)/$B3</f>
        <v>3.0602514749853021E-2</v>
      </c>
      <c r="BV3" s="4">
        <f t="shared" si="9"/>
        <v>8.0970151721694902E-2</v>
      </c>
      <c r="BW3" s="31">
        <v>17.55684309136122</v>
      </c>
      <c r="BX3" s="20">
        <v>582.26834454259847</v>
      </c>
      <c r="BY3" s="21">
        <v>593.94488266090104</v>
      </c>
      <c r="BZ3" s="4">
        <f t="shared" ref="BZ3:CA58" si="10">(BX3-$B3)/$B3</f>
        <v>3.3551303343749589E-2</v>
      </c>
      <c r="CA3" s="4">
        <f t="shared" si="10"/>
        <v>5.4277659677262557E-2</v>
      </c>
      <c r="CB3" s="31">
        <v>18.004789403453469</v>
      </c>
    </row>
    <row r="4" spans="1:80" x14ac:dyDescent="0.25">
      <c r="A4" s="17" t="s">
        <v>192</v>
      </c>
      <c r="B4" s="31">
        <f t="shared" ref="B4:B58" si="11">MIN(D4,I4,M4,V4,AE4,AJ4,AO4,AT4,AY4,BD4,BI4,BN4,BS4,BX4)</f>
        <v>552.28754048423355</v>
      </c>
      <c r="C4" s="20">
        <v>552.23247304794177</v>
      </c>
      <c r="D4" s="21">
        <v>552.28754986965794</v>
      </c>
      <c r="E4" s="5">
        <v>9.9724901872509558E-5</v>
      </c>
      <c r="F4" s="5">
        <f t="shared" ref="F4:F58" si="12">(D4-B4)/B4</f>
        <v>1.6993728272794944E-8</v>
      </c>
      <c r="G4" s="39">
        <v>3160.4943361282349</v>
      </c>
      <c r="H4" s="20">
        <v>552.23461397661981</v>
      </c>
      <c r="I4" s="21">
        <v>552.28754048423355</v>
      </c>
      <c r="J4" s="5">
        <v>9.5831435138324947E-5</v>
      </c>
      <c r="K4" s="5">
        <f t="shared" ref="K4:K58" si="13">(I4-$B4)/$B4</f>
        <v>0</v>
      </c>
      <c r="L4" s="31">
        <v>208.10843205451971</v>
      </c>
      <c r="M4" s="20">
        <v>696.81365887194318</v>
      </c>
      <c r="N4" s="4">
        <f t="shared" si="0"/>
        <v>0.26168636406498019</v>
      </c>
      <c r="O4" s="21">
        <f t="shared" ref="O4:O58" si="14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0.26168636406498019</v>
      </c>
      <c r="X4" s="21">
        <f t="shared" ref="X4:X58" si="15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6">(AE4-$B4)/$B4</f>
        <v>7.3756542521623725E-2</v>
      </c>
      <c r="AH4" s="4">
        <f t="shared" si="16"/>
        <v>0.13692135592762369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7">(AJ4-$B4)/$B4</f>
        <v>7.3756542521623725E-2</v>
      </c>
      <c r="AM4" s="4">
        <f t="shared" si="17"/>
        <v>0.13692135592762369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7.3914343763874776E-2</v>
      </c>
      <c r="AR4" s="4">
        <f t="shared" si="3"/>
        <v>0.15811303134084487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6.2412508855151913E-2</v>
      </c>
      <c r="AW4" s="4">
        <f t="shared" si="4"/>
        <v>7.383992133233612E-2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7.204254745450013E-2</v>
      </c>
      <c r="BB4" s="4">
        <f t="shared" si="5"/>
        <v>0.14376549463713262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5.932203637513668E-2</v>
      </c>
      <c r="BG4" s="4">
        <f t="shared" si="6"/>
        <v>7.1607460293554095E-2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3.7691379218679828E-2</v>
      </c>
      <c r="BL4" s="4">
        <f t="shared" si="7"/>
        <v>5.0108943949920215E-2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4.7042176576749938E-2</v>
      </c>
      <c r="BQ4" s="4">
        <f t="shared" si="8"/>
        <v>5.2899603894290485E-2</v>
      </c>
      <c r="BR4" s="31">
        <v>56.251648494414987</v>
      </c>
      <c r="BS4" s="20">
        <v>578.20020940428526</v>
      </c>
      <c r="BT4" s="21">
        <v>581.54113380701631</v>
      </c>
      <c r="BU4" s="4">
        <f t="shared" si="9"/>
        <v>4.6918800480872803E-2</v>
      </c>
      <c r="BV4" s="4">
        <f t="shared" si="9"/>
        <v>5.2968048667427582E-2</v>
      </c>
      <c r="BW4" s="31">
        <v>19.157922827638689</v>
      </c>
      <c r="BX4" s="20">
        <v>573.90279917146108</v>
      </c>
      <c r="BY4" s="21">
        <v>580.74833374088223</v>
      </c>
      <c r="BZ4" s="4">
        <f t="shared" si="10"/>
        <v>3.9137690247865731E-2</v>
      </c>
      <c r="CA4" s="4">
        <f t="shared" si="10"/>
        <v>5.1532564416888506E-2</v>
      </c>
      <c r="CB4" s="31">
        <v>20.874711266718801</v>
      </c>
    </row>
    <row r="5" spans="1:80" x14ac:dyDescent="0.25">
      <c r="A5" s="17" t="s">
        <v>193</v>
      </c>
      <c r="B5" s="31">
        <f t="shared" si="11"/>
        <v>547.148798078048</v>
      </c>
      <c r="C5" s="20">
        <v>535.67278775734133</v>
      </c>
      <c r="D5" s="21">
        <v>547.148798078048</v>
      </c>
      <c r="E5" s="5">
        <v>2.0974203655415111E-2</v>
      </c>
      <c r="F5" s="5">
        <f t="shared" si="12"/>
        <v>0</v>
      </c>
      <c r="G5" s="39">
        <v>3600.009727954865</v>
      </c>
      <c r="H5" s="20">
        <v>547.09689030346624</v>
      </c>
      <c r="I5" s="21">
        <v>547.14879807804857</v>
      </c>
      <c r="J5" s="5">
        <v>9.4869576182116209E-5</v>
      </c>
      <c r="K5" s="83">
        <f t="shared" si="13"/>
        <v>1.0389023801291361E-15</v>
      </c>
      <c r="L5" s="31">
        <v>1536.8691208362579</v>
      </c>
      <c r="M5" s="20">
        <v>691.01819085793966</v>
      </c>
      <c r="N5" s="4">
        <f t="shared" si="0"/>
        <v>0.26294381580523807</v>
      </c>
      <c r="O5" s="21">
        <f t="shared" si="14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0.26294381580523807</v>
      </c>
      <c r="X5" s="21">
        <f t="shared" si="15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6"/>
        <v>4.2560858349629506E-2</v>
      </c>
      <c r="AH5" s="4">
        <f t="shared" si="16"/>
        <v>0.1023468498949425</v>
      </c>
      <c r="AI5" s="31">
        <v>10.94863855000003</v>
      </c>
      <c r="AJ5" s="20">
        <v>570.43592056921784</v>
      </c>
      <c r="AK5" s="21">
        <v>603.14775398514018</v>
      </c>
      <c r="AL5" s="4">
        <f t="shared" si="17"/>
        <v>4.2560858349629506E-2</v>
      </c>
      <c r="AM5" s="4">
        <f t="shared" si="17"/>
        <v>0.1023468498949425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6.0977593708327581E-2</v>
      </c>
      <c r="AR5" s="4">
        <f t="shared" si="3"/>
        <v>0.1226301073146313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8.007271681618236E-2</v>
      </c>
      <c r="AW5" s="4">
        <f t="shared" si="4"/>
        <v>0.10048428972739094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7.9612503224540332E-2</v>
      </c>
      <c r="BB5" s="4">
        <f t="shared" si="5"/>
        <v>0.14995855506004691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5.9191041328318823E-2</v>
      </c>
      <c r="BG5" s="4">
        <f t="shared" si="6"/>
        <v>0.10100026857733774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3.1029083405514982E-2</v>
      </c>
      <c r="BL5" s="4">
        <f t="shared" si="7"/>
        <v>5.2363924549148247E-2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1.4174135565884306E-2</v>
      </c>
      <c r="BQ5" s="4">
        <f t="shared" si="8"/>
        <v>4.1000201082276082E-2</v>
      </c>
      <c r="BR5" s="31">
        <v>158.36117354165759</v>
      </c>
      <c r="BS5" s="20">
        <v>552.68946292348164</v>
      </c>
      <c r="BT5" s="21">
        <v>571.911829290995</v>
      </c>
      <c r="BU5" s="4">
        <f t="shared" si="9"/>
        <v>1.0126431539091658E-2</v>
      </c>
      <c r="BV5" s="4">
        <f t="shared" si="9"/>
        <v>4.525831236389681E-2</v>
      </c>
      <c r="BW5" s="31">
        <v>22.25836939997971</v>
      </c>
      <c r="BX5" s="20">
        <v>556.32187283829853</v>
      </c>
      <c r="BY5" s="21">
        <v>572.93868747851889</v>
      </c>
      <c r="BZ5" s="4">
        <f t="shared" si="10"/>
        <v>1.6765228750337192E-2</v>
      </c>
      <c r="CA5" s="4">
        <f t="shared" si="10"/>
        <v>4.7135056297413429E-2</v>
      </c>
      <c r="CB5" s="31">
        <v>22.422264727018771</v>
      </c>
    </row>
    <row r="6" spans="1:80" x14ac:dyDescent="0.25">
      <c r="A6" s="17" t="s">
        <v>194</v>
      </c>
      <c r="B6" s="31">
        <f t="shared" si="11"/>
        <v>531.72366594847904</v>
      </c>
      <c r="C6" s="20">
        <v>521.11347949355866</v>
      </c>
      <c r="D6" s="21">
        <v>535.64090966792128</v>
      </c>
      <c r="E6" s="5">
        <v>2.712158446479827E-2</v>
      </c>
      <c r="F6" s="5">
        <f t="shared" si="12"/>
        <v>7.3670667120951478E-3</v>
      </c>
      <c r="G6" s="39">
        <v>3600.0047888755798</v>
      </c>
      <c r="H6" s="20">
        <v>531.67467809453285</v>
      </c>
      <c r="I6" s="21">
        <v>531.72366594847904</v>
      </c>
      <c r="J6" s="5">
        <v>9.213028699538823E-5</v>
      </c>
      <c r="K6" s="5">
        <f t="shared" si="13"/>
        <v>0</v>
      </c>
      <c r="L6" s="31">
        <v>538.16470313072205</v>
      </c>
      <c r="M6" s="20">
        <v>590.62220637497887</v>
      </c>
      <c r="N6" s="4">
        <f t="shared" si="0"/>
        <v>0.1107690783735151</v>
      </c>
      <c r="O6" s="21">
        <f t="shared" si="14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9.9724816361637575E-2</v>
      </c>
      <c r="X6" s="21">
        <f t="shared" si="15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6"/>
        <v>5.5364660847736412E-2</v>
      </c>
      <c r="AH6" s="4">
        <f t="shared" si="16"/>
        <v>8.8990806082993548E-2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7"/>
        <v>5.5364660847736412E-2</v>
      </c>
      <c r="AM6" s="4">
        <f t="shared" si="17"/>
        <v>8.8990806082993548E-2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3.5540547136955383E-2</v>
      </c>
      <c r="AR6" s="4">
        <f t="shared" si="3"/>
        <v>7.5976507786242264E-2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9.4605809773129573E-2</v>
      </c>
      <c r="AW6" s="4">
        <f t="shared" si="4"/>
        <v>0.17249670096771724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4.4150986598618033E-2</v>
      </c>
      <c r="BB6" s="4">
        <f t="shared" si="5"/>
        <v>6.7394678573812081E-2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3.0177100098880218E-2</v>
      </c>
      <c r="BG6" s="4">
        <f t="shared" si="6"/>
        <v>0.16149356316966171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1.8917440998112607E-2</v>
      </c>
      <c r="BL6" s="4">
        <f t="shared" si="7"/>
        <v>2.4087461810993846E-2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1.8917440998112607E-2</v>
      </c>
      <c r="BQ6" s="4">
        <f t="shared" si="8"/>
        <v>2.5745411646059653E-2</v>
      </c>
      <c r="BR6" s="31">
        <v>87.632342485152179</v>
      </c>
      <c r="BS6" s="20">
        <v>540.29515330592119</v>
      </c>
      <c r="BT6" s="21">
        <v>543.6638736547618</v>
      </c>
      <c r="BU6" s="4">
        <f t="shared" si="9"/>
        <v>1.6120191570094002E-2</v>
      </c>
      <c r="BV6" s="4">
        <f t="shared" si="9"/>
        <v>2.2455663478856139E-2</v>
      </c>
      <c r="BW6" s="31">
        <v>16.249892474897209</v>
      </c>
      <c r="BX6" s="20">
        <v>540.35316508021197</v>
      </c>
      <c r="BY6" s="21">
        <v>552.57232421815013</v>
      </c>
      <c r="BZ6" s="4">
        <f t="shared" si="10"/>
        <v>1.6229292928573686E-2</v>
      </c>
      <c r="CA6" s="4">
        <f t="shared" si="10"/>
        <v>3.9209573703065541E-2</v>
      </c>
      <c r="CB6" s="31">
        <v>20.56465914957225</v>
      </c>
    </row>
    <row r="7" spans="1:80" x14ac:dyDescent="0.25">
      <c r="A7" s="17" t="s">
        <v>195</v>
      </c>
      <c r="B7" s="31">
        <f t="shared" si="11"/>
        <v>555.3975529736723</v>
      </c>
      <c r="C7" s="20">
        <v>555.34201844252323</v>
      </c>
      <c r="D7" s="21">
        <v>555.3975573916747</v>
      </c>
      <c r="E7" s="5">
        <v>9.999854772910342E-5</v>
      </c>
      <c r="F7" s="5">
        <f t="shared" si="12"/>
        <v>7.9546666472316709E-9</v>
      </c>
      <c r="G7" s="39">
        <v>663.08566999435425</v>
      </c>
      <c r="H7" s="20">
        <v>555.39245560842187</v>
      </c>
      <c r="I7" s="21">
        <v>555.3975529736723</v>
      </c>
      <c r="J7" s="5">
        <v>9.1778676785952995E-6</v>
      </c>
      <c r="K7" s="5">
        <f t="shared" si="13"/>
        <v>0</v>
      </c>
      <c r="L7" s="31">
        <v>25.625617027282711</v>
      </c>
      <c r="M7" s="20">
        <v>784.25444982689532</v>
      </c>
      <c r="N7" s="4">
        <f t="shared" si="0"/>
        <v>0.41205960600275027</v>
      </c>
      <c r="O7" s="21">
        <f t="shared" si="14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0.41205960600275027</v>
      </c>
      <c r="X7" s="21">
        <f t="shared" si="15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6"/>
        <v>3.5674764547777037E-2</v>
      </c>
      <c r="AH7" s="4">
        <f t="shared" si="16"/>
        <v>0.15041100174990327</v>
      </c>
      <c r="AI7" s="31">
        <v>10.9763552700002</v>
      </c>
      <c r="AJ7" s="20">
        <v>575.21122990641959</v>
      </c>
      <c r="AK7" s="21">
        <v>638.93545528588731</v>
      </c>
      <c r="AL7" s="4">
        <f t="shared" si="17"/>
        <v>3.5674764547777037E-2</v>
      </c>
      <c r="AM7" s="4">
        <f t="shared" si="17"/>
        <v>0.15041100174990327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0.13262608636968473</v>
      </c>
      <c r="AR7" s="4">
        <f t="shared" si="3"/>
        <v>0.20832081642088052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6.0852761216205864E-2</v>
      </c>
      <c r="AW7" s="4">
        <f t="shared" si="4"/>
        <v>0.10240950605636634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7.6123169160105808E-2</v>
      </c>
      <c r="BB7" s="4">
        <f t="shared" si="5"/>
        <v>0.17559718349707579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0.10051837550050154</v>
      </c>
      <c r="BG7" s="4">
        <f t="shared" si="6"/>
        <v>0.1222274859910232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2.7055612124056289E-2</v>
      </c>
      <c r="BL7" s="4">
        <f t="shared" si="7"/>
        <v>8.8268025618752799E-2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2.6462514224756369E-2</v>
      </c>
      <c r="BQ7" s="4">
        <f t="shared" si="8"/>
        <v>4.3520789294128198E-2</v>
      </c>
      <c r="BR7" s="31">
        <v>41.465984711796047</v>
      </c>
      <c r="BS7" s="20">
        <v>572.47408014571874</v>
      </c>
      <c r="BT7" s="21">
        <v>579.55821903671017</v>
      </c>
      <c r="BU7" s="4">
        <f t="shared" si="9"/>
        <v>3.0746493355284777E-2</v>
      </c>
      <c r="BV7" s="4">
        <f t="shared" si="9"/>
        <v>4.3501570962418627E-2</v>
      </c>
      <c r="BW7" s="31">
        <v>19.823132714629171</v>
      </c>
      <c r="BX7" s="20">
        <v>576.75213300355369</v>
      </c>
      <c r="BY7" s="21">
        <v>588.64551779325598</v>
      </c>
      <c r="BZ7" s="4">
        <f t="shared" si="10"/>
        <v>3.8449179179033344E-2</v>
      </c>
      <c r="CA7" s="4">
        <f t="shared" si="10"/>
        <v>5.986336209363842E-2</v>
      </c>
      <c r="CB7" s="31">
        <v>20.06035721693188</v>
      </c>
    </row>
    <row r="8" spans="1:80" x14ac:dyDescent="0.25">
      <c r="A8" s="17" t="s">
        <v>196</v>
      </c>
      <c r="B8" s="31">
        <f t="shared" si="11"/>
        <v>556.91902962634799</v>
      </c>
      <c r="C8" s="20">
        <v>551.09025798323455</v>
      </c>
      <c r="D8" s="21">
        <v>556.91903692418589</v>
      </c>
      <c r="E8" s="5">
        <v>1.04661154575396E-2</v>
      </c>
      <c r="F8" s="5">
        <f t="shared" si="12"/>
        <v>1.3103947806478228E-8</v>
      </c>
      <c r="G8" s="39">
        <v>3600.0056478977199</v>
      </c>
      <c r="H8" s="20">
        <v>556.9190296163315</v>
      </c>
      <c r="I8" s="21">
        <v>556.91902962634799</v>
      </c>
      <c r="J8" s="5">
        <v>1.7985137188336781E-11</v>
      </c>
      <c r="K8" s="5">
        <f t="shared" si="13"/>
        <v>0</v>
      </c>
      <c r="L8" s="31">
        <v>54.295539140701287</v>
      </c>
      <c r="M8" s="20">
        <v>754.49862224602487</v>
      </c>
      <c r="N8" s="4">
        <f t="shared" si="0"/>
        <v>0.35477256496736764</v>
      </c>
      <c r="O8" s="21">
        <f t="shared" si="14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0.38646368963719019</v>
      </c>
      <c r="X8" s="21">
        <f t="shared" si="15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6"/>
        <v>3.8279558182180512E-2</v>
      </c>
      <c r="AH8" s="4">
        <f t="shared" si="16"/>
        <v>0.15139344919469216</v>
      </c>
      <c r="AI8" s="31">
        <v>11.00994682999954</v>
      </c>
      <c r="AJ8" s="20">
        <v>578.23764402369329</v>
      </c>
      <c r="AK8" s="21">
        <v>641.23292244364177</v>
      </c>
      <c r="AL8" s="4">
        <f t="shared" si="17"/>
        <v>3.8279558182180512E-2</v>
      </c>
      <c r="AM8" s="4">
        <f t="shared" si="17"/>
        <v>0.15139344919469216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0.17450172662666308</v>
      </c>
      <c r="AR8" s="4">
        <f t="shared" si="3"/>
        <v>0.22556167897085683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8.3878938682971318E-2</v>
      </c>
      <c r="AW8" s="4">
        <f t="shared" si="4"/>
        <v>0.18999291454971343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6.2093779864637634E-2</v>
      </c>
      <c r="BB8" s="4">
        <f t="shared" si="5"/>
        <v>0.11258533825000516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7.0836490195450644E-2</v>
      </c>
      <c r="BG8" s="4">
        <f t="shared" si="6"/>
        <v>0.14810544962070371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3.5738267242541366E-2</v>
      </c>
      <c r="BL8" s="4">
        <f t="shared" si="7"/>
        <v>5.5848615062034861E-2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3.5814765614327122E-2</v>
      </c>
      <c r="BQ8" s="4">
        <f t="shared" si="8"/>
        <v>5.1134737202620302E-2</v>
      </c>
      <c r="BR8" s="31">
        <v>38.10613307245076</v>
      </c>
      <c r="BS8" s="20">
        <v>574.755034287385</v>
      </c>
      <c r="BT8" s="21">
        <v>583.54544442050451</v>
      </c>
      <c r="BU8" s="4">
        <f t="shared" si="9"/>
        <v>3.2026207962410021E-2</v>
      </c>
      <c r="BV8" s="4">
        <f t="shared" si="9"/>
        <v>4.7810208266758088E-2</v>
      </c>
      <c r="BW8" s="31">
        <v>19.51608479823917</v>
      </c>
      <c r="BX8" s="20">
        <v>575.01859490039158</v>
      </c>
      <c r="BY8" s="21">
        <v>585.19689670224921</v>
      </c>
      <c r="BZ8" s="4">
        <f t="shared" si="10"/>
        <v>3.249945559624183E-2</v>
      </c>
      <c r="CA8" s="4">
        <f t="shared" si="10"/>
        <v>5.0775544687121928E-2</v>
      </c>
      <c r="CB8" s="31">
        <v>19.881693758442999</v>
      </c>
    </row>
    <row r="9" spans="1:80" x14ac:dyDescent="0.25">
      <c r="A9" s="17" t="s">
        <v>197</v>
      </c>
      <c r="B9" s="31">
        <f t="shared" si="11"/>
        <v>554.79914066778372</v>
      </c>
      <c r="C9" s="20">
        <v>554.74367834880968</v>
      </c>
      <c r="D9" s="21">
        <v>554.7991442306311</v>
      </c>
      <c r="E9" s="5">
        <v>9.9974706879418039E-5</v>
      </c>
      <c r="F9" s="5">
        <f t="shared" si="12"/>
        <v>6.421868963542505E-9</v>
      </c>
      <c r="G9" s="39">
        <v>2325.6840691566472</v>
      </c>
      <c r="H9" s="20">
        <v>554.79914063999365</v>
      </c>
      <c r="I9" s="21">
        <v>554.79914066778372</v>
      </c>
      <c r="J9" s="5">
        <v>5.0090113044760002E-11</v>
      </c>
      <c r="K9" s="83">
        <f t="shared" si="13"/>
        <v>0</v>
      </c>
      <c r="L9" s="31">
        <v>120.2491929531097</v>
      </c>
      <c r="M9" s="20">
        <v>776.69996242285993</v>
      </c>
      <c r="N9" s="4">
        <f t="shared" si="0"/>
        <v>0.39996605165607391</v>
      </c>
      <c r="O9" s="21">
        <f t="shared" si="14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0.41358266864459781</v>
      </c>
      <c r="X9" s="21">
        <f t="shared" si="15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6"/>
        <v>0.11593491124803929</v>
      </c>
      <c r="AH9" s="4">
        <f t="shared" si="16"/>
        <v>0.19596496294391244</v>
      </c>
      <c r="AI9" s="31">
        <v>11.015636779999481</v>
      </c>
      <c r="AJ9" s="20">
        <v>619.11972980159169</v>
      </c>
      <c r="AK9" s="21">
        <v>663.52033371006041</v>
      </c>
      <c r="AL9" s="4">
        <f t="shared" si="17"/>
        <v>0.11593491124803929</v>
      </c>
      <c r="AM9" s="4">
        <f t="shared" si="17"/>
        <v>0.19596496294391244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7.2834509972527675E-2</v>
      </c>
      <c r="AR9" s="4">
        <f t="shared" si="3"/>
        <v>0.19083557534749568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6.0776777204458426E-2</v>
      </c>
      <c r="AW9" s="4">
        <f t="shared" si="4"/>
        <v>7.4007447639542673E-2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6.0632948481618917E-2</v>
      </c>
      <c r="BB9" s="4">
        <f t="shared" si="5"/>
        <v>0.17105840240405165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4.9516751413541123E-2</v>
      </c>
      <c r="BG9" s="4">
        <f t="shared" si="6"/>
        <v>7.5362388735546793E-2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3.1709708645240135E-2</v>
      </c>
      <c r="BL9" s="4">
        <f t="shared" si="7"/>
        <v>7.1108694588544033E-2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2.8881274721319312E-2</v>
      </c>
      <c r="BQ9" s="4">
        <f t="shared" si="8"/>
        <v>7.3712077444743868E-2</v>
      </c>
      <c r="BR9" s="31">
        <v>34.764437577500942</v>
      </c>
      <c r="BS9" s="20">
        <v>572.47408014571874</v>
      </c>
      <c r="BT9" s="21">
        <v>580.38811745238115</v>
      </c>
      <c r="BU9" s="4">
        <f t="shared" si="9"/>
        <v>3.1858267582499489E-2</v>
      </c>
      <c r="BV9" s="4">
        <f t="shared" si="9"/>
        <v>4.6122956776388072E-2</v>
      </c>
      <c r="BW9" s="31">
        <v>20.46985013075173</v>
      </c>
      <c r="BX9" s="20">
        <v>563.772556029621</v>
      </c>
      <c r="BY9" s="21">
        <v>582.29174505251444</v>
      </c>
      <c r="BZ9" s="4">
        <f t="shared" si="10"/>
        <v>1.6174169540054507E-2</v>
      </c>
      <c r="CA9" s="4">
        <f t="shared" si="10"/>
        <v>4.9554158197936765E-2</v>
      </c>
      <c r="CB9" s="31">
        <v>22.42087794113904</v>
      </c>
    </row>
    <row r="10" spans="1:80" x14ac:dyDescent="0.25">
      <c r="A10" s="17" t="s">
        <v>198</v>
      </c>
      <c r="B10" s="31">
        <f t="shared" si="11"/>
        <v>550.07485007561786</v>
      </c>
      <c r="C10" s="20">
        <v>545.88360938565495</v>
      </c>
      <c r="D10" s="21">
        <v>550.07485083135919</v>
      </c>
      <c r="E10" s="5">
        <v>7.6194020493193133E-3</v>
      </c>
      <c r="F10" s="5">
        <f t="shared" si="12"/>
        <v>1.3738881634309046E-9</v>
      </c>
      <c r="G10" s="39">
        <v>3600.00718998909</v>
      </c>
      <c r="H10" s="20">
        <v>550.07485007561775</v>
      </c>
      <c r="I10" s="21">
        <v>550.07485007561786</v>
      </c>
      <c r="J10" s="5">
        <v>0</v>
      </c>
      <c r="K10" s="83">
        <f t="shared" si="13"/>
        <v>0</v>
      </c>
      <c r="L10" s="31">
        <v>332.59095406532288</v>
      </c>
      <c r="M10" s="20">
        <v>740.54395302239129</v>
      </c>
      <c r="N10" s="4">
        <f t="shared" si="0"/>
        <v>0.34626033697157754</v>
      </c>
      <c r="O10" s="21">
        <f t="shared" si="14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0.41132839990249898</v>
      </c>
      <c r="X10" s="21">
        <f t="shared" si="15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6"/>
        <v>8.5363860473259473E-2</v>
      </c>
      <c r="AH10" s="4">
        <f t="shared" si="16"/>
        <v>0.14271876292653426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7"/>
        <v>8.5363860473259473E-2</v>
      </c>
      <c r="AM10" s="4">
        <f t="shared" si="17"/>
        <v>0.14271876292653426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7.2699943917668236E-2</v>
      </c>
      <c r="AR10" s="4">
        <f t="shared" si="3"/>
        <v>0.1229056937305676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5.7898757857498914E-2</v>
      </c>
      <c r="AW10" s="4">
        <f t="shared" si="4"/>
        <v>0.13200795992236411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5.6427245735734016E-2</v>
      </c>
      <c r="BB10" s="4">
        <f t="shared" si="5"/>
        <v>0.17009858903632777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6.6825590767284546E-2</v>
      </c>
      <c r="BG10" s="4">
        <f t="shared" si="6"/>
        <v>0.12107656305252294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3.4918907877401831E-2</v>
      </c>
      <c r="BL10" s="4">
        <f t="shared" si="7"/>
        <v>5.0475320978578847E-2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3.1342147309016639E-2</v>
      </c>
      <c r="BQ10" s="4">
        <f t="shared" si="8"/>
        <v>4.6772346250994329E-2</v>
      </c>
      <c r="BR10" s="31">
        <v>43.615578805468978</v>
      </c>
      <c r="BS10" s="20">
        <v>567.37326325922982</v>
      </c>
      <c r="BT10" s="21">
        <v>576.27595597853224</v>
      </c>
      <c r="BU10" s="4">
        <f t="shared" si="9"/>
        <v>3.1447380626898273E-2</v>
      </c>
      <c r="BV10" s="4">
        <f t="shared" si="9"/>
        <v>4.763189209488955E-2</v>
      </c>
      <c r="BW10" s="31">
        <v>23.704997855424882</v>
      </c>
      <c r="BX10" s="20">
        <v>566.84824817300068</v>
      </c>
      <c r="BY10" s="21">
        <v>580.42808880932546</v>
      </c>
      <c r="BZ10" s="4">
        <f t="shared" si="10"/>
        <v>3.0492937633991107E-2</v>
      </c>
      <c r="CA10" s="4">
        <f t="shared" si="10"/>
        <v>5.5180197257764088E-2</v>
      </c>
      <c r="CB10" s="31">
        <v>24.58549414817244</v>
      </c>
    </row>
    <row r="11" spans="1:80" x14ac:dyDescent="0.25">
      <c r="A11" s="17" t="s">
        <v>199</v>
      </c>
      <c r="B11" s="31">
        <f t="shared" si="11"/>
        <v>542.76496838898584</v>
      </c>
      <c r="C11" s="20">
        <v>530.71274813786385</v>
      </c>
      <c r="D11" s="21">
        <v>542.764968388988</v>
      </c>
      <c r="E11" s="5">
        <v>2.2205228695755381E-2</v>
      </c>
      <c r="F11" s="5">
        <f t="shared" si="12"/>
        <v>3.9797150562647436E-15</v>
      </c>
      <c r="G11" s="39">
        <v>3600.0098819732671</v>
      </c>
      <c r="H11" s="20">
        <v>542.71622310458565</v>
      </c>
      <c r="I11" s="21">
        <v>542.76496838898584</v>
      </c>
      <c r="J11" s="5">
        <v>8.9809194105950124E-5</v>
      </c>
      <c r="K11" s="5">
        <f t="shared" si="13"/>
        <v>0</v>
      </c>
      <c r="L11" s="31">
        <v>974.56594514846802</v>
      </c>
      <c r="M11" s="20">
        <v>621.44277927200426</v>
      </c>
      <c r="N11" s="4">
        <f t="shared" si="0"/>
        <v>0.1449574225774867</v>
      </c>
      <c r="O11" s="21">
        <f t="shared" si="14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0.11153538456172767</v>
      </c>
      <c r="X11" s="21">
        <f t="shared" si="15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6"/>
        <v>7.2349385420754364E-2</v>
      </c>
      <c r="AH11" s="4">
        <f t="shared" si="16"/>
        <v>0.1574631690860564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7"/>
        <v>7.2349385420754364E-2</v>
      </c>
      <c r="AM11" s="4">
        <f t="shared" si="17"/>
        <v>0.1574631690860564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7.8928681052792493E-2</v>
      </c>
      <c r="AR11" s="4">
        <f t="shared" si="3"/>
        <v>0.16902732784326441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2.9410907163050712E-2</v>
      </c>
      <c r="AW11" s="4">
        <f t="shared" si="4"/>
        <v>4.6781087805653598E-2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7.9385916184976868E-2</v>
      </c>
      <c r="BB11" s="4">
        <f t="shared" si="5"/>
        <v>0.11500389891397066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2.4536599528873399E-2</v>
      </c>
      <c r="BG11" s="4">
        <f t="shared" si="6"/>
        <v>4.5855885656181559E-2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8.0328350501177488E-3</v>
      </c>
      <c r="BL11" s="4">
        <f t="shared" si="7"/>
        <v>1.0509898440359926E-2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8.0328350501177488E-3</v>
      </c>
      <c r="BQ11" s="4">
        <f t="shared" si="8"/>
        <v>9.8149071786477124E-3</v>
      </c>
      <c r="BR11" s="31">
        <v>104.02964657712729</v>
      </c>
      <c r="BS11" s="20">
        <v>547.12490985103693</v>
      </c>
      <c r="BT11" s="21">
        <v>547.95519535989729</v>
      </c>
      <c r="BU11" s="4">
        <f t="shared" si="9"/>
        <v>8.0328350501177488E-3</v>
      </c>
      <c r="BV11" s="4">
        <f t="shared" si="9"/>
        <v>9.5625680970473949E-3</v>
      </c>
      <c r="BW11" s="31">
        <v>18.490752261504529</v>
      </c>
      <c r="BX11" s="20">
        <v>553.99949146764311</v>
      </c>
      <c r="BY11" s="21">
        <v>572.32143908716387</v>
      </c>
      <c r="BZ11" s="4">
        <f t="shared" si="10"/>
        <v>2.0698688627608292E-2</v>
      </c>
      <c r="CA11" s="4">
        <f t="shared" si="10"/>
        <v>5.4455376488107575E-2</v>
      </c>
      <c r="CB11" s="31">
        <v>23.941867696866389</v>
      </c>
    </row>
    <row r="12" spans="1:80" x14ac:dyDescent="0.25">
      <c r="A12" s="17" t="s">
        <v>200</v>
      </c>
      <c r="B12" s="31">
        <f t="shared" si="11"/>
        <v>680.8074109931116</v>
      </c>
      <c r="C12" s="20">
        <v>668.3622329291079</v>
      </c>
      <c r="D12" s="21">
        <v>680.80741798331474</v>
      </c>
      <c r="E12" s="5">
        <v>1.8280037387180779E-2</v>
      </c>
      <c r="F12" s="5">
        <f t="shared" si="12"/>
        <v>1.0267519154317201E-8</v>
      </c>
      <c r="G12" s="39">
        <v>3600.010967969894</v>
      </c>
      <c r="H12" s="20">
        <v>673.69490213073118</v>
      </c>
      <c r="I12" s="21">
        <v>680.8074109931116</v>
      </c>
      <c r="J12" s="5">
        <v>1.044716721283156E-2</v>
      </c>
      <c r="K12" s="5">
        <f t="shared" si="13"/>
        <v>0</v>
      </c>
      <c r="L12" s="31">
        <v>3600.015048027039</v>
      </c>
      <c r="M12" s="20">
        <v>825.01877165871667</v>
      </c>
      <c r="N12" s="4">
        <f t="shared" si="0"/>
        <v>0.21182401709646517</v>
      </c>
      <c r="O12" s="21">
        <f t="shared" si="14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0.21182401709646517</v>
      </c>
      <c r="X12" s="21">
        <f t="shared" si="15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6"/>
        <v>0.1161748382795353</v>
      </c>
      <c r="AH12" s="4">
        <f t="shared" si="16"/>
        <v>0.14270190197517507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7"/>
        <v>0.1161748382795353</v>
      </c>
      <c r="AM12" s="4">
        <f t="shared" si="17"/>
        <v>0.14270190197517507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8.4303264570612851E-2</v>
      </c>
      <c r="AR12" s="4">
        <f t="shared" si="3"/>
        <v>0.12498373033210843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8.7849142498634861E-2</v>
      </c>
      <c r="AW12" s="4">
        <f t="shared" si="4"/>
        <v>0.13373842927377091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8.9961223855363717E-2</v>
      </c>
      <c r="BB12" s="4">
        <f t="shared" si="5"/>
        <v>0.14438746680515707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9.8252158774020257E-2</v>
      </c>
      <c r="BG12" s="4">
        <f t="shared" si="6"/>
        <v>0.13009220621257742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3.7092085351760742E-2</v>
      </c>
      <c r="BL12" s="4">
        <f t="shared" si="7"/>
        <v>7.7109206975603348E-2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3.0156979445429107E-2</v>
      </c>
      <c r="BQ12" s="4">
        <f t="shared" si="8"/>
        <v>5.6907343841576738E-2</v>
      </c>
      <c r="BR12" s="31">
        <v>40.342696651816368</v>
      </c>
      <c r="BS12" s="20">
        <v>701.63242435453105</v>
      </c>
      <c r="BT12" s="21">
        <v>725.1931990424863</v>
      </c>
      <c r="BU12" s="4">
        <f t="shared" si="9"/>
        <v>3.0588699572235058E-2</v>
      </c>
      <c r="BV12" s="4">
        <f t="shared" si="9"/>
        <v>6.5195806233407455E-2</v>
      </c>
      <c r="BW12" s="31">
        <v>19.235939627513289</v>
      </c>
      <c r="BX12" s="20">
        <v>701.90001410819207</v>
      </c>
      <c r="BY12" s="21">
        <v>740.33622948102311</v>
      </c>
      <c r="BZ12" s="4">
        <f t="shared" si="10"/>
        <v>3.0981747223215641E-2</v>
      </c>
      <c r="CA12" s="4">
        <f t="shared" si="10"/>
        <v>8.7438558286366569E-2</v>
      </c>
      <c r="CB12" s="31">
        <v>18.521466737240551</v>
      </c>
    </row>
    <row r="13" spans="1:80" x14ac:dyDescent="0.25">
      <c r="A13" s="17" t="s">
        <v>201</v>
      </c>
      <c r="B13" s="31">
        <f t="shared" si="11"/>
        <v>665.07361628003059</v>
      </c>
      <c r="C13" s="20">
        <v>644.05594492906584</v>
      </c>
      <c r="D13" s="21">
        <v>665.07361628003059</v>
      </c>
      <c r="E13" s="5">
        <v>3.1602022447560232E-2</v>
      </c>
      <c r="F13" s="5">
        <f t="shared" si="12"/>
        <v>0</v>
      </c>
      <c r="G13" s="39">
        <v>3600.0067448616028</v>
      </c>
      <c r="H13" s="20">
        <v>651.13983306468901</v>
      </c>
      <c r="I13" s="21">
        <v>665.07361628003082</v>
      </c>
      <c r="J13" s="5">
        <v>2.0950738195386068E-2</v>
      </c>
      <c r="K13" s="83">
        <f t="shared" si="13"/>
        <v>3.4187745518309044E-16</v>
      </c>
      <c r="L13" s="31">
        <v>3600.0137708187099</v>
      </c>
      <c r="M13" s="20">
        <v>873.17557533196953</v>
      </c>
      <c r="N13" s="4">
        <f t="shared" si="0"/>
        <v>0.31290063830214726</v>
      </c>
      <c r="O13" s="21">
        <f t="shared" si="14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0.4677509662729738</v>
      </c>
      <c r="X13" s="21">
        <f t="shared" si="15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6"/>
        <v>0.11786332318738199</v>
      </c>
      <c r="AH13" s="4">
        <f t="shared" si="16"/>
        <v>0.15781322853861024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7"/>
        <v>0.11786332318738199</v>
      </c>
      <c r="AM13" s="4">
        <f t="shared" si="17"/>
        <v>0.15781322853861024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0.1222273600484164</v>
      </c>
      <c r="AR13" s="4">
        <f t="shared" si="3"/>
        <v>0.17437204933485381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0.12167438295819472</v>
      </c>
      <c r="AW13" s="4">
        <f t="shared" si="4"/>
        <v>0.15717062427696107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0.12107962267675798</v>
      </c>
      <c r="BB13" s="4">
        <f t="shared" si="5"/>
        <v>0.17344285128023498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0.12381057977249538</v>
      </c>
      <c r="BG13" s="4">
        <f t="shared" si="6"/>
        <v>0.16647194786524577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4.2940937232642043E-2</v>
      </c>
      <c r="BL13" s="4">
        <f t="shared" si="7"/>
        <v>7.2962679072042777E-2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5.7415980320264008E-2</v>
      </c>
      <c r="BQ13" s="4">
        <f t="shared" si="8"/>
        <v>7.6879680203377126E-2</v>
      </c>
      <c r="BR13" s="31">
        <v>46.575475267134607</v>
      </c>
      <c r="BS13" s="20">
        <v>703.25946994389165</v>
      </c>
      <c r="BT13" s="21">
        <v>717.32215585838026</v>
      </c>
      <c r="BU13" s="4">
        <f t="shared" si="9"/>
        <v>5.7415980320264008E-2</v>
      </c>
      <c r="BV13" s="4">
        <f t="shared" si="9"/>
        <v>7.8560535705193738E-2</v>
      </c>
      <c r="BW13" s="31">
        <v>21.58289454616606</v>
      </c>
      <c r="BX13" s="20">
        <v>702.24163412261123</v>
      </c>
      <c r="BY13" s="21">
        <v>721.27095200974225</v>
      </c>
      <c r="BZ13" s="4">
        <f t="shared" si="10"/>
        <v>5.5885569556154174E-2</v>
      </c>
      <c r="CA13" s="4">
        <f t="shared" si="10"/>
        <v>8.449791775539274E-2</v>
      </c>
      <c r="CB13" s="31">
        <v>21.733322640694681</v>
      </c>
    </row>
    <row r="14" spans="1:80" x14ac:dyDescent="0.25">
      <c r="A14" s="17" t="s">
        <v>202</v>
      </c>
      <c r="B14" s="31">
        <f t="shared" si="11"/>
        <v>647.58527375324979</v>
      </c>
      <c r="C14" s="20">
        <v>621.31813016353385</v>
      </c>
      <c r="D14" s="21">
        <v>647.58527375324979</v>
      </c>
      <c r="E14" s="5">
        <v>4.0561675279417307E-2</v>
      </c>
      <c r="F14" s="5">
        <f t="shared" si="12"/>
        <v>0</v>
      </c>
      <c r="G14" s="39">
        <v>3600.0118160247798</v>
      </c>
      <c r="H14" s="20">
        <v>630.66426936173627</v>
      </c>
      <c r="I14" s="21">
        <v>650.40672461109205</v>
      </c>
      <c r="J14" s="5">
        <v>3.0354014653154529E-2</v>
      </c>
      <c r="K14" s="5">
        <f t="shared" si="13"/>
        <v>4.3568792747398265E-3</v>
      </c>
      <c r="L14" s="31">
        <v>3600.010797977448</v>
      </c>
      <c r="M14" s="20">
        <v>846.14588394163036</v>
      </c>
      <c r="N14" s="4">
        <f t="shared" si="0"/>
        <v>0.3066169325277745</v>
      </c>
      <c r="O14" s="21">
        <f t="shared" si="14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0.34355036111027853</v>
      </c>
      <c r="X14" s="21">
        <f t="shared" si="15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6"/>
        <v>0.17966032593430714</v>
      </c>
      <c r="AH14" s="4">
        <f t="shared" si="16"/>
        <v>0.21404129933744889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7"/>
        <v>0.17966032593430714</v>
      </c>
      <c r="AM14" s="4">
        <f t="shared" si="17"/>
        <v>0.21404129933744889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0.12780284931695654</v>
      </c>
      <c r="AR14" s="4">
        <f t="shared" si="3"/>
        <v>0.20602593102632036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0.12649212064063559</v>
      </c>
      <c r="AW14" s="4">
        <f t="shared" si="4"/>
        <v>0.18452041115313805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0.12768784031174035</v>
      </c>
      <c r="BB14" s="4">
        <f t="shared" si="5"/>
        <v>0.21119182492116637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0.12514418517292439</v>
      </c>
      <c r="BG14" s="4">
        <f t="shared" si="6"/>
        <v>0.1791590204271746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4.3622908381708063E-2</v>
      </c>
      <c r="BL14" s="4">
        <f t="shared" si="7"/>
        <v>8.2988052782140165E-2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3.0099835309874194E-2</v>
      </c>
      <c r="BQ14" s="4">
        <f t="shared" si="8"/>
        <v>7.6169680851037438E-2</v>
      </c>
      <c r="BR14" s="31">
        <v>125.14809367395939</v>
      </c>
      <c r="BS14" s="20">
        <v>680.64600224089247</v>
      </c>
      <c r="BT14" s="21">
        <v>693.6171402161649</v>
      </c>
      <c r="BU14" s="4">
        <f t="shared" si="9"/>
        <v>5.1052316702680067E-2</v>
      </c>
      <c r="BV14" s="4">
        <f t="shared" si="9"/>
        <v>7.1082324334099486E-2</v>
      </c>
      <c r="BW14" s="31">
        <v>20.612720315717159</v>
      </c>
      <c r="BX14" s="20">
        <v>688.41721529629194</v>
      </c>
      <c r="BY14" s="21">
        <v>714.54058768807226</v>
      </c>
      <c r="BZ14" s="4">
        <f t="shared" si="10"/>
        <v>6.3052609745724991E-2</v>
      </c>
      <c r="CA14" s="4">
        <f t="shared" si="10"/>
        <v>0.10339227380320964</v>
      </c>
      <c r="CB14" s="31">
        <v>22.29069897122681</v>
      </c>
    </row>
    <row r="15" spans="1:80" x14ac:dyDescent="0.25">
      <c r="A15" s="17" t="s">
        <v>203</v>
      </c>
      <c r="B15" s="31">
        <f t="shared" si="11"/>
        <v>639.78704119405518</v>
      </c>
      <c r="C15" s="20">
        <v>610.96792112939511</v>
      </c>
      <c r="D15" s="21">
        <v>639.78704119405518</v>
      </c>
      <c r="E15" s="5">
        <v>4.5044863695378252E-2</v>
      </c>
      <c r="F15" s="5">
        <f t="shared" si="12"/>
        <v>0</v>
      </c>
      <c r="G15" s="39">
        <v>3600.0067629814148</v>
      </c>
      <c r="H15" s="20">
        <v>619.5724461615423</v>
      </c>
      <c r="I15" s="21">
        <v>639.78704119424754</v>
      </c>
      <c r="J15" s="5">
        <v>3.1595818188145518E-2</v>
      </c>
      <c r="K15" s="83">
        <f t="shared" si="13"/>
        <v>3.0065962115451749E-13</v>
      </c>
      <c r="L15" s="31">
        <v>3600.0122020244598</v>
      </c>
      <c r="M15" s="20">
        <v>802.37593498106651</v>
      </c>
      <c r="N15" s="4">
        <f t="shared" si="0"/>
        <v>0.25412970772831917</v>
      </c>
      <c r="O15" s="21">
        <f t="shared" si="14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0.30862219747178415</v>
      </c>
      <c r="X15" s="21">
        <f t="shared" si="15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6"/>
        <v>0.16281761437996506</v>
      </c>
      <c r="AH15" s="4">
        <f t="shared" si="16"/>
        <v>0.20070729364273546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7"/>
        <v>0.16281761437996506</v>
      </c>
      <c r="AM15" s="4">
        <f t="shared" si="17"/>
        <v>0.20070729364273546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0.15121663456399456</v>
      </c>
      <c r="AR15" s="4">
        <f t="shared" si="3"/>
        <v>0.19780155405520808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0.11284779936764465</v>
      </c>
      <c r="AW15" s="4">
        <f t="shared" si="4"/>
        <v>0.14777055319969831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0.17345243580744346</v>
      </c>
      <c r="BB15" s="4">
        <f t="shared" si="5"/>
        <v>0.22741756344612557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9.015219983896107E-2</v>
      </c>
      <c r="BG15" s="4">
        <f t="shared" si="6"/>
        <v>0.15329441556163434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6.9300281176549169E-2</v>
      </c>
      <c r="BL15" s="4">
        <f t="shared" si="7"/>
        <v>0.11626808271110281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5.4385093262109989E-2</v>
      </c>
      <c r="BQ15" s="4">
        <f t="shared" si="8"/>
        <v>9.1270262078835818E-2</v>
      </c>
      <c r="BR15" s="31">
        <v>203.7325510006398</v>
      </c>
      <c r="BS15" s="20">
        <v>664.75649891859234</v>
      </c>
      <c r="BT15" s="21">
        <v>693.21990193976058</v>
      </c>
      <c r="BU15" s="4">
        <f t="shared" si="9"/>
        <v>3.9027764110282477E-2</v>
      </c>
      <c r="BV15" s="4">
        <f t="shared" si="9"/>
        <v>8.3516634919616264E-2</v>
      </c>
      <c r="BW15" s="31">
        <v>20.3084184885025</v>
      </c>
      <c r="BX15" s="20">
        <v>657.46516491775583</v>
      </c>
      <c r="BY15" s="21">
        <v>693.36867747318149</v>
      </c>
      <c r="BZ15" s="4">
        <f t="shared" si="10"/>
        <v>2.7631262569350262E-2</v>
      </c>
      <c r="CA15" s="4">
        <f t="shared" si="10"/>
        <v>8.3749174067554069E-2</v>
      </c>
      <c r="CB15" s="31">
        <v>21.08514766525477</v>
      </c>
    </row>
    <row r="16" spans="1:80" x14ac:dyDescent="0.25">
      <c r="A16" s="17" t="s">
        <v>204</v>
      </c>
      <c r="B16" s="31">
        <f t="shared" si="11"/>
        <v>663.26009005097558</v>
      </c>
      <c r="C16" s="20">
        <v>635.30592630621493</v>
      </c>
      <c r="D16" s="21">
        <v>663.26009005097558</v>
      </c>
      <c r="E16" s="5">
        <v>4.2146609096603387E-2</v>
      </c>
      <c r="F16" s="5">
        <f t="shared" si="12"/>
        <v>0</v>
      </c>
      <c r="G16" s="39">
        <v>3600.0098090171809</v>
      </c>
      <c r="H16" s="20">
        <v>642.91871732390541</v>
      </c>
      <c r="I16" s="21">
        <v>663.26009005132369</v>
      </c>
      <c r="J16" s="5">
        <v>3.066877237531964E-2</v>
      </c>
      <c r="K16" s="83">
        <f t="shared" si="13"/>
        <v>5.2484553544723911E-13</v>
      </c>
      <c r="L16" s="31">
        <v>3600.012730121613</v>
      </c>
      <c r="M16" s="20">
        <v>746.4396814561328</v>
      </c>
      <c r="N16" s="4">
        <f t="shared" si="0"/>
        <v>0.12541021637343561</v>
      </c>
      <c r="O16" s="21">
        <f t="shared" si="14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0.12541021637343561</v>
      </c>
      <c r="X16" s="21">
        <f t="shared" si="15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6"/>
        <v>6.2799657042624787E-2</v>
      </c>
      <c r="AH16" s="4">
        <f t="shared" si="16"/>
        <v>0.11730612680496107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7"/>
        <v>6.2799657042624787E-2</v>
      </c>
      <c r="AM16" s="4">
        <f t="shared" si="17"/>
        <v>0.11730612680496107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8.6186920387905985E-2</v>
      </c>
      <c r="AR16" s="4">
        <f t="shared" si="3"/>
        <v>0.11087110552155199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5.4854570566397712E-2</v>
      </c>
      <c r="AW16" s="4">
        <f t="shared" si="4"/>
        <v>7.481991229348002E-2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6.8143264612745266E-2</v>
      </c>
      <c r="BB16" s="4">
        <f t="shared" si="5"/>
        <v>8.9271300909938081E-2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7.0023931650152901E-2</v>
      </c>
      <c r="BG16" s="4">
        <f t="shared" si="6"/>
        <v>7.9858366826278171E-2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4.4083231495183763E-2</v>
      </c>
      <c r="BL16" s="4">
        <f t="shared" si="7"/>
        <v>6.0457011463213889E-2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2.7833723372330515E-2</v>
      </c>
      <c r="BQ16" s="4">
        <f t="shared" si="8"/>
        <v>4.8408425678288666E-2</v>
      </c>
      <c r="BR16" s="31">
        <v>43.271498592756693</v>
      </c>
      <c r="BS16" s="20">
        <v>683.35825323593747</v>
      </c>
      <c r="BT16" s="21">
        <v>696.20082576356504</v>
      </c>
      <c r="BU16" s="4">
        <f t="shared" si="9"/>
        <v>3.0302084335297824E-2</v>
      </c>
      <c r="BV16" s="4">
        <f t="shared" si="9"/>
        <v>4.9664884419711973E-2</v>
      </c>
      <c r="BW16" s="31">
        <v>20.295266653783621</v>
      </c>
      <c r="BX16" s="20">
        <v>681.456294576353</v>
      </c>
      <c r="BY16" s="21">
        <v>712.08091202509831</v>
      </c>
      <c r="BZ16" s="4">
        <f t="shared" si="10"/>
        <v>2.7434493343296045E-2</v>
      </c>
      <c r="CA16" s="4">
        <f t="shared" si="10"/>
        <v>7.360735661084411E-2</v>
      </c>
      <c r="CB16" s="31">
        <v>21.302580900862811</v>
      </c>
    </row>
    <row r="17" spans="1:80" x14ac:dyDescent="0.25">
      <c r="A17" s="17" t="s">
        <v>205</v>
      </c>
      <c r="B17" s="31">
        <f t="shared" si="11"/>
        <v>654.67629798045448</v>
      </c>
      <c r="C17" s="20">
        <v>620.89753322344075</v>
      </c>
      <c r="D17" s="21">
        <v>657.70132998527549</v>
      </c>
      <c r="E17" s="5">
        <v>5.5958221587681913E-2</v>
      </c>
      <c r="F17" s="5">
        <f t="shared" si="12"/>
        <v>4.6206530069175149E-3</v>
      </c>
      <c r="G17" s="39">
        <v>3600.007704019547</v>
      </c>
      <c r="H17" s="20">
        <v>626.20804532389377</v>
      </c>
      <c r="I17" s="21">
        <v>654.67629798045448</v>
      </c>
      <c r="J17" s="5">
        <v>4.3484471248431099E-2</v>
      </c>
      <c r="K17" s="83">
        <f t="shared" si="13"/>
        <v>0</v>
      </c>
      <c r="L17" s="31">
        <v>3600.0122489929199</v>
      </c>
      <c r="M17" s="20">
        <v>734.19552773211728</v>
      </c>
      <c r="N17" s="4">
        <f t="shared" si="0"/>
        <v>0.12146343161798241</v>
      </c>
      <c r="O17" s="21">
        <f t="shared" si="14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0.12146343161798241</v>
      </c>
      <c r="X17" s="21">
        <f t="shared" si="15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6"/>
        <v>7.1530178481701998E-2</v>
      </c>
      <c r="AH17" s="4">
        <f t="shared" si="16"/>
        <v>0.10913000640332964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7"/>
        <v>7.1530178481701998E-2</v>
      </c>
      <c r="AM17" s="4">
        <f t="shared" si="17"/>
        <v>0.10913000640332964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8.1979108046271079E-2</v>
      </c>
      <c r="AR17" s="4">
        <f t="shared" si="3"/>
        <v>0.11791085557219545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8.9805857096370192E-2</v>
      </c>
      <c r="AW17" s="4">
        <f t="shared" si="4"/>
        <v>0.11756503935680353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8.6069518999538991E-2</v>
      </c>
      <c r="BB17" s="4">
        <f t="shared" si="5"/>
        <v>0.12535722261109139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8.3934068594636771E-2</v>
      </c>
      <c r="BG17" s="4">
        <f t="shared" si="6"/>
        <v>0.10653549762253908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3.7823480106045769E-2</v>
      </c>
      <c r="BL17" s="4">
        <f t="shared" si="7"/>
        <v>5.8467973667589823E-2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2.1427935153021719E-2</v>
      </c>
      <c r="BQ17" s="4">
        <f t="shared" si="8"/>
        <v>4.9704223574630904E-2</v>
      </c>
      <c r="BR17" s="31">
        <v>112.6507156537846</v>
      </c>
      <c r="BS17" s="20">
        <v>672.3311203932069</v>
      </c>
      <c r="BT17" s="21">
        <v>694.83879816961132</v>
      </c>
      <c r="BU17" s="4">
        <f t="shared" si="9"/>
        <v>2.6967254606916458E-2</v>
      </c>
      <c r="BV17" s="4">
        <f t="shared" si="9"/>
        <v>6.1347112020169556E-2</v>
      </c>
      <c r="BW17" s="31">
        <v>19.751255507767201</v>
      </c>
      <c r="BX17" s="20">
        <v>662.48231265411493</v>
      </c>
      <c r="BY17" s="21">
        <v>674.97663703928811</v>
      </c>
      <c r="BZ17" s="4">
        <f t="shared" si="10"/>
        <v>1.1923472252990449E-2</v>
      </c>
      <c r="CA17" s="4">
        <f t="shared" si="10"/>
        <v>3.1008208364127612E-2</v>
      </c>
      <c r="CB17" s="31">
        <v>21.016875809431081</v>
      </c>
    </row>
    <row r="18" spans="1:80" x14ac:dyDescent="0.25">
      <c r="A18" s="17" t="s">
        <v>206</v>
      </c>
      <c r="B18" s="31">
        <f t="shared" si="11"/>
        <v>642.01655826195872</v>
      </c>
      <c r="C18" s="20">
        <v>619.20303118306629</v>
      </c>
      <c r="D18" s="21">
        <v>642.33076445350844</v>
      </c>
      <c r="E18" s="5">
        <v>3.6005956043714482E-2</v>
      </c>
      <c r="F18" s="5">
        <f t="shared" si="12"/>
        <v>4.8940512126403955E-4</v>
      </c>
      <c r="G18" s="39">
        <v>3600.0067930221562</v>
      </c>
      <c r="H18" s="20">
        <v>625.02834038403898</v>
      </c>
      <c r="I18" s="21">
        <v>642.01655826195872</v>
      </c>
      <c r="J18" s="5">
        <v>2.6460716097275499E-2</v>
      </c>
      <c r="K18" s="83">
        <f t="shared" si="13"/>
        <v>0</v>
      </c>
      <c r="L18" s="31">
        <v>3600.0141940116878</v>
      </c>
      <c r="M18" s="20">
        <v>757.92442689876134</v>
      </c>
      <c r="N18" s="4">
        <f t="shared" si="0"/>
        <v>0.18053719510067423</v>
      </c>
      <c r="O18" s="21">
        <f t="shared" si="14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0.16781809107583157</v>
      </c>
      <c r="X18" s="21">
        <f t="shared" si="15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6"/>
        <v>7.5520379724623901E-2</v>
      </c>
      <c r="AH18" s="4">
        <f t="shared" si="16"/>
        <v>0.11238540667828392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7"/>
        <v>7.5520379724623901E-2</v>
      </c>
      <c r="AM18" s="4">
        <f t="shared" si="17"/>
        <v>0.11238540667828392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0.10147561894130451</v>
      </c>
      <c r="AR18" s="4">
        <f t="shared" si="3"/>
        <v>0.11599134619266584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7.7664756441040858E-2</v>
      </c>
      <c r="AW18" s="4">
        <f t="shared" si="4"/>
        <v>0.13562424395018824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7.2309878734530736E-2</v>
      </c>
      <c r="BB18" s="4">
        <f t="shared" si="5"/>
        <v>0.10529841771872113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0.10009699051017094</v>
      </c>
      <c r="BG18" s="4">
        <f t="shared" si="6"/>
        <v>0.12677978475888249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5.1144000263887358E-2</v>
      </c>
      <c r="BL18" s="4">
        <f t="shared" si="7"/>
        <v>7.7160529462414265E-2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7.5190330836713254E-2</v>
      </c>
      <c r="BQ18" s="4">
        <f t="shared" si="8"/>
        <v>0.10130435052268583</v>
      </c>
      <c r="BR18" s="31">
        <v>137.29800181090829</v>
      </c>
      <c r="BS18" s="20">
        <v>679.62356678020922</v>
      </c>
      <c r="BT18" s="21">
        <v>704.97906905449156</v>
      </c>
      <c r="BU18" s="4">
        <f t="shared" si="9"/>
        <v>5.8576384104576162E-2</v>
      </c>
      <c r="BV18" s="4">
        <f t="shared" si="9"/>
        <v>9.8069917328896319E-2</v>
      </c>
      <c r="BW18" s="31">
        <v>19.519774385914211</v>
      </c>
      <c r="BX18" s="20">
        <v>660.8934259306634</v>
      </c>
      <c r="BY18" s="21">
        <v>684.86061714410027</v>
      </c>
      <c r="BZ18" s="4">
        <f t="shared" si="10"/>
        <v>2.9402462328709043E-2</v>
      </c>
      <c r="CA18" s="4">
        <f t="shared" si="10"/>
        <v>6.6733573037628904E-2</v>
      </c>
      <c r="CB18" s="31">
        <v>18.786289901472632</v>
      </c>
    </row>
    <row r="19" spans="1:80" x14ac:dyDescent="0.25">
      <c r="A19" s="17" t="s">
        <v>207</v>
      </c>
      <c r="B19" s="31">
        <f t="shared" si="11"/>
        <v>646.41274727730331</v>
      </c>
      <c r="C19" s="20">
        <v>610.69950907969405</v>
      </c>
      <c r="D19" s="21">
        <v>647.59723749138016</v>
      </c>
      <c r="E19" s="5">
        <v>5.6976352392441337E-2</v>
      </c>
      <c r="F19" s="5">
        <f t="shared" si="12"/>
        <v>1.8324054082564578E-3</v>
      </c>
      <c r="G19" s="39">
        <v>3600.0066499710078</v>
      </c>
      <c r="H19" s="20">
        <v>617.08147703143652</v>
      </c>
      <c r="I19" s="21">
        <v>646.41274727730331</v>
      </c>
      <c r="J19" s="5">
        <v>4.5375451473397263E-2</v>
      </c>
      <c r="K19" s="5">
        <f t="shared" si="13"/>
        <v>0</v>
      </c>
      <c r="L19" s="31">
        <v>3600.0137810707088</v>
      </c>
      <c r="M19" s="20">
        <v>731.95172029332639</v>
      </c>
      <c r="N19" s="4">
        <f t="shared" si="0"/>
        <v>0.1323287224398251</v>
      </c>
      <c r="O19" s="21">
        <f t="shared" si="14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0.1323287224398251</v>
      </c>
      <c r="X19" s="21">
        <f t="shared" si="15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6"/>
        <v>7.9972477658084684E-2</v>
      </c>
      <c r="AH19" s="4">
        <f t="shared" si="16"/>
        <v>0.11262553390354349</v>
      </c>
      <c r="AI19" s="31">
        <v>11.0610035600017</v>
      </c>
      <c r="AJ19" s="20">
        <v>698.10797626683859</v>
      </c>
      <c r="AK19" s="21">
        <v>719.21532806146593</v>
      </c>
      <c r="AL19" s="4">
        <f t="shared" si="17"/>
        <v>7.9972477658084684E-2</v>
      </c>
      <c r="AM19" s="4">
        <f t="shared" si="17"/>
        <v>0.11262553390354349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8.1282216526969514E-2</v>
      </c>
      <c r="AR19" s="4">
        <f t="shared" si="3"/>
        <v>0.11956794495569947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6.631973298577061E-2</v>
      </c>
      <c r="AW19" s="4">
        <f t="shared" si="4"/>
        <v>0.10757092670547883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6.3820552399683553E-2</v>
      </c>
      <c r="BB19" s="4">
        <f t="shared" si="5"/>
        <v>0.10377287383156242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6.4033445229306582E-2</v>
      </c>
      <c r="BG19" s="4">
        <f t="shared" si="6"/>
        <v>9.8798308974850702E-2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2.9217602151331144E-2</v>
      </c>
      <c r="BL19" s="4">
        <f t="shared" si="7"/>
        <v>4.8455967249945581E-2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2.3986851902936812E-2</v>
      </c>
      <c r="BQ19" s="4">
        <f t="shared" si="8"/>
        <v>4.5271494071969481E-2</v>
      </c>
      <c r="BR19" s="31">
        <v>201.1179831173271</v>
      </c>
      <c r="BS19" s="20">
        <v>655.69115716770989</v>
      </c>
      <c r="BT19" s="21">
        <v>672.54725863721887</v>
      </c>
      <c r="BU19" s="4">
        <f t="shared" si="9"/>
        <v>1.4353692635993535E-2</v>
      </c>
      <c r="BV19" s="4">
        <f t="shared" si="9"/>
        <v>4.0430068048618123E-2</v>
      </c>
      <c r="BW19" s="31">
        <v>19.871223925054071</v>
      </c>
      <c r="BX19" s="20">
        <v>654.03195112428091</v>
      </c>
      <c r="BY19" s="21">
        <v>675.20572100640652</v>
      </c>
      <c r="BZ19" s="4">
        <f t="shared" si="10"/>
        <v>1.1786902221637426E-2</v>
      </c>
      <c r="CA19" s="4">
        <f t="shared" si="10"/>
        <v>4.4542707195022825E-2</v>
      </c>
      <c r="CB19" s="31">
        <v>19.361891414411371</v>
      </c>
    </row>
    <row r="20" spans="1:80" x14ac:dyDescent="0.25">
      <c r="A20" s="22" t="s">
        <v>208</v>
      </c>
      <c r="B20" s="31">
        <f t="shared" si="11"/>
        <v>847.72948938512957</v>
      </c>
      <c r="C20" s="23">
        <v>847.6467457270378</v>
      </c>
      <c r="D20" s="24">
        <v>847.72948938512957</v>
      </c>
      <c r="E20" s="7">
        <v>9.7606204724312915E-5</v>
      </c>
      <c r="F20" s="7">
        <f t="shared" si="12"/>
        <v>0</v>
      </c>
      <c r="G20" s="40">
        <v>5.8175680637359619</v>
      </c>
      <c r="H20" s="23">
        <v>847.65156415271747</v>
      </c>
      <c r="I20" s="24">
        <v>847.72948938535706</v>
      </c>
      <c r="J20" s="7">
        <v>9.1922286077467547E-5</v>
      </c>
      <c r="K20" s="84">
        <f t="shared" si="13"/>
        <v>2.6834900180947293E-13</v>
      </c>
      <c r="L20" s="32">
        <v>3.9507510662078862</v>
      </c>
      <c r="M20" s="23">
        <v>1072.603163934627</v>
      </c>
      <c r="N20" s="8">
        <f t="shared" si="0"/>
        <v>0.26526583935708259</v>
      </c>
      <c r="O20" s="24">
        <f t="shared" si="14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0.26526583935708259</v>
      </c>
      <c r="X20" s="24">
        <f t="shared" si="15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6"/>
        <v>4.7534219082076681E-2</v>
      </c>
      <c r="AH20" s="8">
        <f t="shared" si="16"/>
        <v>8.1538865013749059E-2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7"/>
        <v>4.7534219082076681E-2</v>
      </c>
      <c r="AM20" s="8">
        <f t="shared" si="17"/>
        <v>8.1538865013749059E-2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5.7953752807306601E-2</v>
      </c>
      <c r="AR20" s="8">
        <f t="shared" si="3"/>
        <v>7.8422802438109604E-2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4.8215452158700767E-2</v>
      </c>
      <c r="AW20" s="8">
        <f t="shared" si="4"/>
        <v>7.2701292064931991E-2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6.9158289974105377E-2</v>
      </c>
      <c r="BB20" s="8">
        <f t="shared" si="5"/>
        <v>8.4573030388396933E-2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4.8353519660503698E-2</v>
      </c>
      <c r="BG20" s="8">
        <f t="shared" si="6"/>
        <v>6.9742702731571141E-2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4.0861953107993024E-2</v>
      </c>
      <c r="BL20" s="8">
        <f t="shared" si="7"/>
        <v>6.6879136997634675E-2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4.5515233268150289E-2</v>
      </c>
      <c r="BQ20" s="8">
        <f t="shared" si="8"/>
        <v>7.2815016817769349E-2</v>
      </c>
      <c r="BR20" s="32">
        <v>38.812268825620407</v>
      </c>
      <c r="BS20" s="23">
        <v>886.31409484278367</v>
      </c>
      <c r="BT20" s="24">
        <v>910.93136635390294</v>
      </c>
      <c r="BU20" s="8">
        <f t="shared" si="9"/>
        <v>4.5515233268150289E-2</v>
      </c>
      <c r="BV20" s="8">
        <f t="shared" si="9"/>
        <v>7.4554297992646928E-2</v>
      </c>
      <c r="BW20" s="32">
        <v>18.942744533531371</v>
      </c>
      <c r="BX20" s="23">
        <v>865.13122841869802</v>
      </c>
      <c r="BY20" s="24">
        <v>892.95051220613755</v>
      </c>
      <c r="BZ20" s="8">
        <f t="shared" si="10"/>
        <v>2.052746690007231E-2</v>
      </c>
      <c r="CA20" s="8">
        <f t="shared" si="10"/>
        <v>5.3343694406345871E-2</v>
      </c>
      <c r="CB20" s="32">
        <v>19.764855585806071</v>
      </c>
    </row>
    <row r="21" spans="1:80" x14ac:dyDescent="0.25">
      <c r="A21" s="22" t="s">
        <v>209</v>
      </c>
      <c r="B21" s="31">
        <f t="shared" si="11"/>
        <v>755.25946601696421</v>
      </c>
      <c r="C21" s="23">
        <v>736.73603040661999</v>
      </c>
      <c r="D21" s="24">
        <v>758.8418870497544</v>
      </c>
      <c r="E21" s="7">
        <v>2.9131044319489579E-2</v>
      </c>
      <c r="F21" s="7">
        <f t="shared" si="12"/>
        <v>4.7432984212470997E-3</v>
      </c>
      <c r="G21" s="40">
        <v>3600.0074698925018</v>
      </c>
      <c r="H21" s="23">
        <v>744.16440013211388</v>
      </c>
      <c r="I21" s="24">
        <v>755.25946601696421</v>
      </c>
      <c r="J21" s="7">
        <v>1.4690402946371471E-2</v>
      </c>
      <c r="K21" s="84">
        <f t="shared" si="13"/>
        <v>0</v>
      </c>
      <c r="L21" s="32">
        <v>3600.0138208866119</v>
      </c>
      <c r="M21" s="23">
        <v>951.216284927228</v>
      </c>
      <c r="N21" s="8">
        <f t="shared" si="0"/>
        <v>0.25945628982803415</v>
      </c>
      <c r="O21" s="24">
        <f t="shared" si="14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0.39452379729205539</v>
      </c>
      <c r="X21" s="24">
        <f t="shared" si="15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6"/>
        <v>0.16181844095542189</v>
      </c>
      <c r="AH21" s="8">
        <f t="shared" si="16"/>
        <v>0.18869393453274028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7"/>
        <v>0.16181844095542189</v>
      </c>
      <c r="AM21" s="8">
        <f t="shared" si="17"/>
        <v>0.18869393453274028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0.18079090338344234</v>
      </c>
      <c r="AR21" s="8">
        <f t="shared" si="3"/>
        <v>0.19560850451684023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0.16635783205125421</v>
      </c>
      <c r="AW21" s="8">
        <f t="shared" si="4"/>
        <v>0.20262994827590622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0.17063272297222029</v>
      </c>
      <c r="BB21" s="8">
        <f t="shared" si="5"/>
        <v>0.18553816560566216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0.17146173315730398</v>
      </c>
      <c r="BG21" s="8">
        <f t="shared" si="6"/>
        <v>0.20825942749968004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5.9772404755080846E-2</v>
      </c>
      <c r="BL21" s="8">
        <f t="shared" si="7"/>
        <v>0.1139061500687896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7.2543148684023062E-2</v>
      </c>
      <c r="BQ21" s="8">
        <f t="shared" si="8"/>
        <v>0.1059670931719237</v>
      </c>
      <c r="BR21" s="32">
        <v>70.382239693216974</v>
      </c>
      <c r="BS21" s="23">
        <v>797.90601808132226</v>
      </c>
      <c r="BT21" s="24">
        <v>824.26149492450293</v>
      </c>
      <c r="BU21" s="8">
        <f t="shared" si="9"/>
        <v>5.6466094081898136E-2</v>
      </c>
      <c r="BV21" s="8">
        <f t="shared" si="9"/>
        <v>9.1362017971700377E-2</v>
      </c>
      <c r="BW21" s="32">
        <v>23.050379510410131</v>
      </c>
      <c r="BX21" s="23">
        <v>799.08667275038465</v>
      </c>
      <c r="BY21" s="24">
        <v>835.53239058690383</v>
      </c>
      <c r="BZ21" s="8">
        <f t="shared" si="10"/>
        <v>5.8029337870537878E-2</v>
      </c>
      <c r="CA21" s="8">
        <f t="shared" si="10"/>
        <v>0.10628522803332408</v>
      </c>
      <c r="CB21" s="32">
        <v>20.997057957015929</v>
      </c>
    </row>
    <row r="22" spans="1:80" x14ac:dyDescent="0.25">
      <c r="A22" s="22" t="s">
        <v>210</v>
      </c>
      <c r="B22" s="31">
        <f t="shared" si="11"/>
        <v>683.50112984526345</v>
      </c>
      <c r="C22" s="23">
        <v>666.50395001971333</v>
      </c>
      <c r="D22" s="24">
        <v>685.57919172145148</v>
      </c>
      <c r="E22" s="7">
        <v>2.782354238879171E-2</v>
      </c>
      <c r="F22" s="7">
        <f t="shared" si="12"/>
        <v>3.0403195919492905E-3</v>
      </c>
      <c r="G22" s="40">
        <v>3600.013818025589</v>
      </c>
      <c r="H22" s="23">
        <v>671.12816579680782</v>
      </c>
      <c r="I22" s="24">
        <v>683.50112984526345</v>
      </c>
      <c r="J22" s="7">
        <v>1.8102331522490269E-2</v>
      </c>
      <c r="K22" s="7">
        <f t="shared" si="13"/>
        <v>0</v>
      </c>
      <c r="L22" s="32">
        <v>3600.0109329223628</v>
      </c>
      <c r="M22" s="23">
        <v>872.23722446062857</v>
      </c>
      <c r="N22" s="8">
        <f t="shared" si="0"/>
        <v>0.27613135717579973</v>
      </c>
      <c r="O22" s="24">
        <f t="shared" si="14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0.27396000197312464</v>
      </c>
      <c r="X22" s="24">
        <f t="shared" si="15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6"/>
        <v>0.1987780502733226</v>
      </c>
      <c r="AH22" s="8">
        <f t="shared" si="16"/>
        <v>0.24533926584314725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7"/>
        <v>0.1987780502733226</v>
      </c>
      <c r="AM22" s="8">
        <f t="shared" si="17"/>
        <v>0.24533926584314725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0.19054595450315842</v>
      </c>
      <c r="AR22" s="8">
        <f t="shared" si="3"/>
        <v>0.24398703243758296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0.17946969881464747</v>
      </c>
      <c r="AW22" s="8">
        <f t="shared" si="4"/>
        <v>0.21227785309442054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0.19725282601125327</v>
      </c>
      <c r="BB22" s="8">
        <f t="shared" si="5"/>
        <v>0.22527439332189708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0.17690725766766535</v>
      </c>
      <c r="BG22" s="8">
        <f t="shared" si="6"/>
        <v>0.21202498946912443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0.10990338918503548</v>
      </c>
      <c r="BL22" s="8">
        <f t="shared" si="7"/>
        <v>0.13970065365846399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8.4473508927623328E-2</v>
      </c>
      <c r="BQ22" s="8">
        <f t="shared" si="8"/>
        <v>0.12257728178722806</v>
      </c>
      <c r="BR22" s="32">
        <v>57.470387035422029</v>
      </c>
      <c r="BS22" s="23">
        <v>731.03404463908453</v>
      </c>
      <c r="BT22" s="24">
        <v>767.61055788916872</v>
      </c>
      <c r="BU22" s="8">
        <f t="shared" si="9"/>
        <v>6.95432863506487E-2</v>
      </c>
      <c r="BV22" s="8">
        <f t="shared" si="9"/>
        <v>0.12305675056154866</v>
      </c>
      <c r="BW22" s="32">
        <v>21.975084007345139</v>
      </c>
      <c r="BX22" s="23">
        <v>739.98232435981652</v>
      </c>
      <c r="BY22" s="24">
        <v>752.88158876996351</v>
      </c>
      <c r="BZ22" s="8">
        <f t="shared" si="10"/>
        <v>8.2635115068997386E-2</v>
      </c>
      <c r="CA22" s="8">
        <f t="shared" si="10"/>
        <v>0.10150745316310886</v>
      </c>
      <c r="CB22" s="32">
        <v>22.707087584584951</v>
      </c>
    </row>
    <row r="23" spans="1:80" x14ac:dyDescent="0.25">
      <c r="A23" s="22" t="s">
        <v>211</v>
      </c>
      <c r="B23" s="31">
        <f t="shared" si="11"/>
        <v>649.60424164603296</v>
      </c>
      <c r="C23" s="23">
        <v>641.659696908103</v>
      </c>
      <c r="D23" s="24">
        <v>649.60424424324492</v>
      </c>
      <c r="E23" s="7">
        <v>1.2229826706867781E-2</v>
      </c>
      <c r="F23" s="7">
        <f t="shared" si="12"/>
        <v>3.9981450145455256E-9</v>
      </c>
      <c r="G23" s="40">
        <v>3600.006683826447</v>
      </c>
      <c r="H23" s="23">
        <v>645.01866379749777</v>
      </c>
      <c r="I23" s="24">
        <v>649.60424164603296</v>
      </c>
      <c r="J23" s="7">
        <v>7.0590331074742996E-3</v>
      </c>
      <c r="K23" s="7">
        <f t="shared" si="13"/>
        <v>0</v>
      </c>
      <c r="L23" s="32">
        <v>3600.0116879940028</v>
      </c>
      <c r="M23" s="23">
        <v>762.03411450573753</v>
      </c>
      <c r="N23" s="8">
        <f t="shared" si="0"/>
        <v>0.17307441308390842</v>
      </c>
      <c r="O23" s="24">
        <f t="shared" si="14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0.17241344878298329</v>
      </c>
      <c r="X23" s="24">
        <f t="shared" si="15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6"/>
        <v>0.1551134269510166</v>
      </c>
      <c r="AH23" s="8">
        <f t="shared" si="16"/>
        <v>0.16565640556662536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7"/>
        <v>0.1551134269510166</v>
      </c>
      <c r="AM23" s="8">
        <f t="shared" si="17"/>
        <v>0.16565640556662536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0.14672848336352648</v>
      </c>
      <c r="AR23" s="8">
        <f t="shared" si="3"/>
        <v>0.1653209618934364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0.14967938420859681</v>
      </c>
      <c r="AW23" s="8">
        <f t="shared" si="4"/>
        <v>0.17565270352953094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0.12435900022950636</v>
      </c>
      <c r="BB23" s="8">
        <f t="shared" si="5"/>
        <v>0.15050016906773314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0.12980381257156559</v>
      </c>
      <c r="BG23" s="8">
        <f t="shared" si="6"/>
        <v>0.17252399674459654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0.10206984914222249</v>
      </c>
      <c r="BL23" s="8">
        <f t="shared" si="7"/>
        <v>0.12503107600308161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8.391113749300852E-2</v>
      </c>
      <c r="BQ23" s="8">
        <f t="shared" si="8"/>
        <v>0.11870923879503366</v>
      </c>
      <c r="BR23" s="32">
        <v>116.241967975162</v>
      </c>
      <c r="BS23" s="23">
        <v>706.424484257676</v>
      </c>
      <c r="BT23" s="24">
        <v>725.11225194744839</v>
      </c>
      <c r="BU23" s="8">
        <f t="shared" si="9"/>
        <v>8.7469014161093164E-2</v>
      </c>
      <c r="BV23" s="8">
        <f t="shared" si="9"/>
        <v>0.11623694160322227</v>
      </c>
      <c r="BW23" s="32">
        <v>19.589686381816861</v>
      </c>
      <c r="BX23" s="23">
        <v>711.58376302771296</v>
      </c>
      <c r="BY23" s="24">
        <v>732.60063585306966</v>
      </c>
      <c r="BZ23" s="8">
        <f t="shared" si="10"/>
        <v>9.5411201787460653E-2</v>
      </c>
      <c r="CA23" s="8">
        <f t="shared" si="10"/>
        <v>0.12776455091600394</v>
      </c>
      <c r="CB23" s="32">
        <v>19.241767704673109</v>
      </c>
    </row>
    <row r="24" spans="1:80" x14ac:dyDescent="0.25">
      <c r="A24" s="22" t="s">
        <v>212</v>
      </c>
      <c r="B24" s="31">
        <f t="shared" si="11"/>
        <v>753.01743721905882</v>
      </c>
      <c r="C24" s="23">
        <v>752.94214734419973</v>
      </c>
      <c r="D24" s="24">
        <v>753.01743771421104</v>
      </c>
      <c r="E24" s="7">
        <v>9.9984895754673259E-5</v>
      </c>
      <c r="F24" s="7">
        <f t="shared" si="12"/>
        <v>6.5755744418820313E-10</v>
      </c>
      <c r="G24" s="40">
        <v>1161.2142579555509</v>
      </c>
      <c r="H24" s="23">
        <v>752.94510950368681</v>
      </c>
      <c r="I24" s="24">
        <v>753.01743721905882</v>
      </c>
      <c r="J24" s="7">
        <v>9.6050518616003593E-5</v>
      </c>
      <c r="K24" s="84">
        <f t="shared" si="13"/>
        <v>0</v>
      </c>
      <c r="L24" s="32">
        <v>260.62676310539251</v>
      </c>
      <c r="M24" s="23">
        <v>925.14216470029112</v>
      </c>
      <c r="N24" s="8">
        <f t="shared" si="0"/>
        <v>0.2285800022332814</v>
      </c>
      <c r="O24" s="24">
        <f t="shared" si="14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0.25750742284353967</v>
      </c>
      <c r="X24" s="24">
        <f t="shared" si="15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6"/>
        <v>7.5122389714809903E-2</v>
      </c>
      <c r="AH24" s="8">
        <f t="shared" si="16"/>
        <v>0.10744089630936156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7"/>
        <v>7.5122389714809903E-2</v>
      </c>
      <c r="AM24" s="8">
        <f t="shared" si="17"/>
        <v>0.10744089630936156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7.4159451323873554E-2</v>
      </c>
      <c r="AR24" s="8">
        <f t="shared" si="3"/>
        <v>0.10822534935165293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7.372936445039488E-2</v>
      </c>
      <c r="AW24" s="8">
        <f t="shared" si="4"/>
        <v>0.10561912785990395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8.8068009969842903E-2</v>
      </c>
      <c r="BB24" s="8">
        <f t="shared" si="5"/>
        <v>0.11959989936674988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7.172172805902112E-2</v>
      </c>
      <c r="BG24" s="8">
        <f t="shared" si="6"/>
        <v>9.9726907409502713E-2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5.9739438176718278E-2</v>
      </c>
      <c r="BL24" s="8">
        <f t="shared" si="7"/>
        <v>8.7277085056568976E-2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5.1528378246805978E-2</v>
      </c>
      <c r="BQ24" s="8">
        <f t="shared" si="8"/>
        <v>8.1900691729867608E-2</v>
      </c>
      <c r="BR24" s="32">
        <v>42.443311041966084</v>
      </c>
      <c r="BS24" s="23">
        <v>791.81920455052295</v>
      </c>
      <c r="BT24" s="24">
        <v>815.55127651709688</v>
      </c>
      <c r="BU24" s="8">
        <f t="shared" si="9"/>
        <v>5.1528378246805978E-2</v>
      </c>
      <c r="BV24" s="8">
        <f t="shared" si="9"/>
        <v>8.3044344270405607E-2</v>
      </c>
      <c r="BW24" s="32">
        <v>18.767574932426211</v>
      </c>
      <c r="BX24" s="23">
        <v>790.68701601575935</v>
      </c>
      <c r="BY24" s="24">
        <v>834.82770839615785</v>
      </c>
      <c r="BZ24" s="8">
        <f t="shared" si="10"/>
        <v>5.002484263288335E-2</v>
      </c>
      <c r="CA24" s="8">
        <f t="shared" si="10"/>
        <v>0.10864326260389075</v>
      </c>
      <c r="CB24" s="32">
        <v>19.013360170833771</v>
      </c>
    </row>
    <row r="25" spans="1:80" x14ac:dyDescent="0.25">
      <c r="A25" s="22" t="s">
        <v>213</v>
      </c>
      <c r="B25" s="31">
        <f t="shared" si="11"/>
        <v>708.33480087552323</v>
      </c>
      <c r="C25" s="23">
        <v>695.51923901401108</v>
      </c>
      <c r="D25" s="24">
        <v>712.94780146993196</v>
      </c>
      <c r="E25" s="7">
        <v>2.4445776282618181E-2</v>
      </c>
      <c r="F25" s="7">
        <f t="shared" si="12"/>
        <v>6.5124579347321685E-3</v>
      </c>
      <c r="G25" s="40">
        <v>3600.00593495369</v>
      </c>
      <c r="H25" s="23">
        <v>699.86306747700985</v>
      </c>
      <c r="I25" s="24">
        <v>708.33480087552323</v>
      </c>
      <c r="J25" s="7">
        <v>1.196006943050369E-2</v>
      </c>
      <c r="K25" s="7">
        <f t="shared" si="13"/>
        <v>0</v>
      </c>
      <c r="L25" s="32">
        <v>3600.0109310150151</v>
      </c>
      <c r="M25" s="23">
        <v>895.57165246232103</v>
      </c>
      <c r="N25" s="8">
        <f t="shared" si="0"/>
        <v>0.26433383105752728</v>
      </c>
      <c r="O25" s="24">
        <f t="shared" si="14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0.26443352936594672</v>
      </c>
      <c r="X25" s="24">
        <f t="shared" si="15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6"/>
        <v>0.14930937575557238</v>
      </c>
      <c r="AH25" s="8">
        <f t="shared" si="16"/>
        <v>0.1740201004587239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7"/>
        <v>0.14930937575557238</v>
      </c>
      <c r="AM25" s="8">
        <f t="shared" si="17"/>
        <v>0.1740201004587239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0.16106033868065636</v>
      </c>
      <c r="AR25" s="8">
        <f t="shared" si="3"/>
        <v>0.18198286634296315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0.15934865117643537</v>
      </c>
      <c r="AW25" s="8">
        <f t="shared" si="4"/>
        <v>0.1827234900703136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0.14566048497636067</v>
      </c>
      <c r="BB25" s="8">
        <f t="shared" si="5"/>
        <v>0.16494830231478713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0.13907853677101481</v>
      </c>
      <c r="BG25" s="8">
        <f t="shared" si="6"/>
        <v>0.17612733667009534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0.10719023174180702</v>
      </c>
      <c r="BL25" s="8">
        <f t="shared" si="7"/>
        <v>0.15977005628973434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9.4043068269624094E-2</v>
      </c>
      <c r="BQ25" s="8">
        <f t="shared" si="8"/>
        <v>0.13867039774260129</v>
      </c>
      <c r="BR25" s="32">
        <v>63.65817753262818</v>
      </c>
      <c r="BS25" s="23">
        <v>777.8198761252703</v>
      </c>
      <c r="BT25" s="24">
        <v>801.05394874956323</v>
      </c>
      <c r="BU25" s="8">
        <f t="shared" si="9"/>
        <v>9.8096373584724936E-2</v>
      </c>
      <c r="BV25" s="8">
        <f t="shared" si="9"/>
        <v>0.13089734933175151</v>
      </c>
      <c r="BW25" s="32">
        <v>20.11109275985509</v>
      </c>
      <c r="BX25" s="23">
        <v>779.32122465852592</v>
      </c>
      <c r="BY25" s="24">
        <v>808.80370580928388</v>
      </c>
      <c r="BZ25" s="8">
        <f t="shared" si="10"/>
        <v>0.10021592006387563</v>
      </c>
      <c r="CA25" s="8">
        <f t="shared" si="10"/>
        <v>0.14183816016039033</v>
      </c>
      <c r="CB25" s="32">
        <v>21.385904994234441</v>
      </c>
    </row>
    <row r="26" spans="1:80" x14ac:dyDescent="0.25">
      <c r="A26" s="22" t="s">
        <v>214</v>
      </c>
      <c r="B26" s="31">
        <f t="shared" si="11"/>
        <v>673.90105911015723</v>
      </c>
      <c r="C26" s="23">
        <v>659.51904950977973</v>
      </c>
      <c r="D26" s="24">
        <v>673.90106153375643</v>
      </c>
      <c r="E26" s="7">
        <v>2.1341429543443681E-2</v>
      </c>
      <c r="F26" s="7">
        <f t="shared" si="12"/>
        <v>3.5963724435520428E-9</v>
      </c>
      <c r="G26" s="40">
        <v>3600.013931035995</v>
      </c>
      <c r="H26" s="23">
        <v>664.73039721126429</v>
      </c>
      <c r="I26" s="24">
        <v>673.90105911015723</v>
      </c>
      <c r="J26" s="7">
        <v>1.3608320946997749E-2</v>
      </c>
      <c r="K26" s="7">
        <f t="shared" si="13"/>
        <v>0</v>
      </c>
      <c r="L26" s="32">
        <v>3600.013081073761</v>
      </c>
      <c r="M26" s="23">
        <v>769.28204250510908</v>
      </c>
      <c r="N26" s="8">
        <f t="shared" si="0"/>
        <v>0.14153558909804395</v>
      </c>
      <c r="O26" s="24">
        <f t="shared" si="14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0.14153558909804395</v>
      </c>
      <c r="X26" s="24">
        <f t="shared" si="15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6"/>
        <v>0.13831124046680346</v>
      </c>
      <c r="AH26" s="8">
        <f t="shared" si="16"/>
        <v>0.16521344065365479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7"/>
        <v>0.13831124046680346</v>
      </c>
      <c r="AM26" s="8">
        <f t="shared" si="17"/>
        <v>0.16521344065365479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0.12062242567155994</v>
      </c>
      <c r="AR26" s="8">
        <f t="shared" si="3"/>
        <v>0.16135540106805182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0.10068064169016515</v>
      </c>
      <c r="AW26" s="8">
        <f t="shared" si="4"/>
        <v>0.12084652660118943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0.13757644866779969</v>
      </c>
      <c r="BB26" s="8">
        <f t="shared" si="5"/>
        <v>0.17410897235615919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0.10061941188582908</v>
      </c>
      <c r="BG26" s="8">
        <f t="shared" si="6"/>
        <v>0.12144700119204546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5.3518056421120772E-2</v>
      </c>
      <c r="BL26" s="8">
        <f t="shared" si="7"/>
        <v>9.3614681745297856E-2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3.5099914503767662E-2</v>
      </c>
      <c r="BQ26" s="8">
        <f t="shared" si="8"/>
        <v>8.5982822624492555E-2</v>
      </c>
      <c r="BR26" s="32">
        <v>75.582659946754575</v>
      </c>
      <c r="BS26" s="23">
        <v>711.10862781837398</v>
      </c>
      <c r="BT26" s="24">
        <v>739.27909801434373</v>
      </c>
      <c r="BU26" s="8">
        <f t="shared" si="9"/>
        <v>5.5212212839295623E-2</v>
      </c>
      <c r="BV26" s="8">
        <f t="shared" si="9"/>
        <v>9.7014299087931355E-2</v>
      </c>
      <c r="BW26" s="32">
        <v>21.462616109848021</v>
      </c>
      <c r="BX26" s="23">
        <v>741.1238723111353</v>
      </c>
      <c r="BY26" s="24">
        <v>758.60060702291651</v>
      </c>
      <c r="BZ26" s="8">
        <f t="shared" si="10"/>
        <v>9.9751754789852154E-2</v>
      </c>
      <c r="CA26" s="8">
        <f t="shared" si="10"/>
        <v>0.1256854352248675</v>
      </c>
      <c r="CB26" s="32">
        <v>20.040975675545631</v>
      </c>
    </row>
    <row r="27" spans="1:80" x14ac:dyDescent="0.25">
      <c r="A27" s="22" t="s">
        <v>215</v>
      </c>
      <c r="B27" s="31">
        <f t="shared" si="11"/>
        <v>646.40330037325725</v>
      </c>
      <c r="C27" s="23">
        <v>639.52082470011112</v>
      </c>
      <c r="D27" s="24">
        <v>646.40330037325725</v>
      </c>
      <c r="E27" s="7">
        <v>1.0647339933398959E-2</v>
      </c>
      <c r="F27" s="7">
        <f t="shared" si="12"/>
        <v>0</v>
      </c>
      <c r="G27" s="40">
        <v>3600.0068640708919</v>
      </c>
      <c r="H27" s="23">
        <v>646.33902551860899</v>
      </c>
      <c r="I27" s="24">
        <v>646.40330037325737</v>
      </c>
      <c r="J27" s="7">
        <v>9.9434601604209141E-5</v>
      </c>
      <c r="K27" s="84">
        <f t="shared" si="13"/>
        <v>1.7587601680865341E-16</v>
      </c>
      <c r="L27" s="32">
        <v>2170.81997013092</v>
      </c>
      <c r="M27" s="23">
        <v>784.35061446002669</v>
      </c>
      <c r="N27" s="8">
        <f t="shared" si="0"/>
        <v>0.21340750272641482</v>
      </c>
      <c r="O27" s="24">
        <f t="shared" si="14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0.17310226673812795</v>
      </c>
      <c r="X27" s="24">
        <f t="shared" si="15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6"/>
        <v>0.15641625191813105</v>
      </c>
      <c r="AH27" s="8">
        <f t="shared" si="16"/>
        <v>0.17910307267421796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7"/>
        <v>0.15641625191813105</v>
      </c>
      <c r="AM27" s="8">
        <f t="shared" si="17"/>
        <v>0.17910307267421796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0.16657353132852981</v>
      </c>
      <c r="AR27" s="8">
        <f t="shared" si="3"/>
        <v>0.17648385878817452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0.15071951902746358</v>
      </c>
      <c r="AW27" s="8">
        <f t="shared" si="4"/>
        <v>0.18312074432824116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0.10943718479935209</v>
      </c>
      <c r="BB27" s="8">
        <f t="shared" si="5"/>
        <v>0.17001542875476386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0.17232448590869248</v>
      </c>
      <c r="BG27" s="8">
        <f t="shared" si="6"/>
        <v>0.18673068531300924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0.10006595766486405</v>
      </c>
      <c r="BL27" s="8">
        <f t="shared" si="7"/>
        <v>0.13048428291675526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8.6232156300653076E-2</v>
      </c>
      <c r="BQ27" s="8">
        <f t="shared" si="8"/>
        <v>0.1121514643652889</v>
      </c>
      <c r="BR27" s="32">
        <v>115.9369265845045</v>
      </c>
      <c r="BS27" s="23">
        <v>712.41933883389447</v>
      </c>
      <c r="BT27" s="24">
        <v>725.37750525643139</v>
      </c>
      <c r="BU27" s="8">
        <f t="shared" si="9"/>
        <v>0.10212825092711796</v>
      </c>
      <c r="BV27" s="8">
        <f t="shared" si="9"/>
        <v>0.1221748169255502</v>
      </c>
      <c r="BW27" s="32">
        <v>20.769587702304129</v>
      </c>
      <c r="BX27" s="23">
        <v>706.86347155757824</v>
      </c>
      <c r="BY27" s="24">
        <v>733.75709132595455</v>
      </c>
      <c r="BZ27" s="8">
        <f t="shared" si="10"/>
        <v>9.3533203109280288E-2</v>
      </c>
      <c r="CA27" s="8">
        <f t="shared" si="10"/>
        <v>0.13513821928547701</v>
      </c>
      <c r="CB27" s="32">
        <v>19.30316134802997</v>
      </c>
    </row>
    <row r="28" spans="1:80" x14ac:dyDescent="0.25">
      <c r="A28" s="22" t="s">
        <v>216</v>
      </c>
      <c r="B28" s="31">
        <f t="shared" si="11"/>
        <v>688.27660559185108</v>
      </c>
      <c r="C28" s="23">
        <v>681.6293265346103</v>
      </c>
      <c r="D28" s="24">
        <v>688.43566022438574</v>
      </c>
      <c r="E28" s="7">
        <v>9.8866663698914531E-3</v>
      </c>
      <c r="F28" s="7">
        <f t="shared" si="12"/>
        <v>2.3109115033466914E-4</v>
      </c>
      <c r="G28" s="40">
        <v>3600.005352973938</v>
      </c>
      <c r="H28" s="23">
        <v>685.37226623745448</v>
      </c>
      <c r="I28" s="24">
        <v>688.27660559185108</v>
      </c>
      <c r="J28" s="7">
        <v>4.2197269684900313E-3</v>
      </c>
      <c r="K28" s="7">
        <f t="shared" si="13"/>
        <v>0</v>
      </c>
      <c r="L28" s="32">
        <v>3600.0114848613739</v>
      </c>
      <c r="M28" s="23">
        <v>799.15007728078842</v>
      </c>
      <c r="N28" s="8">
        <f t="shared" si="0"/>
        <v>0.16108853735279427</v>
      </c>
      <c r="O28" s="24">
        <f t="shared" si="14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0.16108853735279427</v>
      </c>
      <c r="X28" s="24">
        <f t="shared" si="15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6"/>
        <v>8.3320235603335333E-2</v>
      </c>
      <c r="AH28" s="8">
        <f t="shared" si="16"/>
        <v>0.13778760966211245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7"/>
        <v>8.3320235603335333E-2</v>
      </c>
      <c r="AM28" s="8">
        <f t="shared" si="17"/>
        <v>0.13778760966211245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8.1155079771469185E-2</v>
      </c>
      <c r="AR28" s="8">
        <f t="shared" si="3"/>
        <v>0.13581599535666558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0.10886279417996621</v>
      </c>
      <c r="AW28" s="8">
        <f t="shared" si="4"/>
        <v>0.12787468123676721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8.6786654997348819E-2</v>
      </c>
      <c r="BB28" s="8">
        <f t="shared" si="5"/>
        <v>0.12749226383870141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7.6751630953223668E-2</v>
      </c>
      <c r="BG28" s="8">
        <f t="shared" si="6"/>
        <v>0.12492918270759994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6.9097215350934743E-2</v>
      </c>
      <c r="BL28" s="8">
        <f t="shared" si="7"/>
        <v>9.8441544462122443E-2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5.8528893425972443E-2</v>
      </c>
      <c r="BQ28" s="8">
        <f t="shared" si="8"/>
        <v>9.1684734807403231E-2</v>
      </c>
      <c r="BR28" s="32">
        <v>47.696327648498119</v>
      </c>
      <c r="BS28" s="23">
        <v>720.11094864586164</v>
      </c>
      <c r="BT28" s="24">
        <v>744.80157730307997</v>
      </c>
      <c r="BU28" s="8">
        <f t="shared" si="9"/>
        <v>4.6252252067518866E-2</v>
      </c>
      <c r="BV28" s="8">
        <f t="shared" si="9"/>
        <v>8.2125371183614321E-2</v>
      </c>
      <c r="BW28" s="32">
        <v>20.693421344272789</v>
      </c>
      <c r="BX28" s="23">
        <v>725.30700415641263</v>
      </c>
      <c r="BY28" s="24">
        <v>735.61619445724136</v>
      </c>
      <c r="BZ28" s="8">
        <f t="shared" si="10"/>
        <v>5.3801623160965935E-2</v>
      </c>
      <c r="CA28" s="8">
        <f t="shared" si="10"/>
        <v>6.8779889481617396E-2</v>
      </c>
      <c r="CB28" s="32">
        <v>19.899966315552589</v>
      </c>
    </row>
    <row r="29" spans="1:80" x14ac:dyDescent="0.25">
      <c r="A29" s="22" t="s">
        <v>217</v>
      </c>
      <c r="B29" s="31">
        <f t="shared" si="11"/>
        <v>667.32016961202305</v>
      </c>
      <c r="C29" s="23">
        <v>648.93716977761483</v>
      </c>
      <c r="D29" s="24">
        <v>667.76361519530815</v>
      </c>
      <c r="E29" s="7">
        <v>2.8193278263872051E-2</v>
      </c>
      <c r="F29" s="7">
        <f t="shared" si="12"/>
        <v>6.6451697922290359E-4</v>
      </c>
      <c r="G29" s="40">
        <v>3600.0067899227138</v>
      </c>
      <c r="H29" s="23">
        <v>652.36350487268828</v>
      </c>
      <c r="I29" s="24">
        <v>667.32016961202305</v>
      </c>
      <c r="J29" s="7">
        <v>2.2413026640616E-2</v>
      </c>
      <c r="K29" s="7">
        <f t="shared" si="13"/>
        <v>0</v>
      </c>
      <c r="L29" s="32">
        <v>3600.0021119117741</v>
      </c>
      <c r="M29" s="23">
        <v>803.9500117860174</v>
      </c>
      <c r="N29" s="8">
        <f t="shared" si="0"/>
        <v>0.2047440619896598</v>
      </c>
      <c r="O29" s="24">
        <f t="shared" si="14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0.16150783896337356</v>
      </c>
      <c r="X29" s="24">
        <f t="shared" si="15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6"/>
        <v>0.10156036070391429</v>
      </c>
      <c r="AH29" s="8">
        <f t="shared" si="16"/>
        <v>0.10817489975689733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7"/>
        <v>0.10156036070391429</v>
      </c>
      <c r="AM29" s="8">
        <f t="shared" si="17"/>
        <v>0.10817489975689733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0.10349755552294075</v>
      </c>
      <c r="AR29" s="8">
        <f t="shared" si="3"/>
        <v>0.109104048217432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0.124985010823216</v>
      </c>
      <c r="AW29" s="8">
        <f t="shared" si="4"/>
        <v>0.177184898955147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0.10156036070391429</v>
      </c>
      <c r="BB29" s="8">
        <f t="shared" si="5"/>
        <v>0.10817489975689733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0.13916297846229395</v>
      </c>
      <c r="BG29" s="8">
        <f t="shared" si="6"/>
        <v>0.17528563535455685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7.704266711709476E-2</v>
      </c>
      <c r="BL29" s="8">
        <f t="shared" si="7"/>
        <v>0.10084113938887705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7.7239410316956719E-2</v>
      </c>
      <c r="BQ29" s="8">
        <f t="shared" si="8"/>
        <v>0.10139635181240385</v>
      </c>
      <c r="BR29" s="32">
        <v>83.11772786658257</v>
      </c>
      <c r="BS29" s="23">
        <v>717.24551172172562</v>
      </c>
      <c r="BT29" s="24">
        <v>730.47285822676213</v>
      </c>
      <c r="BU29" s="8">
        <f t="shared" si="9"/>
        <v>7.481467574811794E-2</v>
      </c>
      <c r="BV29" s="8">
        <f t="shared" si="9"/>
        <v>9.4636265304937156E-2</v>
      </c>
      <c r="BW29" s="32">
        <v>20.885116298682991</v>
      </c>
      <c r="BX29" s="23">
        <v>700.81533223498775</v>
      </c>
      <c r="BY29" s="24">
        <v>713.92478785778371</v>
      </c>
      <c r="BZ29" s="8">
        <f t="shared" si="10"/>
        <v>5.0193541493641108E-2</v>
      </c>
      <c r="CA29" s="8">
        <f t="shared" si="10"/>
        <v>6.9838467901931364E-2</v>
      </c>
      <c r="CB29" s="32">
        <v>20.3808501040563</v>
      </c>
    </row>
    <row r="30" spans="1:80" x14ac:dyDescent="0.25">
      <c r="A30" s="22" t="s">
        <v>218</v>
      </c>
      <c r="B30" s="31">
        <f t="shared" si="11"/>
        <v>663.20898332140371</v>
      </c>
      <c r="C30" s="23">
        <v>650.73936242212199</v>
      </c>
      <c r="D30" s="24">
        <v>663.20899085166855</v>
      </c>
      <c r="E30" s="7">
        <v>1.8801959264049851E-2</v>
      </c>
      <c r="F30" s="7">
        <f t="shared" si="12"/>
        <v>1.135428654877248E-8</v>
      </c>
      <c r="G30" s="40">
        <v>3600.0054490566249</v>
      </c>
      <c r="H30" s="23">
        <v>655.07670659335338</v>
      </c>
      <c r="I30" s="24">
        <v>663.20898332140371</v>
      </c>
      <c r="J30" s="7">
        <v>1.226201232577267E-2</v>
      </c>
      <c r="K30" s="84">
        <f t="shared" si="13"/>
        <v>0</v>
      </c>
      <c r="L30" s="32">
        <v>3600.0139079093929</v>
      </c>
      <c r="M30" s="23">
        <v>789.3951811168796</v>
      </c>
      <c r="N30" s="8">
        <f t="shared" si="0"/>
        <v>0.19026611666736676</v>
      </c>
      <c r="O30" s="24">
        <f t="shared" si="14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0.19026611666736676</v>
      </c>
      <c r="X30" s="24">
        <f t="shared" si="15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6"/>
        <v>0.16544980401307188</v>
      </c>
      <c r="AH30" s="8">
        <f t="shared" si="16"/>
        <v>0.22671176149244299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7"/>
        <v>0.16544980401307188</v>
      </c>
      <c r="AM30" s="8">
        <f t="shared" si="17"/>
        <v>0.22671176149244299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0.16935578991635825</v>
      </c>
      <c r="AR30" s="8">
        <f t="shared" si="3"/>
        <v>0.23217444553768651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0.12006339739591647</v>
      </c>
      <c r="AW30" s="8">
        <f t="shared" si="4"/>
        <v>0.14379393884404429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0.13886027842950993</v>
      </c>
      <c r="BB30" s="8">
        <f t="shared" si="5"/>
        <v>0.1737767553393168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0.12065463851609587</v>
      </c>
      <c r="BG30" s="8">
        <f t="shared" si="6"/>
        <v>0.15027217639319818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9.1763840086701215E-2</v>
      </c>
      <c r="BL30" s="8">
        <f t="shared" si="7"/>
        <v>0.16889271976810166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9.3318191629579036E-2</v>
      </c>
      <c r="BQ30" s="8">
        <f t="shared" si="8"/>
        <v>0.13976125003116996</v>
      </c>
      <c r="BR30" s="32">
        <v>62.1244664080441</v>
      </c>
      <c r="BS30" s="23">
        <v>715.42667142742812</v>
      </c>
      <c r="BT30" s="24">
        <v>740.20285310686961</v>
      </c>
      <c r="BU30" s="8">
        <f t="shared" si="9"/>
        <v>7.873489264954471E-2</v>
      </c>
      <c r="BV30" s="8">
        <f t="shared" si="9"/>
        <v>0.11609292353049025</v>
      </c>
      <c r="BW30" s="32">
        <v>20.825585025921459</v>
      </c>
      <c r="BX30" s="23">
        <v>731.70439538031212</v>
      </c>
      <c r="BY30" s="24">
        <v>765.63588828150762</v>
      </c>
      <c r="BZ30" s="8">
        <f t="shared" si="10"/>
        <v>0.10327877604413303</v>
      </c>
      <c r="CA30" s="8">
        <f t="shared" si="10"/>
        <v>0.15444137147711987</v>
      </c>
      <c r="CB30" s="32">
        <v>22.23412789646536</v>
      </c>
    </row>
    <row r="31" spans="1:80" x14ac:dyDescent="0.25">
      <c r="A31" s="22" t="s">
        <v>219</v>
      </c>
      <c r="B31" s="31">
        <f t="shared" si="11"/>
        <v>638.65479820043242</v>
      </c>
      <c r="C31" s="23">
        <v>632.44661381430069</v>
      </c>
      <c r="D31" s="24">
        <v>639.40462372412003</v>
      </c>
      <c r="E31" s="7">
        <v>1.088201375412696E-2</v>
      </c>
      <c r="F31" s="7">
        <f t="shared" si="12"/>
        <v>1.1740701327233795E-3</v>
      </c>
      <c r="G31" s="40">
        <v>3600.0055649280548</v>
      </c>
      <c r="H31" s="23">
        <v>634.49862046783483</v>
      </c>
      <c r="I31" s="24">
        <v>638.65479820043242</v>
      </c>
      <c r="J31" s="7">
        <v>6.5077061102624288E-3</v>
      </c>
      <c r="K31" s="84">
        <f t="shared" si="13"/>
        <v>0</v>
      </c>
      <c r="L31" s="32">
        <v>3600.0114200115199</v>
      </c>
      <c r="M31" s="23">
        <v>743.35879648695482</v>
      </c>
      <c r="N31" s="8">
        <f t="shared" si="0"/>
        <v>0.16394458881629287</v>
      </c>
      <c r="O31" s="24">
        <f t="shared" si="14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0.15387514055179849</v>
      </c>
      <c r="X31" s="24">
        <f t="shared" si="15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6"/>
        <v>0.11740923515865868</v>
      </c>
      <c r="AH31" s="8">
        <f t="shared" si="16"/>
        <v>0.14256284169445169</v>
      </c>
      <c r="AI31" s="32">
        <v>11.14728264000005</v>
      </c>
      <c r="AJ31" s="23">
        <v>713.6387695875527</v>
      </c>
      <c r="AK31" s="24">
        <v>729.70324109368266</v>
      </c>
      <c r="AL31" s="8">
        <f t="shared" si="17"/>
        <v>0.11740923515865868</v>
      </c>
      <c r="AM31" s="8">
        <f t="shared" si="17"/>
        <v>0.14256284169445169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0.1173873633698909</v>
      </c>
      <c r="AR31" s="8">
        <f t="shared" si="3"/>
        <v>0.14262412786427076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0.11672828816710554</v>
      </c>
      <c r="AW31" s="8">
        <f t="shared" si="4"/>
        <v>0.14788674599157531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0.14221052888981503</v>
      </c>
      <c r="BB31" s="8">
        <f t="shared" si="5"/>
        <v>0.18571483490750165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9.8514612057849144E-2</v>
      </c>
      <c r="BG31" s="8">
        <f t="shared" si="6"/>
        <v>0.14717482134584495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0.11243866357154574</v>
      </c>
      <c r="BL31" s="8">
        <f t="shared" si="7"/>
        <v>0.13410020451237417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4.2992025335922071E-2</v>
      </c>
      <c r="BQ31" s="8">
        <f t="shared" si="8"/>
        <v>0.12755924996398613</v>
      </c>
      <c r="BR31" s="32">
        <v>73.458213222585613</v>
      </c>
      <c r="BS31" s="23">
        <v>698.75786299281401</v>
      </c>
      <c r="BT31" s="24">
        <v>721.52263968590592</v>
      </c>
      <c r="BU31" s="8">
        <f t="shared" si="9"/>
        <v>9.410884402925776E-2</v>
      </c>
      <c r="BV31" s="8">
        <f t="shared" si="9"/>
        <v>0.12975372880462824</v>
      </c>
      <c r="BW31" s="32">
        <v>16.241119591705498</v>
      </c>
      <c r="BX31" s="23">
        <v>680.00278046056576</v>
      </c>
      <c r="BY31" s="24">
        <v>695.13886605766459</v>
      </c>
      <c r="BZ31" s="8">
        <f t="shared" si="10"/>
        <v>6.4742302690970907E-2</v>
      </c>
      <c r="CA31" s="8">
        <f t="shared" si="10"/>
        <v>8.8442250831575947E-2</v>
      </c>
      <c r="CB31" s="32">
        <v>19.522498950362209</v>
      </c>
    </row>
    <row r="32" spans="1:80" x14ac:dyDescent="0.25">
      <c r="A32" s="22" t="s">
        <v>220</v>
      </c>
      <c r="B32" s="31">
        <f t="shared" si="11"/>
        <v>755.90059260902967</v>
      </c>
      <c r="C32" s="23">
        <v>755.82524232958951</v>
      </c>
      <c r="D32" s="24">
        <v>755.90059260902967</v>
      </c>
      <c r="E32" s="7">
        <v>9.968278921448261E-5</v>
      </c>
      <c r="F32" s="7">
        <f t="shared" si="12"/>
        <v>0</v>
      </c>
      <c r="G32" s="40">
        <v>225.7597599029541</v>
      </c>
      <c r="H32" s="23">
        <v>755.83913431374037</v>
      </c>
      <c r="I32" s="24">
        <v>755.90059260916644</v>
      </c>
      <c r="J32" s="7">
        <v>8.1304732430543766E-5</v>
      </c>
      <c r="K32" s="84">
        <f t="shared" si="13"/>
        <v>1.8093022695888061E-13</v>
      </c>
      <c r="L32" s="32">
        <v>67.201438903808594</v>
      </c>
      <c r="M32" s="23">
        <v>930.71754356201177</v>
      </c>
      <c r="N32" s="8">
        <f t="shared" si="0"/>
        <v>0.23126976306446914</v>
      </c>
      <c r="O32" s="24">
        <f t="shared" si="14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0.23704090214612986</v>
      </c>
      <c r="X32" s="24">
        <f t="shared" si="15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6"/>
        <v>0.10975391096926056</v>
      </c>
      <c r="AH32" s="8">
        <f t="shared" si="16"/>
        <v>0.13570503112678287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7"/>
        <v>0.10975391096926056</v>
      </c>
      <c r="AM32" s="8">
        <f t="shared" si="17"/>
        <v>0.13570503112678287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7.1428109829191358E-2</v>
      </c>
      <c r="AR32" s="8">
        <f t="shared" si="3"/>
        <v>0.12836455769348562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0.12392571643607843</v>
      </c>
      <c r="AW32" s="8">
        <f t="shared" si="4"/>
        <v>0.15163641652911919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0.10134380772679237</v>
      </c>
      <c r="BB32" s="8">
        <f t="shared" si="5"/>
        <v>0.14361877679533516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0.10818417382254777</v>
      </c>
      <c r="BG32" s="8">
        <f t="shared" si="6"/>
        <v>0.135175041924633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7.2207823997738341E-2</v>
      </c>
      <c r="BL32" s="8">
        <f t="shared" si="7"/>
        <v>0.11535906720099909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8.2335597851142167E-2</v>
      </c>
      <c r="BQ32" s="8">
        <f t="shared" si="8"/>
        <v>0.11855133576453816</v>
      </c>
      <c r="BR32" s="32">
        <v>43.194579972326757</v>
      </c>
      <c r="BS32" s="23">
        <v>816.47109041182409</v>
      </c>
      <c r="BT32" s="24">
        <v>838.9714123763722</v>
      </c>
      <c r="BU32" s="8">
        <f t="shared" si="9"/>
        <v>8.0130242514736286E-2</v>
      </c>
      <c r="BV32" s="8">
        <f t="shared" si="9"/>
        <v>0.10989648715662377</v>
      </c>
      <c r="BW32" s="32">
        <v>19.48958127051592</v>
      </c>
      <c r="BX32" s="23">
        <v>819.82235435752204</v>
      </c>
      <c r="BY32" s="24">
        <v>838.60964298793238</v>
      </c>
      <c r="BZ32" s="8">
        <f t="shared" si="10"/>
        <v>8.4563714294578249E-2</v>
      </c>
      <c r="CA32" s="8">
        <f t="shared" si="10"/>
        <v>0.10941789328862433</v>
      </c>
      <c r="CB32" s="32">
        <v>19.780757095478471</v>
      </c>
    </row>
    <row r="33" spans="1:80" x14ac:dyDescent="0.25">
      <c r="A33" s="22" t="s">
        <v>221</v>
      </c>
      <c r="B33" s="31">
        <f t="shared" si="11"/>
        <v>715.52828718926116</v>
      </c>
      <c r="C33" s="23">
        <v>699.1111357300091</v>
      </c>
      <c r="D33" s="24">
        <v>715.52828718926116</v>
      </c>
      <c r="E33" s="7">
        <v>2.2944098441921339E-2</v>
      </c>
      <c r="F33" s="7">
        <f t="shared" si="12"/>
        <v>0</v>
      </c>
      <c r="G33" s="40">
        <v>3600.0107100009918</v>
      </c>
      <c r="H33" s="23">
        <v>704.19237874614169</v>
      </c>
      <c r="I33" s="24">
        <v>715.53403857422325</v>
      </c>
      <c r="J33" s="7">
        <v>1.5850622355689441E-2</v>
      </c>
      <c r="K33" s="7">
        <f t="shared" si="13"/>
        <v>8.0379561018816239E-6</v>
      </c>
      <c r="L33" s="32">
        <v>3600.011141777039</v>
      </c>
      <c r="M33" s="23">
        <v>879.96562113321431</v>
      </c>
      <c r="N33" s="8">
        <f t="shared" si="0"/>
        <v>0.22981248524764272</v>
      </c>
      <c r="O33" s="24">
        <f t="shared" si="14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0.27128032818824005</v>
      </c>
      <c r="X33" s="24">
        <f t="shared" si="15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6"/>
        <v>0.1538593055594748</v>
      </c>
      <c r="AH33" s="8">
        <f t="shared" si="16"/>
        <v>0.19085373222868393</v>
      </c>
      <c r="AI33" s="32">
        <v>11.1856704699996</v>
      </c>
      <c r="AJ33" s="23">
        <v>825.61897256436134</v>
      </c>
      <c r="AK33" s="24">
        <v>852.08953131452927</v>
      </c>
      <c r="AL33" s="8">
        <f t="shared" si="17"/>
        <v>0.1538593055594748</v>
      </c>
      <c r="AM33" s="8">
        <f t="shared" si="17"/>
        <v>0.19085373222868393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0.17261959725471773</v>
      </c>
      <c r="AR33" s="8">
        <f t="shared" si="3"/>
        <v>0.20610577352398401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0.15092958404733905</v>
      </c>
      <c r="AW33" s="8">
        <f t="shared" si="4"/>
        <v>0.18293509177766298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0.16197532559644903</v>
      </c>
      <c r="BB33" s="8">
        <f t="shared" si="5"/>
        <v>0.19209040115745893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0.16929214958875402</v>
      </c>
      <c r="BG33" s="8">
        <f t="shared" si="6"/>
        <v>0.18679911869215482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0.11267345736384184</v>
      </c>
      <c r="BL33" s="8">
        <f t="shared" si="7"/>
        <v>0.15702653037333481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0.10211844523990664</v>
      </c>
      <c r="BQ33" s="8">
        <f t="shared" si="8"/>
        <v>0.13787247558916171</v>
      </c>
      <c r="BR33" s="32">
        <v>69.69015631973744</v>
      </c>
      <c r="BS33" s="23">
        <v>776.6896834578954</v>
      </c>
      <c r="BT33" s="24">
        <v>809.20720606384475</v>
      </c>
      <c r="BU33" s="8">
        <f t="shared" si="9"/>
        <v>8.5477258360935643E-2</v>
      </c>
      <c r="BV33" s="8">
        <f t="shared" si="9"/>
        <v>0.1309227329677953</v>
      </c>
      <c r="BW33" s="32">
        <v>19.787439173832539</v>
      </c>
      <c r="BX33" s="23">
        <v>783.85543418408565</v>
      </c>
      <c r="BY33" s="24">
        <v>809.6973611185681</v>
      </c>
      <c r="BZ33" s="8">
        <f t="shared" si="10"/>
        <v>9.5491887907363168E-2</v>
      </c>
      <c r="CA33" s="8">
        <f t="shared" si="10"/>
        <v>0.13160775837279889</v>
      </c>
      <c r="CB33" s="32">
        <v>21.349423175863919</v>
      </c>
    </row>
    <row r="34" spans="1:80" x14ac:dyDescent="0.25">
      <c r="A34" s="22" t="s">
        <v>222</v>
      </c>
      <c r="B34" s="31">
        <f t="shared" si="11"/>
        <v>669.84739920565801</v>
      </c>
      <c r="C34" s="23">
        <v>661.89917541696195</v>
      </c>
      <c r="D34" s="24">
        <v>669.84739920565801</v>
      </c>
      <c r="E34" s="7">
        <v>1.1865723145481059E-2</v>
      </c>
      <c r="F34" s="7">
        <f t="shared" si="12"/>
        <v>0</v>
      </c>
      <c r="G34" s="40">
        <v>3600.0044760704041</v>
      </c>
      <c r="H34" s="23">
        <v>661.68302720249687</v>
      </c>
      <c r="I34" s="24">
        <v>669.84739920909897</v>
      </c>
      <c r="J34" s="7">
        <v>1.218840592087379E-2</v>
      </c>
      <c r="K34" s="7">
        <f t="shared" si="13"/>
        <v>5.1369304731206423E-12</v>
      </c>
      <c r="L34" s="32">
        <v>3600.011981010437</v>
      </c>
      <c r="M34" s="23">
        <v>769.28204250510908</v>
      </c>
      <c r="N34" s="8">
        <f t="shared" si="0"/>
        <v>0.14844372526842106</v>
      </c>
      <c r="O34" s="24">
        <f t="shared" si="14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0.14844372526842106</v>
      </c>
      <c r="X34" s="24">
        <f t="shared" si="15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6"/>
        <v>0.13886943617254818</v>
      </c>
      <c r="AH34" s="8">
        <f t="shared" si="16"/>
        <v>0.18865482509983098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7"/>
        <v>0.13886943617254818</v>
      </c>
      <c r="AM34" s="8">
        <f t="shared" si="17"/>
        <v>0.18865482509983098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0.13792870151638822</v>
      </c>
      <c r="AR34" s="8">
        <f t="shared" si="3"/>
        <v>0.20434327662221541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0.11190783421935312</v>
      </c>
      <c r="AW34" s="8">
        <f t="shared" si="4"/>
        <v>0.12631667866984558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0.13172947701811213</v>
      </c>
      <c r="BB34" s="8">
        <f t="shared" si="5"/>
        <v>0.17520911635029912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0.11190783421935312</v>
      </c>
      <c r="BG34" s="8">
        <f t="shared" si="6"/>
        <v>0.1287070992604403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0.11023545625689905</v>
      </c>
      <c r="BL34" s="8">
        <f t="shared" si="7"/>
        <v>0.1366235799527111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9.013175098558425E-2</v>
      </c>
      <c r="BQ34" s="8">
        <f t="shared" si="8"/>
        <v>0.13488271991281273</v>
      </c>
      <c r="BR34" s="32">
        <v>73.712000114098188</v>
      </c>
      <c r="BS34" s="23">
        <v>733.02929960483027</v>
      </c>
      <c r="BT34" s="24">
        <v>761.74216375139144</v>
      </c>
      <c r="BU34" s="8">
        <f t="shared" si="9"/>
        <v>9.4322827070907264E-2</v>
      </c>
      <c r="BV34" s="8">
        <f t="shared" si="9"/>
        <v>0.13718761117040584</v>
      </c>
      <c r="BW34" s="32">
        <v>19.65824845209718</v>
      </c>
      <c r="BX34" s="23">
        <v>731.57390124245637</v>
      </c>
      <c r="BY34" s="24">
        <v>756.49395694904013</v>
      </c>
      <c r="BZ34" s="8">
        <f t="shared" si="10"/>
        <v>9.2150095842720381E-2</v>
      </c>
      <c r="CA34" s="8">
        <f t="shared" si="10"/>
        <v>0.12935268218721516</v>
      </c>
      <c r="CB34" s="32">
        <v>20.070799489878119</v>
      </c>
    </row>
    <row r="35" spans="1:80" x14ac:dyDescent="0.25">
      <c r="A35" s="22" t="s">
        <v>223</v>
      </c>
      <c r="B35" s="31">
        <f t="shared" si="11"/>
        <v>647.50108293103108</v>
      </c>
      <c r="C35" s="23">
        <v>639.83066236922491</v>
      </c>
      <c r="D35" s="24">
        <v>647.50108293103108</v>
      </c>
      <c r="E35" s="7">
        <v>1.184618954934165E-2</v>
      </c>
      <c r="F35" s="7">
        <f t="shared" si="12"/>
        <v>0</v>
      </c>
      <c r="G35" s="40">
        <v>3600.0125298500061</v>
      </c>
      <c r="H35" s="23">
        <v>641.77028114138909</v>
      </c>
      <c r="I35" s="24">
        <v>649.63865757335941</v>
      </c>
      <c r="J35" s="7">
        <v>1.211192766970069E-2</v>
      </c>
      <c r="K35" s="7">
        <f t="shared" si="13"/>
        <v>3.3012680575794755E-3</v>
      </c>
      <c r="L35" s="32">
        <v>3600.0122559070592</v>
      </c>
      <c r="M35" s="23">
        <v>770.7485076396033</v>
      </c>
      <c r="N35" s="8">
        <f t="shared" ref="N35:N58" si="18">(M35-B35)/B35</f>
        <v>0.19034319471817779</v>
      </c>
      <c r="O35" s="24">
        <f t="shared" si="14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19">(V35-B35)/B35</f>
        <v>0.17111337244766506</v>
      </c>
      <c r="X35" s="24">
        <f t="shared" si="15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6"/>
        <v>0.15942633950690308</v>
      </c>
      <c r="AH35" s="8">
        <f t="shared" si="16"/>
        <v>0.18073760050603552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7"/>
        <v>0.15942633950690308</v>
      </c>
      <c r="AM35" s="8">
        <f t="shared" si="17"/>
        <v>0.18073760050603552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20">(AO35-$B35)/$B35</f>
        <v>0.13007210369489697</v>
      </c>
      <c r="AR35" s="8">
        <f t="shared" ref="AR35:AR58" si="21">(AP35-$B35)/$B35</f>
        <v>0.1749830902379145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0.15057585357829439</v>
      </c>
      <c r="AW35" s="8">
        <f t="shared" si="4"/>
        <v>0.16377017273844133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0.12178461835940833</v>
      </c>
      <c r="BB35" s="8">
        <f t="shared" si="5"/>
        <v>0.16452981474942821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0.11448756771554061</v>
      </c>
      <c r="BG35" s="8">
        <f t="shared" si="6"/>
        <v>0.15624121572085292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5.0926250619389837E-2</v>
      </c>
      <c r="BL35" s="8">
        <f t="shared" si="7"/>
        <v>9.4191493332595716E-2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5.7299069404561705E-2</v>
      </c>
      <c r="BQ35" s="8">
        <f t="shared" si="8"/>
        <v>8.6711007521163772E-2</v>
      </c>
      <c r="BR35" s="32">
        <v>162.23101157099009</v>
      </c>
      <c r="BS35" s="23">
        <v>676.37282106647785</v>
      </c>
      <c r="BT35" s="24">
        <v>701.20615058899352</v>
      </c>
      <c r="BU35" s="8">
        <f t="shared" si="9"/>
        <v>4.4589482390907542E-2</v>
      </c>
      <c r="BV35" s="8">
        <f t="shared" si="9"/>
        <v>8.2942050714196053E-2</v>
      </c>
      <c r="BW35" s="32">
        <v>20.126057610847059</v>
      </c>
      <c r="BX35" s="23">
        <v>702.75051003616466</v>
      </c>
      <c r="BY35" s="24">
        <v>732.74985524240276</v>
      </c>
      <c r="BZ35" s="8">
        <f t="shared" si="10"/>
        <v>8.5327157840473455E-2</v>
      </c>
      <c r="CA35" s="8">
        <f t="shared" si="10"/>
        <v>0.13165811542040617</v>
      </c>
      <c r="CB35" s="32">
        <v>18.975502842664721</v>
      </c>
    </row>
    <row r="36" spans="1:80" x14ac:dyDescent="0.25">
      <c r="A36" s="22" t="s">
        <v>224</v>
      </c>
      <c r="B36" s="31">
        <f t="shared" si="11"/>
        <v>716.70020661128672</v>
      </c>
      <c r="C36" s="23">
        <v>707.30949797360449</v>
      </c>
      <c r="D36" s="24">
        <v>716.70021551367984</v>
      </c>
      <c r="E36" s="7">
        <v>1.3102713431366051E-2</v>
      </c>
      <c r="F36" s="7">
        <f t="shared" si="12"/>
        <v>1.2421362568963372E-8</v>
      </c>
      <c r="G36" s="40">
        <v>3600.0054159164429</v>
      </c>
      <c r="H36" s="23">
        <v>708.25508109431462</v>
      </c>
      <c r="I36" s="24">
        <v>716.70020661128672</v>
      </c>
      <c r="J36" s="7">
        <v>1.1783344610576559E-2</v>
      </c>
      <c r="K36" s="84">
        <f t="shared" si="13"/>
        <v>0</v>
      </c>
      <c r="L36" s="32">
        <v>3600.0140948295589</v>
      </c>
      <c r="M36" s="23">
        <v>837.1163882994465</v>
      </c>
      <c r="N36" s="8">
        <f t="shared" si="18"/>
        <v>0.16801471602403115</v>
      </c>
      <c r="O36" s="24">
        <f t="shared" si="14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9"/>
        <v>0.19165822089885945</v>
      </c>
      <c r="X36" s="24">
        <f t="shared" si="15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6"/>
        <v>0.1561318399661315</v>
      </c>
      <c r="AH36" s="8">
        <f t="shared" si="16"/>
        <v>0.18186686113571798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7"/>
        <v>0.1561318399661315</v>
      </c>
      <c r="AM36" s="8">
        <f t="shared" si="17"/>
        <v>0.18186686113571798</v>
      </c>
      <c r="AN36" s="32">
        <v>11.0873700799988</v>
      </c>
      <c r="AO36" s="23">
        <v>814.74017106364101</v>
      </c>
      <c r="AP36" s="24">
        <v>844.13104556304029</v>
      </c>
      <c r="AQ36" s="8">
        <f t="shared" si="20"/>
        <v>0.13679354847113609</v>
      </c>
      <c r="AR36" s="8">
        <f t="shared" si="21"/>
        <v>0.17780215182896916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0.12126318212486843</v>
      </c>
      <c r="AW36" s="8">
        <f t="shared" si="4"/>
        <v>0.16637099977212244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0.13541912483122837</v>
      </c>
      <c r="BB36" s="8">
        <f t="shared" si="5"/>
        <v>0.16979946000107457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0.12724347054522087</v>
      </c>
      <c r="BG36" s="8">
        <f t="shared" si="6"/>
        <v>0.16425854684107891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6.6029813191839787E-2</v>
      </c>
      <c r="BL36" s="8">
        <f t="shared" si="7"/>
        <v>0.12958934221660004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7.5377797905167868E-2</v>
      </c>
      <c r="BQ36" s="8">
        <f t="shared" si="8"/>
        <v>0.1044042511813003</v>
      </c>
      <c r="BR36" s="32">
        <v>43.358478520438076</v>
      </c>
      <c r="BS36" s="23">
        <v>770.72348994382435</v>
      </c>
      <c r="BT36" s="24">
        <v>791.8389137526525</v>
      </c>
      <c r="BU36" s="8">
        <f t="shared" si="9"/>
        <v>7.5377797905167868E-2</v>
      </c>
      <c r="BV36" s="8">
        <f t="shared" si="9"/>
        <v>0.10483980114452292</v>
      </c>
      <c r="BW36" s="32">
        <v>19.454611790180209</v>
      </c>
      <c r="BX36" s="23">
        <v>778.30155610718987</v>
      </c>
      <c r="BY36" s="24">
        <v>814.80698744802214</v>
      </c>
      <c r="BZ36" s="8">
        <f t="shared" si="10"/>
        <v>8.5951348873146871E-2</v>
      </c>
      <c r="CA36" s="8">
        <f t="shared" si="10"/>
        <v>0.13688677627233492</v>
      </c>
      <c r="CB36" s="32">
        <v>19.655720626190309</v>
      </c>
    </row>
    <row r="37" spans="1:80" x14ac:dyDescent="0.25">
      <c r="A37" s="22" t="s">
        <v>225</v>
      </c>
      <c r="B37" s="31">
        <f t="shared" si="11"/>
        <v>690.05926369274357</v>
      </c>
      <c r="C37" s="23">
        <v>675.10070657655683</v>
      </c>
      <c r="D37" s="24">
        <v>690.05926415406816</v>
      </c>
      <c r="E37" s="7">
        <v>2.167720709589574E-2</v>
      </c>
      <c r="F37" s="7">
        <f t="shared" si="12"/>
        <v>6.6852894159742824E-10</v>
      </c>
      <c r="G37" s="40">
        <v>3600.0160028934479</v>
      </c>
      <c r="H37" s="23">
        <v>678.46902911472819</v>
      </c>
      <c r="I37" s="24">
        <v>690.05926369274357</v>
      </c>
      <c r="J37" s="7">
        <v>1.6795998818988161E-2</v>
      </c>
      <c r="K37" s="7">
        <f t="shared" si="13"/>
        <v>0</v>
      </c>
      <c r="L37" s="32">
        <v>3600.0134289264679</v>
      </c>
      <c r="M37" s="23">
        <v>859.94023952622001</v>
      </c>
      <c r="N37" s="8">
        <f t="shared" si="18"/>
        <v>0.24618316827512049</v>
      </c>
      <c r="O37" s="24">
        <f t="shared" si="14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9"/>
        <v>0.24618316827512049</v>
      </c>
      <c r="X37" s="24">
        <f t="shared" si="15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6"/>
        <v>0.14765856868733612</v>
      </c>
      <c r="AH37" s="8">
        <f t="shared" si="16"/>
        <v>0.16688877746393266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7"/>
        <v>0.14765856868733612</v>
      </c>
      <c r="AM37" s="8">
        <f t="shared" si="17"/>
        <v>0.16688877746393266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20"/>
        <v>0.15204071683462878</v>
      </c>
      <c r="AR37" s="8">
        <f t="shared" si="21"/>
        <v>0.17544126792684919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0.129945816902824</v>
      </c>
      <c r="AW37" s="8">
        <f t="shared" si="4"/>
        <v>0.17130561289667651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0.12403602440796871</v>
      </c>
      <c r="BB37" s="8">
        <f t="shared" si="5"/>
        <v>0.14473015611102591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0.1706386095267014</v>
      </c>
      <c r="BG37" s="8">
        <f t="shared" si="6"/>
        <v>0.18361181983856478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0.10400748079461333</v>
      </c>
      <c r="BL37" s="8">
        <f t="shared" si="7"/>
        <v>0.14706399847123028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0.13003299352228403</v>
      </c>
      <c r="BQ37" s="8">
        <f t="shared" si="8"/>
        <v>0.1487288517534055</v>
      </c>
      <c r="BR37" s="32">
        <v>43.999668170139188</v>
      </c>
      <c r="BS37" s="23">
        <v>745.9450813508688</v>
      </c>
      <c r="BT37" s="24">
        <v>779.41820175752832</v>
      </c>
      <c r="BU37" s="8">
        <f t="shared" si="9"/>
        <v>8.0986982710819749E-2</v>
      </c>
      <c r="BV37" s="8">
        <f t="shared" si="9"/>
        <v>0.12949458512678239</v>
      </c>
      <c r="BW37" s="32">
        <v>20.15014803204685</v>
      </c>
      <c r="BX37" s="23">
        <v>757.6383136631232</v>
      </c>
      <c r="BY37" s="24">
        <v>771.17432260779231</v>
      </c>
      <c r="BZ37" s="8">
        <f t="shared" si="10"/>
        <v>9.7932240788625863E-2</v>
      </c>
      <c r="CA37" s="8">
        <f t="shared" si="10"/>
        <v>0.11754796027369339</v>
      </c>
      <c r="CB37" s="32">
        <v>20.378619921393689</v>
      </c>
    </row>
    <row r="38" spans="1:80" x14ac:dyDescent="0.25">
      <c r="A38" s="22" t="s">
        <v>226</v>
      </c>
      <c r="B38" s="31">
        <f t="shared" si="11"/>
        <v>663.59928372936861</v>
      </c>
      <c r="C38" s="23">
        <v>655.63798178132424</v>
      </c>
      <c r="D38" s="24">
        <v>666.33041235791461</v>
      </c>
      <c r="E38" s="7">
        <v>1.6046739542852202E-2</v>
      </c>
      <c r="F38" s="7">
        <f t="shared" si="12"/>
        <v>4.1156292592681902E-3</v>
      </c>
      <c r="G38" s="40">
        <v>3600.0086681842799</v>
      </c>
      <c r="H38" s="23">
        <v>658.56264440053246</v>
      </c>
      <c r="I38" s="24">
        <v>663.59928372936861</v>
      </c>
      <c r="J38" s="7">
        <v>7.5898805986203861E-3</v>
      </c>
      <c r="K38" s="84">
        <f t="shared" si="13"/>
        <v>0</v>
      </c>
      <c r="L38" s="32">
        <v>3600.01305103302</v>
      </c>
      <c r="M38" s="23">
        <v>795.50362099220899</v>
      </c>
      <c r="N38" s="8">
        <f t="shared" si="18"/>
        <v>0.19877106636033393</v>
      </c>
      <c r="O38" s="24">
        <f t="shared" si="14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9"/>
        <v>0.19877106636033393</v>
      </c>
      <c r="X38" s="24">
        <f t="shared" si="15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6"/>
        <v>0.16482462152664615</v>
      </c>
      <c r="AH38" s="8">
        <f t="shared" si="16"/>
        <v>0.21097180695487991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7"/>
        <v>0.16482462152664615</v>
      </c>
      <c r="AM38" s="8">
        <f t="shared" si="17"/>
        <v>0.21097180695487991</v>
      </c>
      <c r="AN38" s="32">
        <v>10.945437789998691</v>
      </c>
      <c r="AO38" s="23">
        <v>793.6249604055082</v>
      </c>
      <c r="AP38" s="24">
        <v>813.43195748247547</v>
      </c>
      <c r="AQ38" s="8">
        <f t="shared" si="20"/>
        <v>0.19594004976227059</v>
      </c>
      <c r="AR38" s="8">
        <f t="shared" si="21"/>
        <v>0.22578787745378603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9.0047675755185463E-2</v>
      </c>
      <c r="AW38" s="8">
        <f t="shared" si="4"/>
        <v>0.11064226908021105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0.17951380785691065</v>
      </c>
      <c r="BB38" s="8">
        <f t="shared" si="5"/>
        <v>0.23192036299318264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9.8808220343688177E-2</v>
      </c>
      <c r="BG38" s="8">
        <f t="shared" si="6"/>
        <v>0.11297898506606238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8.2560630834258075E-2</v>
      </c>
      <c r="BL38" s="8">
        <f t="shared" si="7"/>
        <v>0.1490480424059448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4.0309267738255564E-2</v>
      </c>
      <c r="BQ38" s="8">
        <f t="shared" si="8"/>
        <v>0.13962516353669402</v>
      </c>
      <c r="BR38" s="32">
        <v>81.488591736368832</v>
      </c>
      <c r="BS38" s="23">
        <v>743.19731967196992</v>
      </c>
      <c r="BT38" s="24">
        <v>770.77354661870334</v>
      </c>
      <c r="BU38" s="8">
        <f t="shared" si="9"/>
        <v>0.11994894794832731</v>
      </c>
      <c r="BV38" s="8">
        <f t="shared" si="9"/>
        <v>0.16150448850249649</v>
      </c>
      <c r="BW38" s="32">
        <v>19.725398919358849</v>
      </c>
      <c r="BX38" s="23">
        <v>731.98567156425406</v>
      </c>
      <c r="BY38" s="24">
        <v>775.37032814792963</v>
      </c>
      <c r="BZ38" s="8">
        <f t="shared" si="10"/>
        <v>0.10305373967639035</v>
      </c>
      <c r="CA38" s="8">
        <f t="shared" si="10"/>
        <v>0.1684315326418343</v>
      </c>
      <c r="CB38" s="32">
        <v>19.031762298196551</v>
      </c>
    </row>
    <row r="39" spans="1:80" x14ac:dyDescent="0.25">
      <c r="A39" s="22" t="s">
        <v>227</v>
      </c>
      <c r="B39" s="31">
        <f t="shared" si="11"/>
        <v>644.39896776794387</v>
      </c>
      <c r="C39" s="23">
        <v>638.14801661405238</v>
      </c>
      <c r="D39" s="24">
        <v>649.99287893449718</v>
      </c>
      <c r="E39" s="7">
        <v>1.8223064750893438E-2</v>
      </c>
      <c r="F39" s="7">
        <f t="shared" si="12"/>
        <v>8.6808195642047482E-3</v>
      </c>
      <c r="G39" s="40">
        <v>3600.005509853363</v>
      </c>
      <c r="H39" s="23">
        <v>643.6381922641317</v>
      </c>
      <c r="I39" s="24">
        <v>644.39896776794387</v>
      </c>
      <c r="J39" s="7">
        <v>1.1805970243046601E-3</v>
      </c>
      <c r="K39" s="7">
        <f t="shared" si="13"/>
        <v>0</v>
      </c>
      <c r="L39" s="32">
        <v>3600.0119261741638</v>
      </c>
      <c r="M39" s="23">
        <v>757.04464310352387</v>
      </c>
      <c r="N39" s="8">
        <f t="shared" si="18"/>
        <v>0.17480734912683024</v>
      </c>
      <c r="O39" s="24">
        <f t="shared" si="14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9"/>
        <v>0.17480734912683024</v>
      </c>
      <c r="X39" s="24">
        <f t="shared" si="15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6"/>
        <v>0.15627043215145256</v>
      </c>
      <c r="AH39" s="8">
        <f t="shared" si="16"/>
        <v>0.178564654930149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7"/>
        <v>0.15627043215145256</v>
      </c>
      <c r="AM39" s="8">
        <f t="shared" si="17"/>
        <v>0.178564654930149</v>
      </c>
      <c r="AN39" s="32">
        <v>11.10708550000054</v>
      </c>
      <c r="AO39" s="23">
        <v>729.38516866936698</v>
      </c>
      <c r="AP39" s="24">
        <v>758.51389704089922</v>
      </c>
      <c r="AQ39" s="8">
        <f t="shared" si="20"/>
        <v>0.13188444605334579</v>
      </c>
      <c r="AR39" s="8">
        <f t="shared" si="21"/>
        <v>0.17708738682221101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0.1334772741726743</v>
      </c>
      <c r="AW39" s="8">
        <f t="shared" si="4"/>
        <v>0.14356138983644143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0.16410602452711817</v>
      </c>
      <c r="BB39" s="8">
        <f t="shared" si="5"/>
        <v>0.18085731522497528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0.1267041867206874</v>
      </c>
      <c r="BG39" s="8">
        <f t="shared" si="6"/>
        <v>0.14397744722111797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0.10123295008426858</v>
      </c>
      <c r="BL39" s="8">
        <f t="shared" si="7"/>
        <v>0.11824204891328283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0.11280344370601657</v>
      </c>
      <c r="BQ39" s="8">
        <f t="shared" si="8"/>
        <v>0.12106333125139268</v>
      </c>
      <c r="BR39" s="32">
        <v>106.1991795517504</v>
      </c>
      <c r="BS39" s="23">
        <v>710.49532372798217</v>
      </c>
      <c r="BT39" s="24">
        <v>717.60840075777764</v>
      </c>
      <c r="BU39" s="8">
        <f t="shared" si="9"/>
        <v>0.10257054909473477</v>
      </c>
      <c r="BV39" s="8">
        <f t="shared" si="9"/>
        <v>0.1136088613602457</v>
      </c>
      <c r="BW39" s="32">
        <v>18.001329957507551</v>
      </c>
      <c r="BX39" s="23">
        <v>699.73328937004521</v>
      </c>
      <c r="BY39" s="24">
        <v>724.65878181528649</v>
      </c>
      <c r="BZ39" s="8">
        <f t="shared" si="10"/>
        <v>8.5869662072500283E-2</v>
      </c>
      <c r="CA39" s="8">
        <f t="shared" si="10"/>
        <v>0.12454987990645755</v>
      </c>
      <c r="CB39" s="32">
        <v>18.933950056880711</v>
      </c>
    </row>
    <row r="40" spans="1:80" x14ac:dyDescent="0.25">
      <c r="A40" s="22" t="s">
        <v>228</v>
      </c>
      <c r="B40" s="31">
        <f t="shared" si="11"/>
        <v>679.1940883114205</v>
      </c>
      <c r="C40" s="23">
        <v>664.58003309853939</v>
      </c>
      <c r="D40" s="24">
        <v>679.1940883114205</v>
      </c>
      <c r="E40" s="7">
        <v>2.15167585589735E-2</v>
      </c>
      <c r="F40" s="7">
        <f t="shared" si="12"/>
        <v>0</v>
      </c>
      <c r="G40" s="40">
        <v>3600.0057818889618</v>
      </c>
      <c r="H40" s="23">
        <v>670.35754888692372</v>
      </c>
      <c r="I40" s="24">
        <v>679.94591870447118</v>
      </c>
      <c r="J40" s="7">
        <v>1.410166537335256E-2</v>
      </c>
      <c r="K40" s="7">
        <f t="shared" si="13"/>
        <v>1.106944842408517E-3</v>
      </c>
      <c r="L40" s="32">
        <v>3600.011084079742</v>
      </c>
      <c r="M40" s="23">
        <v>835.00533615936297</v>
      </c>
      <c r="N40" s="8">
        <f t="shared" si="18"/>
        <v>0.2294060718863335</v>
      </c>
      <c r="O40" s="24">
        <f t="shared" si="14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9"/>
        <v>0.25980763278784985</v>
      </c>
      <c r="X40" s="24">
        <f t="shared" si="15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6"/>
        <v>0.13249099806126008</v>
      </c>
      <c r="AH40" s="8">
        <f t="shared" si="16"/>
        <v>0.14986933091809021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7"/>
        <v>0.13249099806126008</v>
      </c>
      <c r="AM40" s="8">
        <f t="shared" si="17"/>
        <v>0.14986933091809021</v>
      </c>
      <c r="AN40" s="32">
        <v>11.15298699999985</v>
      </c>
      <c r="AO40" s="23">
        <v>760.71436370954495</v>
      </c>
      <c r="AP40" s="24">
        <v>776.9372338918954</v>
      </c>
      <c r="AQ40" s="8">
        <f t="shared" si="20"/>
        <v>0.12002500728590884</v>
      </c>
      <c r="AR40" s="8">
        <f t="shared" si="21"/>
        <v>0.14391047752414804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0.11505122838377509</v>
      </c>
      <c r="AW40" s="8">
        <f t="shared" si="4"/>
        <v>0.16242595082841033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0.10841858024378741</v>
      </c>
      <c r="BB40" s="8">
        <f t="shared" si="5"/>
        <v>0.1390429658028999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0.11881324875059854</v>
      </c>
      <c r="BG40" s="8">
        <f t="shared" si="6"/>
        <v>0.18080508428557904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8.7181479578864032E-2</v>
      </c>
      <c r="BL40" s="8">
        <f t="shared" si="7"/>
        <v>0.14658821123758323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8.102286639648279E-2</v>
      </c>
      <c r="BQ40" s="8">
        <f t="shared" si="8"/>
        <v>0.11570341655903275</v>
      </c>
      <c r="BR40" s="32">
        <v>75.033914511092007</v>
      </c>
      <c r="BS40" s="23">
        <v>717.66339387793596</v>
      </c>
      <c r="BT40" s="24">
        <v>748.4867108007486</v>
      </c>
      <c r="BU40" s="8">
        <f t="shared" si="9"/>
        <v>5.6639635457010507E-2</v>
      </c>
      <c r="BV40" s="8">
        <f t="shared" si="9"/>
        <v>0.10202182804859221</v>
      </c>
      <c r="BW40" s="32">
        <v>20.84357279408723</v>
      </c>
      <c r="BX40" s="23">
        <v>724.16152337327765</v>
      </c>
      <c r="BY40" s="24">
        <v>740.45190473792059</v>
      </c>
      <c r="BZ40" s="8">
        <f t="shared" si="10"/>
        <v>6.620704719861889E-2</v>
      </c>
      <c r="CA40" s="8">
        <f t="shared" si="10"/>
        <v>9.0191916391375415E-2</v>
      </c>
      <c r="CB40" s="32">
        <v>19.534498545713721</v>
      </c>
    </row>
    <row r="41" spans="1:80" x14ac:dyDescent="0.25">
      <c r="A41" s="22" t="s">
        <v>229</v>
      </c>
      <c r="B41" s="31">
        <f t="shared" si="11"/>
        <v>677.6857974093283</v>
      </c>
      <c r="C41" s="23">
        <v>665.462296315245</v>
      </c>
      <c r="D41" s="24">
        <v>677.68581722203385</v>
      </c>
      <c r="E41" s="7">
        <v>1.8037150248906841E-2</v>
      </c>
      <c r="F41" s="7">
        <f t="shared" si="12"/>
        <v>2.9235828198346889E-8</v>
      </c>
      <c r="G41" s="40">
        <v>3600.01435303688</v>
      </c>
      <c r="H41" s="23">
        <v>665.77535541575753</v>
      </c>
      <c r="I41" s="24">
        <v>677.6857974093283</v>
      </c>
      <c r="J41" s="7">
        <v>1.757516837316371E-2</v>
      </c>
      <c r="K41" s="84">
        <f t="shared" si="13"/>
        <v>0</v>
      </c>
      <c r="L41" s="32">
        <v>3600.0129389762878</v>
      </c>
      <c r="M41" s="23">
        <v>832.03895810929544</v>
      </c>
      <c r="N41" s="8">
        <f t="shared" si="18"/>
        <v>0.22776508123680869</v>
      </c>
      <c r="O41" s="24">
        <f t="shared" si="14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9"/>
        <v>0.19230430057247058</v>
      </c>
      <c r="X41" s="24">
        <f t="shared" si="15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6"/>
        <v>0.16403756409454273</v>
      </c>
      <c r="AH41" s="8">
        <f t="shared" si="16"/>
        <v>0.19787882373850121</v>
      </c>
      <c r="AI41" s="32">
        <v>11.09927944999872</v>
      </c>
      <c r="AJ41" s="23">
        <v>788.8517248378223</v>
      </c>
      <c r="AK41" s="24">
        <v>811.78546586497441</v>
      </c>
      <c r="AL41" s="8">
        <f t="shared" si="17"/>
        <v>0.16403756409454273</v>
      </c>
      <c r="AM41" s="8">
        <f t="shared" si="17"/>
        <v>0.19787882373850121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20"/>
        <v>0.17429465530827656</v>
      </c>
      <c r="AR41" s="8">
        <f t="shared" si="21"/>
        <v>0.20022335299984065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0.1540452999600076</v>
      </c>
      <c r="AW41" s="8">
        <f t="shared" si="4"/>
        <v>0.19580565171559522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0.10608308481906602</v>
      </c>
      <c r="BB41" s="8">
        <f t="shared" si="5"/>
        <v>0.15678954202247469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0.20024243454815696</v>
      </c>
      <c r="BG41" s="8">
        <f t="shared" si="6"/>
        <v>0.21571597790367317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9.1977769751692848E-2</v>
      </c>
      <c r="BL41" s="8">
        <f t="shared" si="7"/>
        <v>0.163450441226343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9.3346831753389106E-2</v>
      </c>
      <c r="BQ41" s="8">
        <f t="shared" si="8"/>
        <v>0.14402047780209715</v>
      </c>
      <c r="BR41" s="32">
        <v>61.18670595679432</v>
      </c>
      <c r="BS41" s="23">
        <v>742.19426026290364</v>
      </c>
      <c r="BT41" s="24">
        <v>766.32611953886351</v>
      </c>
      <c r="BU41" s="8">
        <f t="shared" si="9"/>
        <v>9.5189338628874423E-2</v>
      </c>
      <c r="BV41" s="8">
        <f t="shared" si="9"/>
        <v>0.13079855364889056</v>
      </c>
      <c r="BW41" s="32">
        <v>20.863132917322218</v>
      </c>
      <c r="BX41" s="23">
        <v>746.85483051484209</v>
      </c>
      <c r="BY41" s="24">
        <v>778.81171142440803</v>
      </c>
      <c r="BZ41" s="8">
        <f t="shared" si="10"/>
        <v>0.10206652311430259</v>
      </c>
      <c r="CA41" s="8">
        <f t="shared" si="10"/>
        <v>0.14922241900548311</v>
      </c>
      <c r="CB41" s="32">
        <v>21.475883068889381</v>
      </c>
    </row>
    <row r="42" spans="1:80" x14ac:dyDescent="0.25">
      <c r="A42" s="22" t="s">
        <v>230</v>
      </c>
      <c r="B42" s="31">
        <f t="shared" si="11"/>
        <v>639.40460774429164</v>
      </c>
      <c r="C42" s="23">
        <v>632.57939079872619</v>
      </c>
      <c r="D42" s="24">
        <v>639.40462372412901</v>
      </c>
      <c r="E42" s="7">
        <v>1.0674356537569381E-2</v>
      </c>
      <c r="F42" s="7">
        <f t="shared" si="12"/>
        <v>2.4991745724095371E-8</v>
      </c>
      <c r="G42" s="40">
        <v>3600.0055990219121</v>
      </c>
      <c r="H42" s="23">
        <v>633.94117186334631</v>
      </c>
      <c r="I42" s="24">
        <v>639.40460774429164</v>
      </c>
      <c r="J42" s="7">
        <v>8.5445675786088564E-3</v>
      </c>
      <c r="K42" s="84">
        <f t="shared" si="13"/>
        <v>0</v>
      </c>
      <c r="L42" s="32">
        <v>3600.010650157928</v>
      </c>
      <c r="M42" s="23">
        <v>743.35879648695482</v>
      </c>
      <c r="N42" s="8">
        <f t="shared" si="18"/>
        <v>0.16257966784036088</v>
      </c>
      <c r="O42" s="24">
        <f t="shared" si="14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9"/>
        <v>0.15252202769910908</v>
      </c>
      <c r="X42" s="24">
        <f t="shared" si="15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6"/>
        <v>0.1062885636301284</v>
      </c>
      <c r="AH42" s="8">
        <f t="shared" si="16"/>
        <v>0.14099348604536188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7"/>
        <v>0.1062885636301284</v>
      </c>
      <c r="AM42" s="8">
        <f t="shared" si="17"/>
        <v>0.14099348604536188</v>
      </c>
      <c r="AN42" s="32">
        <v>11.20006375999947</v>
      </c>
      <c r="AO42" s="23">
        <v>720.7513701077487</v>
      </c>
      <c r="AP42" s="24">
        <v>728.80990573169288</v>
      </c>
      <c r="AQ42" s="8">
        <f t="shared" si="20"/>
        <v>0.12722267149502459</v>
      </c>
      <c r="AR42" s="8">
        <f t="shared" si="21"/>
        <v>0.13982585815702456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0.12387442292133874</v>
      </c>
      <c r="AW42" s="8">
        <f t="shared" si="4"/>
        <v>0.14573460192269161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0.1446924046267806</v>
      </c>
      <c r="BB42" s="8">
        <f t="shared" si="5"/>
        <v>0.17941084070954252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0.12245670502507568</v>
      </c>
      <c r="BG42" s="8">
        <f t="shared" si="6"/>
        <v>0.15206911730122455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9.5668401234156569E-2</v>
      </c>
      <c r="BL42" s="8">
        <f t="shared" si="7"/>
        <v>0.13241331712779048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5.5070869411949532E-2</v>
      </c>
      <c r="BQ42" s="8">
        <f t="shared" si="8"/>
        <v>0.10322896509839578</v>
      </c>
      <c r="BR42" s="32">
        <v>92.284750179946428</v>
      </c>
      <c r="BS42" s="23">
        <v>689.3106508510848</v>
      </c>
      <c r="BT42" s="24">
        <v>710.54877151535641</v>
      </c>
      <c r="BU42" s="8">
        <f t="shared" si="9"/>
        <v>7.8050803047624281E-2</v>
      </c>
      <c r="BV42" s="8">
        <f t="shared" si="9"/>
        <v>0.11126626694488333</v>
      </c>
      <c r="BW42" s="32">
        <v>16.68147080019116</v>
      </c>
      <c r="BX42" s="23">
        <v>674.29481436284266</v>
      </c>
      <c r="BY42" s="24">
        <v>695.76204478548016</v>
      </c>
      <c r="BZ42" s="8">
        <f t="shared" si="10"/>
        <v>5.4566711274786718E-2</v>
      </c>
      <c r="CA42" s="8">
        <f t="shared" si="10"/>
        <v>8.8140492512257251E-2</v>
      </c>
      <c r="CB42" s="32">
        <v>19.403862071223561</v>
      </c>
    </row>
    <row r="43" spans="1:80" x14ac:dyDescent="0.25">
      <c r="A43" s="25" t="s">
        <v>231</v>
      </c>
      <c r="B43" s="31">
        <f t="shared" si="11"/>
        <v>800.66093760157059</v>
      </c>
      <c r="C43" s="26">
        <v>795.33368547350699</v>
      </c>
      <c r="D43" s="27">
        <v>800.66093760157059</v>
      </c>
      <c r="E43" s="10">
        <v>6.6535681683448349E-3</v>
      </c>
      <c r="F43" s="10">
        <f t="shared" si="12"/>
        <v>0</v>
      </c>
      <c r="G43" s="41">
        <v>3600.0066959857941</v>
      </c>
      <c r="H43" s="26">
        <v>800.5940586080302</v>
      </c>
      <c r="I43" s="27">
        <v>800.66093760157071</v>
      </c>
      <c r="J43" s="10">
        <v>8.3529731999589543E-5</v>
      </c>
      <c r="K43" s="85">
        <f t="shared" si="13"/>
        <v>1.4199123796668786E-16</v>
      </c>
      <c r="L43" s="33">
        <v>622.55621218681335</v>
      </c>
      <c r="M43" s="26">
        <v>1014.0166243706479</v>
      </c>
      <c r="N43" s="11">
        <f t="shared" si="18"/>
        <v>0.26647445472761233</v>
      </c>
      <c r="O43" s="27">
        <f t="shared" si="14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9"/>
        <v>0.2515823635991859</v>
      </c>
      <c r="X43" s="27">
        <f t="shared" si="15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6"/>
        <v>7.5474124233320977E-2</v>
      </c>
      <c r="AH43" s="11">
        <f t="shared" si="16"/>
        <v>0.10568945723068694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7"/>
        <v>7.5474124233320977E-2</v>
      </c>
      <c r="AM43" s="11">
        <f t="shared" si="17"/>
        <v>0.10568945723068694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20"/>
        <v>8.6828563777407955E-2</v>
      </c>
      <c r="AR43" s="11">
        <f t="shared" si="21"/>
        <v>0.10365886889686696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9.0775822949782425E-2</v>
      </c>
      <c r="AW43" s="11">
        <f t="shared" si="4"/>
        <v>0.13730947979827518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7.7872170961828996E-2</v>
      </c>
      <c r="BB43" s="11">
        <f t="shared" si="5"/>
        <v>9.1265701024938889E-2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0.10750380524091861</v>
      </c>
      <c r="BG43" s="11">
        <f t="shared" si="6"/>
        <v>0.14479024599916268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6.8426996741458676E-2</v>
      </c>
      <c r="BL43" s="11">
        <f t="shared" si="7"/>
        <v>0.1071190343153135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4.5236836538172252E-2</v>
      </c>
      <c r="BQ43" s="11">
        <f t="shared" si="8"/>
        <v>0.10681367118694203</v>
      </c>
      <c r="BR43" s="33">
        <v>45.231412721797817</v>
      </c>
      <c r="BS43" s="26">
        <v>836.88030555835257</v>
      </c>
      <c r="BT43" s="27">
        <v>884.23684207118345</v>
      </c>
      <c r="BU43" s="11">
        <f t="shared" si="9"/>
        <v>4.5236836538172252E-2</v>
      </c>
      <c r="BV43" s="11">
        <f t="shared" si="9"/>
        <v>0.1043836417447436</v>
      </c>
      <c r="BW43" s="33">
        <v>20.784036307781939</v>
      </c>
      <c r="BX43" s="26">
        <v>854.7962474703919</v>
      </c>
      <c r="BY43" s="27">
        <v>886.5236449378408</v>
      </c>
      <c r="BZ43" s="11">
        <f t="shared" si="10"/>
        <v>6.7613277139493E-2</v>
      </c>
      <c r="CA43" s="11">
        <f t="shared" si="10"/>
        <v>0.10723978566192734</v>
      </c>
      <c r="CB43" s="33">
        <v>19.224855677969749</v>
      </c>
    </row>
    <row r="44" spans="1:80" x14ac:dyDescent="0.25">
      <c r="A44" s="25" t="s">
        <v>232</v>
      </c>
      <c r="B44" s="31">
        <f t="shared" si="11"/>
        <v>749.45437442485354</v>
      </c>
      <c r="C44" s="26">
        <v>715.39307106861361</v>
      </c>
      <c r="D44" s="27">
        <v>749.45437442485354</v>
      </c>
      <c r="E44" s="10">
        <v>4.544813469448987E-2</v>
      </c>
      <c r="F44" s="10">
        <f t="shared" si="12"/>
        <v>0</v>
      </c>
      <c r="G44" s="41">
        <v>3600.006963968277</v>
      </c>
      <c r="H44" s="26">
        <v>732.36001670138603</v>
      </c>
      <c r="I44" s="27">
        <v>751.03278001745537</v>
      </c>
      <c r="J44" s="10">
        <v>2.4862780710630399E-2</v>
      </c>
      <c r="K44" s="85">
        <f t="shared" si="13"/>
        <v>2.1060729598291104E-3</v>
      </c>
      <c r="L44" s="33">
        <v>3600.0107638835912</v>
      </c>
      <c r="M44" s="26">
        <v>962.76815561199874</v>
      </c>
      <c r="N44" s="11">
        <f t="shared" si="18"/>
        <v>0.28462544014216545</v>
      </c>
      <c r="O44" s="27">
        <f t="shared" si="14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9"/>
        <v>0.28497542485236155</v>
      </c>
      <c r="X44" s="27">
        <f t="shared" si="15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6"/>
        <v>9.579994100501843E-2</v>
      </c>
      <c r="AH44" s="11">
        <f t="shared" si="16"/>
        <v>0.13364062525932921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7"/>
        <v>9.579994100501843E-2</v>
      </c>
      <c r="AM44" s="11">
        <f t="shared" si="17"/>
        <v>0.13364062525932921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20"/>
        <v>7.7318187903040569E-2</v>
      </c>
      <c r="AR44" s="11">
        <f t="shared" si="21"/>
        <v>0.14513823626542299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0.1434552213330795</v>
      </c>
      <c r="AW44" s="11">
        <f t="shared" si="4"/>
        <v>0.19033860394729143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0.10149796776608773</v>
      </c>
      <c r="BB44" s="11">
        <f t="shared" si="5"/>
        <v>0.17520534993182926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0.15885905891961602</v>
      </c>
      <c r="BG44" s="11">
        <f t="shared" si="6"/>
        <v>0.19753082532409508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5.8396148702138211E-2</v>
      </c>
      <c r="BL44" s="11">
        <f t="shared" si="7"/>
        <v>0.12982581081632136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4.6325207785316326E-2</v>
      </c>
      <c r="BQ44" s="11">
        <f t="shared" si="8"/>
        <v>0.1229621941783291</v>
      </c>
      <c r="BR44" s="33">
        <v>55.294936178997162</v>
      </c>
      <c r="BS44" s="26">
        <v>785.85600423909545</v>
      </c>
      <c r="BT44" s="27">
        <v>845.81089601915914</v>
      </c>
      <c r="BU44" s="11">
        <f t="shared" si="9"/>
        <v>4.857084174360482E-2</v>
      </c>
      <c r="BV44" s="11">
        <f t="shared" si="9"/>
        <v>0.12856889609624542</v>
      </c>
      <c r="BW44" s="33">
        <v>22.479221495985989</v>
      </c>
      <c r="BX44" s="26">
        <v>786.43029715482305</v>
      </c>
      <c r="BY44" s="27">
        <v>804.11402306113337</v>
      </c>
      <c r="BZ44" s="11">
        <f t="shared" si="10"/>
        <v>4.9337123101517132E-2</v>
      </c>
      <c r="CA44" s="11">
        <f t="shared" si="10"/>
        <v>7.2932590030215974E-2</v>
      </c>
      <c r="CB44" s="33">
        <v>20.290256999991829</v>
      </c>
    </row>
    <row r="45" spans="1:80" x14ac:dyDescent="0.25">
      <c r="A45" s="25" t="s">
        <v>233</v>
      </c>
      <c r="B45" s="31">
        <f t="shared" si="11"/>
        <v>720.4969325480389</v>
      </c>
      <c r="C45" s="26">
        <v>681.30090032640283</v>
      </c>
      <c r="D45" s="27">
        <v>724.69638719660202</v>
      </c>
      <c r="E45" s="10">
        <v>5.9880920668120417E-2</v>
      </c>
      <c r="F45" s="10">
        <f t="shared" si="12"/>
        <v>5.8285531261205222E-3</v>
      </c>
      <c r="G45" s="41">
        <v>3600.01893901825</v>
      </c>
      <c r="H45" s="26">
        <v>704.60486047955817</v>
      </c>
      <c r="I45" s="27">
        <v>720.4969325480389</v>
      </c>
      <c r="J45" s="10">
        <v>2.205709885853125E-2</v>
      </c>
      <c r="K45" s="10">
        <f t="shared" si="13"/>
        <v>0</v>
      </c>
      <c r="L45" s="33">
        <v>3600.0123069286351</v>
      </c>
      <c r="M45" s="26">
        <v>973.18608551001535</v>
      </c>
      <c r="N45" s="11">
        <f t="shared" si="18"/>
        <v>0.35071509890866676</v>
      </c>
      <c r="O45" s="27">
        <f t="shared" si="14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9"/>
        <v>0.37423245279771994</v>
      </c>
      <c r="X45" s="27">
        <f t="shared" si="15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6"/>
        <v>0.12412700502545813</v>
      </c>
      <c r="AH45" s="11">
        <f t="shared" si="16"/>
        <v>0.17191838666226819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7"/>
        <v>0.12412700502545813</v>
      </c>
      <c r="AM45" s="11">
        <f t="shared" si="17"/>
        <v>0.17191838666226819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20"/>
        <v>0.13389961826276583</v>
      </c>
      <c r="AR45" s="11">
        <f t="shared" si="21"/>
        <v>0.1655959493664419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7.6458587911684195E-2</v>
      </c>
      <c r="AW45" s="11">
        <f t="shared" si="4"/>
        <v>0.13726464329166138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0.15969950732499313</v>
      </c>
      <c r="BB45" s="11">
        <f t="shared" si="5"/>
        <v>0.18463463187792775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9.6910970016399367E-2</v>
      </c>
      <c r="BG45" s="11">
        <f t="shared" si="6"/>
        <v>0.14141534680597442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3.1434088131899386E-2</v>
      </c>
      <c r="BL45" s="11">
        <f t="shared" si="7"/>
        <v>6.1912663847797721E-2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5.3006098932980909E-2</v>
      </c>
      <c r="BQ45" s="11">
        <f t="shared" si="8"/>
        <v>6.7651959931589373E-2</v>
      </c>
      <c r="BR45" s="33">
        <v>102.41375314984469</v>
      </c>
      <c r="BS45" s="26">
        <v>751.9218879013406</v>
      </c>
      <c r="BT45" s="27">
        <v>763.51752018537286</v>
      </c>
      <c r="BU45" s="11">
        <f t="shared" si="9"/>
        <v>4.3615668483371992E-2</v>
      </c>
      <c r="BV45" s="11">
        <f t="shared" si="9"/>
        <v>5.9709605542929325E-2</v>
      </c>
      <c r="BW45" s="33">
        <v>20.57325497232377</v>
      </c>
      <c r="BX45" s="26">
        <v>752.44569751774816</v>
      </c>
      <c r="BY45" s="27">
        <v>766.88600391893112</v>
      </c>
      <c r="BZ45" s="11">
        <f t="shared" si="10"/>
        <v>4.4342680067661615E-2</v>
      </c>
      <c r="CA45" s="11">
        <f t="shared" si="10"/>
        <v>6.4384828408411365E-2</v>
      </c>
      <c r="CB45" s="33">
        <v>21.553835123963651</v>
      </c>
    </row>
    <row r="46" spans="1:80" x14ac:dyDescent="0.25">
      <c r="A46" s="25" t="s">
        <v>234</v>
      </c>
      <c r="B46" s="31">
        <f t="shared" si="11"/>
        <v>701.08309801102484</v>
      </c>
      <c r="C46" s="26">
        <v>657.12256704542244</v>
      </c>
      <c r="D46" s="27">
        <v>708.57807808122607</v>
      </c>
      <c r="E46" s="10">
        <v>7.2617983292869934E-2</v>
      </c>
      <c r="F46" s="10">
        <f t="shared" si="12"/>
        <v>1.069057304542715E-2</v>
      </c>
      <c r="G46" s="41">
        <v>3600.0065491199489</v>
      </c>
      <c r="H46" s="26">
        <v>687.00065194633976</v>
      </c>
      <c r="I46" s="27">
        <v>701.08309801102484</v>
      </c>
      <c r="J46" s="10">
        <v>2.0086700285083071E-2</v>
      </c>
      <c r="K46" s="10">
        <f t="shared" si="13"/>
        <v>0</v>
      </c>
      <c r="L46" s="33">
        <v>3600.0022699832921</v>
      </c>
      <c r="M46" s="26">
        <v>861.89449585441844</v>
      </c>
      <c r="N46" s="11">
        <f t="shared" si="18"/>
        <v>0.22937565931858303</v>
      </c>
      <c r="O46" s="27">
        <f t="shared" si="14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9"/>
        <v>0.22937565931858303</v>
      </c>
      <c r="X46" s="27">
        <f t="shared" si="15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6"/>
        <v>0.121915789262543</v>
      </c>
      <c r="AH46" s="11">
        <f t="shared" si="16"/>
        <v>0.1720127653963546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7"/>
        <v>0.121915789262543</v>
      </c>
      <c r="AM46" s="11">
        <f t="shared" si="17"/>
        <v>0.1720127653963546</v>
      </c>
      <c r="AN46" s="33">
        <v>10.9355690299999</v>
      </c>
      <c r="AO46" s="26">
        <v>795.37832109987528</v>
      </c>
      <c r="AP46" s="27">
        <v>827.6341850666206</v>
      </c>
      <c r="AQ46" s="11">
        <f t="shared" si="20"/>
        <v>0.13449935301017285</v>
      </c>
      <c r="AR46" s="11">
        <f t="shared" si="21"/>
        <v>0.18050797033136531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0.13062793820389654</v>
      </c>
      <c r="AW46" s="11">
        <f t="shared" si="4"/>
        <v>0.15960995327603786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0.12812461590579149</v>
      </c>
      <c r="BB46" s="11">
        <f t="shared" si="5"/>
        <v>0.17134490528515101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0.13862112239512805</v>
      </c>
      <c r="BG46" s="11">
        <f t="shared" si="6"/>
        <v>0.17008361848919773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0.10761342738459398</v>
      </c>
      <c r="BL46" s="11">
        <f t="shared" si="7"/>
        <v>0.14382275209918163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9.6544075185300171E-2</v>
      </c>
      <c r="BQ46" s="11">
        <f t="shared" si="8"/>
        <v>0.13064168474988583</v>
      </c>
      <c r="BR46" s="33">
        <v>147.86988884527241</v>
      </c>
      <c r="BS46" s="26">
        <v>759.9323064526958</v>
      </c>
      <c r="BT46" s="27">
        <v>788.43509239971297</v>
      </c>
      <c r="BU46" s="11">
        <f t="shared" si="9"/>
        <v>8.3940418202387651E-2</v>
      </c>
      <c r="BV46" s="11">
        <f t="shared" si="9"/>
        <v>0.12459577849830646</v>
      </c>
      <c r="BW46" s="33">
        <v>18.876622904650869</v>
      </c>
      <c r="BX46" s="26">
        <v>741.87281244219946</v>
      </c>
      <c r="BY46" s="27">
        <v>767.3432248732596</v>
      </c>
      <c r="BZ46" s="11">
        <f t="shared" si="10"/>
        <v>5.8180998153992268E-2</v>
      </c>
      <c r="CA46" s="11">
        <f t="shared" si="10"/>
        <v>9.4511088700062751E-2</v>
      </c>
      <c r="CB46" s="33">
        <v>19.33772122375667</v>
      </c>
    </row>
    <row r="47" spans="1:80" x14ac:dyDescent="0.25">
      <c r="A47" s="25" t="s">
        <v>235</v>
      </c>
      <c r="B47" s="31">
        <f t="shared" si="11"/>
        <v>759.59746671107575</v>
      </c>
      <c r="C47" s="26">
        <v>728.21703735605468</v>
      </c>
      <c r="D47" s="27">
        <v>760.54161407133734</v>
      </c>
      <c r="E47" s="10">
        <v>4.2502048694269642E-2</v>
      </c>
      <c r="F47" s="10">
        <f t="shared" si="12"/>
        <v>1.2429574895102989E-3</v>
      </c>
      <c r="G47" s="41">
        <v>3600.0058701038361</v>
      </c>
      <c r="H47" s="26">
        <v>736.94499321400838</v>
      </c>
      <c r="I47" s="27">
        <v>759.59746671107575</v>
      </c>
      <c r="J47" s="10">
        <v>2.982168120590058E-2</v>
      </c>
      <c r="K47" s="85">
        <f t="shared" si="13"/>
        <v>0</v>
      </c>
      <c r="L47" s="33">
        <v>3600.011888980865</v>
      </c>
      <c r="M47" s="26">
        <v>997.23005720745584</v>
      </c>
      <c r="N47" s="11">
        <f t="shared" si="18"/>
        <v>0.3128401566757294</v>
      </c>
      <c r="O47" s="27">
        <f t="shared" si="14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9"/>
        <v>0.31318546795378566</v>
      </c>
      <c r="X47" s="27">
        <f t="shared" si="15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6"/>
        <v>0.10946974071449472</v>
      </c>
      <c r="AH47" s="11">
        <f t="shared" si="16"/>
        <v>0.12909019718691322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7"/>
        <v>0.10946974071449472</v>
      </c>
      <c r="AM47" s="11">
        <f t="shared" si="17"/>
        <v>0.12909019718691322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20"/>
        <v>8.1576949615697114E-2</v>
      </c>
      <c r="AR47" s="11">
        <f t="shared" si="21"/>
        <v>0.12409093016353775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0.11473937848909234</v>
      </c>
      <c r="AW47" s="11">
        <f t="shared" si="4"/>
        <v>0.15635074659483122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9.4197449892082286E-2</v>
      </c>
      <c r="BB47" s="11">
        <f t="shared" si="5"/>
        <v>0.12334525062725125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0.12389595130709738</v>
      </c>
      <c r="BG47" s="11">
        <f t="shared" si="6"/>
        <v>0.15228948237796233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9.3832319539084497E-2</v>
      </c>
      <c r="BL47" s="11">
        <f t="shared" si="7"/>
        <v>0.12812963173632616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5.8762202135656333E-2</v>
      </c>
      <c r="BQ47" s="11">
        <f t="shared" si="8"/>
        <v>0.10937472344362159</v>
      </c>
      <c r="BR47" s="33">
        <v>53.57915732357651</v>
      </c>
      <c r="BS47" s="26">
        <v>799.41750722846177</v>
      </c>
      <c r="BT47" s="27">
        <v>830.66387654162224</v>
      </c>
      <c r="BU47" s="11">
        <f t="shared" si="9"/>
        <v>5.2422555712040263E-2</v>
      </c>
      <c r="BV47" s="11">
        <f t="shared" si="9"/>
        <v>9.3557986887780997E-2</v>
      </c>
      <c r="BW47" s="33">
        <v>20.9278489721939</v>
      </c>
      <c r="BX47" s="26">
        <v>777.08629979977786</v>
      </c>
      <c r="BY47" s="27">
        <v>800.37817158679832</v>
      </c>
      <c r="BZ47" s="11">
        <f t="shared" si="10"/>
        <v>2.3023817028281702E-2</v>
      </c>
      <c r="CA47" s="11">
        <f t="shared" si="10"/>
        <v>5.3687257610660399E-2</v>
      </c>
      <c r="CB47" s="33">
        <v>24.331064475886521</v>
      </c>
    </row>
    <row r="48" spans="1:80" x14ac:dyDescent="0.25">
      <c r="A48" s="25" t="s">
        <v>236</v>
      </c>
      <c r="B48" s="31">
        <f t="shared" si="11"/>
        <v>740.51323977145103</v>
      </c>
      <c r="C48" s="26">
        <v>711.05645569447552</v>
      </c>
      <c r="D48" s="27">
        <v>741.76702739323946</v>
      </c>
      <c r="E48" s="10">
        <v>4.1401909986056758E-2</v>
      </c>
      <c r="F48" s="10">
        <f t="shared" si="12"/>
        <v>1.6931332951932055E-3</v>
      </c>
      <c r="G48" s="41">
        <v>3600.0163731575012</v>
      </c>
      <c r="H48" s="26">
        <v>723.89280077014052</v>
      </c>
      <c r="I48" s="27">
        <v>740.51323977145103</v>
      </c>
      <c r="J48" s="10">
        <v>2.2444485943884079E-2</v>
      </c>
      <c r="K48" s="85">
        <f t="shared" si="13"/>
        <v>0</v>
      </c>
      <c r="L48" s="33">
        <v>3600.003813028336</v>
      </c>
      <c r="M48" s="26">
        <v>880.3250984052188</v>
      </c>
      <c r="N48" s="11">
        <f t="shared" si="18"/>
        <v>0.18880399582986351</v>
      </c>
      <c r="O48" s="27">
        <f t="shared" si="14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9"/>
        <v>0.17418242286471813</v>
      </c>
      <c r="X48" s="27">
        <f t="shared" si="15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6"/>
        <v>7.5183206417300377E-2</v>
      </c>
      <c r="AH48" s="11">
        <f t="shared" si="16"/>
        <v>9.6028858399518746E-2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7"/>
        <v>7.5183206417300377E-2</v>
      </c>
      <c r="AM48" s="11">
        <f t="shared" si="17"/>
        <v>9.6028858399518746E-2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20"/>
        <v>6.176882962425799E-2</v>
      </c>
      <c r="AR48" s="11">
        <f t="shared" si="21"/>
        <v>0.10495348963817834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9.9282851275512826E-2</v>
      </c>
      <c r="AW48" s="11">
        <f t="shared" si="4"/>
        <v>0.10922118461613019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9.0223735869456964E-2</v>
      </c>
      <c r="BB48" s="11">
        <f t="shared" si="5"/>
        <v>0.113324610048236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4.5795260367726326E-2</v>
      </c>
      <c r="BG48" s="11">
        <f t="shared" si="6"/>
        <v>0.10665178116096592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8.1378385982524018E-2</v>
      </c>
      <c r="BL48" s="11">
        <f t="shared" si="7"/>
        <v>0.10503927988244315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7.1751306307418813E-2</v>
      </c>
      <c r="BQ48" s="11">
        <f t="shared" si="8"/>
        <v>9.4482027996079271E-2</v>
      </c>
      <c r="BR48" s="33">
        <v>106.36341816186901</v>
      </c>
      <c r="BS48" s="26">
        <v>775.58284518523988</v>
      </c>
      <c r="BT48" s="27">
        <v>808.91867601862873</v>
      </c>
      <c r="BU48" s="11">
        <f t="shared" si="9"/>
        <v>4.7358512353692137E-2</v>
      </c>
      <c r="BV48" s="11">
        <f t="shared" si="9"/>
        <v>9.2375709944484019E-2</v>
      </c>
      <c r="BW48" s="33">
        <v>20.521046317927539</v>
      </c>
      <c r="BX48" s="26">
        <v>766.01573282864501</v>
      </c>
      <c r="BY48" s="27">
        <v>779.60316365841345</v>
      </c>
      <c r="BZ48" s="11">
        <f t="shared" si="10"/>
        <v>3.4438942732563392E-2</v>
      </c>
      <c r="CA48" s="11">
        <f t="shared" si="10"/>
        <v>5.2787609711106555E-2</v>
      </c>
      <c r="CB48" s="33">
        <v>19.034281560964882</v>
      </c>
    </row>
    <row r="49" spans="1:80" x14ac:dyDescent="0.25">
      <c r="A49" s="25" t="s">
        <v>237</v>
      </c>
      <c r="B49" s="31">
        <f t="shared" si="11"/>
        <v>729.03149187625127</v>
      </c>
      <c r="C49" s="26">
        <v>673.7659257831142</v>
      </c>
      <c r="D49" s="27">
        <v>731.29662247938859</v>
      </c>
      <c r="E49" s="10">
        <v>7.8669441274341459E-2</v>
      </c>
      <c r="F49" s="10">
        <f t="shared" si="12"/>
        <v>3.1070408183708677E-3</v>
      </c>
      <c r="G49" s="41">
        <v>3600.0185840129848</v>
      </c>
      <c r="H49" s="26">
        <v>697.53138229425338</v>
      </c>
      <c r="I49" s="27">
        <v>729.03149187625127</v>
      </c>
      <c r="J49" s="10">
        <v>4.320816032367588E-2</v>
      </c>
      <c r="K49" s="85">
        <f t="shared" si="13"/>
        <v>0</v>
      </c>
      <c r="L49" s="33">
        <v>3600.0030071735382</v>
      </c>
      <c r="M49" s="26">
        <v>870.95254969644657</v>
      </c>
      <c r="N49" s="11">
        <f t="shared" si="18"/>
        <v>0.1946706821332837</v>
      </c>
      <c r="O49" s="27">
        <f t="shared" si="14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9"/>
        <v>0.2055287043892339</v>
      </c>
      <c r="X49" s="27">
        <f t="shared" si="15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6"/>
        <v>0.143209399392599</v>
      </c>
      <c r="AH49" s="11">
        <f t="shared" si="16"/>
        <v>0.20702819392443414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7"/>
        <v>0.143209399392599</v>
      </c>
      <c r="AM49" s="11">
        <f t="shared" si="17"/>
        <v>0.20702819392443414</v>
      </c>
      <c r="AN49" s="33">
        <v>10.99630509999915</v>
      </c>
      <c r="AO49" s="26">
        <v>813.5517017826844</v>
      </c>
      <c r="AP49" s="27">
        <v>866.44181803094648</v>
      </c>
      <c r="AQ49" s="11">
        <f t="shared" si="20"/>
        <v>0.11593492304277568</v>
      </c>
      <c r="AR49" s="11">
        <f t="shared" si="21"/>
        <v>0.18848338883283769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0.11141429979411056</v>
      </c>
      <c r="AW49" s="11">
        <f t="shared" si="4"/>
        <v>0.15138040187783688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0.1067140916577639</v>
      </c>
      <c r="BB49" s="11">
        <f t="shared" si="5"/>
        <v>0.19329931856772151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0.10528537110497946</v>
      </c>
      <c r="BG49" s="11">
        <f t="shared" si="6"/>
        <v>0.1430298777439758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8.4830183241097284E-2</v>
      </c>
      <c r="BL49" s="11">
        <f t="shared" si="7"/>
        <v>0.11449170063179709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5.7301386360666035E-2</v>
      </c>
      <c r="BQ49" s="11">
        <f t="shared" si="8"/>
        <v>0.10190226471530016</v>
      </c>
      <c r="BR49" s="33">
        <v>127.81004886720331</v>
      </c>
      <c r="BS49" s="26">
        <v>771.32772312033512</v>
      </c>
      <c r="BT49" s="27">
        <v>809.58379603841479</v>
      </c>
      <c r="BU49" s="11">
        <f t="shared" si="9"/>
        <v>5.801701533527634E-2</v>
      </c>
      <c r="BV49" s="11">
        <f t="shared" si="9"/>
        <v>0.11049221475309985</v>
      </c>
      <c r="BW49" s="33">
        <v>20.69580920431763</v>
      </c>
      <c r="BX49" s="26">
        <v>783.16103897150879</v>
      </c>
      <c r="BY49" s="27">
        <v>802.76060681244985</v>
      </c>
      <c r="BZ49" s="11">
        <f t="shared" si="10"/>
        <v>7.4248571835969043E-2</v>
      </c>
      <c r="CA49" s="11">
        <f t="shared" si="10"/>
        <v>0.10113296305821814</v>
      </c>
      <c r="CB49" s="33">
        <v>21.724256791360681</v>
      </c>
    </row>
    <row r="50" spans="1:80" x14ac:dyDescent="0.25">
      <c r="A50" s="25" t="s">
        <v>238</v>
      </c>
      <c r="B50" s="31">
        <f t="shared" si="11"/>
        <v>699.51196021832243</v>
      </c>
      <c r="C50" s="26">
        <v>652.71797528425327</v>
      </c>
      <c r="D50" s="27">
        <v>703.00733245468848</v>
      </c>
      <c r="E50" s="10">
        <v>7.1534612583389223E-2</v>
      </c>
      <c r="F50" s="10">
        <f t="shared" si="12"/>
        <v>4.9968727272012943E-3</v>
      </c>
      <c r="G50" s="41">
        <v>3600.0179600715642</v>
      </c>
      <c r="H50" s="26">
        <v>679.35220613524814</v>
      </c>
      <c r="I50" s="27">
        <v>699.51196021832243</v>
      </c>
      <c r="J50" s="10">
        <v>2.881974180510392E-2</v>
      </c>
      <c r="K50" s="85">
        <f t="shared" si="13"/>
        <v>0</v>
      </c>
      <c r="L50" s="33">
        <v>3600.0169320106511</v>
      </c>
      <c r="M50" s="26">
        <v>821.21967264492923</v>
      </c>
      <c r="N50" s="11">
        <f t="shared" si="18"/>
        <v>0.17398946601087564</v>
      </c>
      <c r="O50" s="27">
        <f t="shared" si="14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9"/>
        <v>0.17398946601087564</v>
      </c>
      <c r="X50" s="27">
        <f t="shared" si="15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6"/>
        <v>0.12393193421002981</v>
      </c>
      <c r="AH50" s="11">
        <f t="shared" si="16"/>
        <v>0.17768291065818334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7"/>
        <v>0.12393193421002981</v>
      </c>
      <c r="AM50" s="11">
        <f t="shared" si="17"/>
        <v>0.17768291065818334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20"/>
        <v>0.12352110214290367</v>
      </c>
      <c r="AR50" s="11">
        <f t="shared" si="21"/>
        <v>0.15890954222324941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9.4334717258719156E-2</v>
      </c>
      <c r="AW50" s="11">
        <f t="shared" si="4"/>
        <v>0.1226121488139745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0.13803379066135918</v>
      </c>
      <c r="BB50" s="11">
        <f t="shared" si="5"/>
        <v>0.17145555570712209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8.6896349273500914E-2</v>
      </c>
      <c r="BG50" s="11">
        <f t="shared" si="6"/>
        <v>0.12720144617713255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6.3254798494315756E-2</v>
      </c>
      <c r="BL50" s="11">
        <f t="shared" si="7"/>
        <v>9.1844214103256924E-2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4.8589721509035178E-2</v>
      </c>
      <c r="BQ50" s="11">
        <f t="shared" si="8"/>
        <v>7.3490161534296508E-2</v>
      </c>
      <c r="BR50" s="33">
        <v>140.85466535799199</v>
      </c>
      <c r="BS50" s="26">
        <v>735.11797830477417</v>
      </c>
      <c r="BT50" s="27">
        <v>752.73224035170517</v>
      </c>
      <c r="BU50" s="11">
        <f t="shared" si="9"/>
        <v>5.0901228444098168E-2</v>
      </c>
      <c r="BV50" s="11">
        <f t="shared" si="9"/>
        <v>7.6082015976928166E-2</v>
      </c>
      <c r="BW50" s="33">
        <v>17.96932146120816</v>
      </c>
      <c r="BX50" s="26">
        <v>729.83460270527758</v>
      </c>
      <c r="BY50" s="27">
        <v>746.39906961176325</v>
      </c>
      <c r="BZ50" s="11">
        <f t="shared" si="10"/>
        <v>4.3348283105111234E-2</v>
      </c>
      <c r="CA50" s="11">
        <f t="shared" si="10"/>
        <v>6.702831696945831E-2</v>
      </c>
      <c r="CB50" s="33">
        <v>19.542702967301011</v>
      </c>
    </row>
    <row r="51" spans="1:80" x14ac:dyDescent="0.25">
      <c r="A51" s="25" t="s">
        <v>239</v>
      </c>
      <c r="B51" s="31">
        <f t="shared" si="11"/>
        <v>814.71746424808919</v>
      </c>
      <c r="C51" s="26">
        <v>814.6362849202535</v>
      </c>
      <c r="D51" s="27">
        <v>814.71746424808919</v>
      </c>
      <c r="E51" s="10">
        <v>9.9641079758362272E-5</v>
      </c>
      <c r="F51" s="10">
        <f t="shared" si="12"/>
        <v>0</v>
      </c>
      <c r="G51" s="41">
        <v>1046.487514019012</v>
      </c>
      <c r="H51" s="26">
        <v>814.64881195413022</v>
      </c>
      <c r="I51" s="27">
        <v>814.7174642487762</v>
      </c>
      <c r="J51" s="10">
        <v>8.4265156521526663E-5</v>
      </c>
      <c r="K51" s="85">
        <f t="shared" si="13"/>
        <v>8.4324884453750311E-13</v>
      </c>
      <c r="L51" s="33">
        <v>172.32114887237549</v>
      </c>
      <c r="M51" s="26">
        <v>1052.8982129865551</v>
      </c>
      <c r="N51" s="11">
        <f t="shared" si="18"/>
        <v>0.29234766552879199</v>
      </c>
      <c r="O51" s="27">
        <f t="shared" si="14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9"/>
        <v>0.28703462692394638</v>
      </c>
      <c r="X51" s="27">
        <f t="shared" si="15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6"/>
        <v>0.11085546085318652</v>
      </c>
      <c r="AH51" s="11">
        <f t="shared" si="16"/>
        <v>0.18020660214081924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7"/>
        <v>0.11085546085318652</v>
      </c>
      <c r="AM51" s="11">
        <f t="shared" si="17"/>
        <v>0.18020660214081924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20"/>
        <v>0.11437718187386292</v>
      </c>
      <c r="AR51" s="11">
        <f t="shared" si="21"/>
        <v>0.16967175177185323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0.1605704432564769</v>
      </c>
      <c r="AW51" s="11">
        <f t="shared" si="4"/>
        <v>0.18085420043646419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0.11085546085318652</v>
      </c>
      <c r="BB51" s="11">
        <f t="shared" si="5"/>
        <v>0.18020660214081924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9.1043821543766557E-2</v>
      </c>
      <c r="BG51" s="11">
        <f t="shared" si="6"/>
        <v>0.17517295645144454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0.12405429762722191</v>
      </c>
      <c r="BL51" s="11">
        <f t="shared" si="7"/>
        <v>0.16126973289104596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0.10514284968032661</v>
      </c>
      <c r="BQ51" s="11">
        <f t="shared" si="8"/>
        <v>0.14693085719578913</v>
      </c>
      <c r="BR51" s="33">
        <v>38.678860527463257</v>
      </c>
      <c r="BS51" s="26">
        <v>898.22293879764425</v>
      </c>
      <c r="BT51" s="27">
        <v>935.84382607593125</v>
      </c>
      <c r="BU51" s="11">
        <f t="shared" si="9"/>
        <v>0.10249623730187629</v>
      </c>
      <c r="BV51" s="11">
        <f t="shared" si="9"/>
        <v>0.14867284321642815</v>
      </c>
      <c r="BW51" s="33">
        <v>19.016338937357069</v>
      </c>
      <c r="BX51" s="26">
        <v>845.28783977024034</v>
      </c>
      <c r="BY51" s="27">
        <v>917.8948165573089</v>
      </c>
      <c r="BZ51" s="11">
        <f t="shared" si="10"/>
        <v>3.7522671188060089E-2</v>
      </c>
      <c r="CA51" s="11">
        <f t="shared" si="10"/>
        <v>0.12664188118815289</v>
      </c>
      <c r="CB51" s="33">
        <v>20.192687242291871</v>
      </c>
    </row>
    <row r="52" spans="1:80" x14ac:dyDescent="0.25">
      <c r="A52" s="25" t="s">
        <v>240</v>
      </c>
      <c r="B52" s="31">
        <f t="shared" si="11"/>
        <v>751.65351047304955</v>
      </c>
      <c r="C52" s="26">
        <v>711.82002230959961</v>
      </c>
      <c r="D52" s="27">
        <v>752.42134245049681</v>
      </c>
      <c r="E52" s="10">
        <v>5.3960883151800067E-2</v>
      </c>
      <c r="F52" s="10">
        <f t="shared" si="12"/>
        <v>1.0215238361143647E-3</v>
      </c>
      <c r="G52" s="41">
        <v>3600.0056400299072</v>
      </c>
      <c r="H52" s="26">
        <v>727.07329602099969</v>
      </c>
      <c r="I52" s="27">
        <v>751.65351047304955</v>
      </c>
      <c r="J52" s="10">
        <v>3.2701522855364831E-2</v>
      </c>
      <c r="K52" s="85">
        <f t="shared" si="13"/>
        <v>0</v>
      </c>
      <c r="L52" s="33">
        <v>3600.1014928817749</v>
      </c>
      <c r="M52" s="26">
        <v>1011.0395933633019</v>
      </c>
      <c r="N52" s="11">
        <f t="shared" si="18"/>
        <v>0.34508730322700015</v>
      </c>
      <c r="O52" s="27">
        <f t="shared" si="14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9"/>
        <v>0.3703364785299384</v>
      </c>
      <c r="X52" s="27">
        <f t="shared" si="15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6"/>
        <v>9.2269383768365076E-2</v>
      </c>
      <c r="AH52" s="11">
        <f t="shared" si="16"/>
        <v>0.12367224906771279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7"/>
        <v>9.2269383768365076E-2</v>
      </c>
      <c r="AM52" s="11">
        <f t="shared" si="17"/>
        <v>0.12367224906771279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20"/>
        <v>0.10172940148519878</v>
      </c>
      <c r="AR52" s="11">
        <f t="shared" si="21"/>
        <v>0.12554302827528219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0.18084902918323351</v>
      </c>
      <c r="AW52" s="11">
        <f t="shared" si="4"/>
        <v>0.21352892999427192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8.2766584214219036E-2</v>
      </c>
      <c r="BB52" s="11">
        <f t="shared" si="5"/>
        <v>0.13322380509166598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0.13200303132272403</v>
      </c>
      <c r="BG52" s="11">
        <f t="shared" si="6"/>
        <v>0.19838967122674972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8.3212213641206512E-2</v>
      </c>
      <c r="BL52" s="11">
        <f t="shared" si="7"/>
        <v>0.1369528907931418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7.4950133662336535E-2</v>
      </c>
      <c r="BQ52" s="11">
        <f t="shared" si="8"/>
        <v>0.10833054524076466</v>
      </c>
      <c r="BR52" s="33">
        <v>60.450799266621473</v>
      </c>
      <c r="BS52" s="26">
        <v>805.54246347275398</v>
      </c>
      <c r="BT52" s="27">
        <v>843.94545729125218</v>
      </c>
      <c r="BU52" s="11">
        <f t="shared" si="9"/>
        <v>7.1693875234866755E-2</v>
      </c>
      <c r="BV52" s="11">
        <f t="shared" si="9"/>
        <v>0.1227852268794955</v>
      </c>
      <c r="BW52" s="33">
        <v>20.935639854706821</v>
      </c>
      <c r="BX52" s="26">
        <v>795.90622537043612</v>
      </c>
      <c r="BY52" s="27">
        <v>822.5979268103913</v>
      </c>
      <c r="BZ52" s="11">
        <f t="shared" si="10"/>
        <v>5.8873821888407507E-2</v>
      </c>
      <c r="CA52" s="11">
        <f t="shared" si="10"/>
        <v>9.4384467509096334E-2</v>
      </c>
      <c r="CB52" s="33">
        <v>21.101649023964999</v>
      </c>
    </row>
    <row r="53" spans="1:80" x14ac:dyDescent="0.25">
      <c r="A53" s="25" t="s">
        <v>241</v>
      </c>
      <c r="B53" s="31">
        <f t="shared" si="11"/>
        <v>719.45912304769809</v>
      </c>
      <c r="C53" s="26">
        <v>679.1260691524958</v>
      </c>
      <c r="D53" s="27">
        <v>719.45912602046621</v>
      </c>
      <c r="E53" s="10">
        <v>5.6060247773988853E-2</v>
      </c>
      <c r="F53" s="10">
        <f t="shared" si="12"/>
        <v>4.1319486183537245E-9</v>
      </c>
      <c r="G53" s="41">
        <v>3600.0062460899348</v>
      </c>
      <c r="H53" s="26">
        <v>701.62418809717485</v>
      </c>
      <c r="I53" s="27">
        <v>719.45912304769809</v>
      </c>
      <c r="J53" s="10">
        <v>2.4789365203922539E-2</v>
      </c>
      <c r="K53" s="10">
        <f t="shared" si="13"/>
        <v>0</v>
      </c>
      <c r="L53" s="33">
        <v>3600.0037610530849</v>
      </c>
      <c r="M53" s="26">
        <v>918.36921242055064</v>
      </c>
      <c r="N53" s="11">
        <f t="shared" si="18"/>
        <v>0.27647170353508099</v>
      </c>
      <c r="O53" s="27">
        <f t="shared" si="14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9"/>
        <v>0.274232141879099</v>
      </c>
      <c r="X53" s="27">
        <f t="shared" si="15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6"/>
        <v>0.15100641971652434</v>
      </c>
      <c r="AH53" s="11">
        <f t="shared" si="16"/>
        <v>0.18727327413256512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7"/>
        <v>0.15100641971652434</v>
      </c>
      <c r="AM53" s="11">
        <f t="shared" si="17"/>
        <v>0.18727327413256512</v>
      </c>
      <c r="AN53" s="33">
        <v>11.06090621999974</v>
      </c>
      <c r="AO53" s="26">
        <v>809.29923412668722</v>
      </c>
      <c r="AP53" s="27">
        <v>842.0911719620708</v>
      </c>
      <c r="AQ53" s="11">
        <f t="shared" si="20"/>
        <v>0.12487173795005585</v>
      </c>
      <c r="AR53" s="11">
        <f t="shared" si="21"/>
        <v>0.17045033551717512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8.4330003748347954E-2</v>
      </c>
      <c r="AW53" s="11">
        <f t="shared" si="4"/>
        <v>0.1287976628374205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0.13725512321564662</v>
      </c>
      <c r="BB53" s="11">
        <f t="shared" si="5"/>
        <v>0.17488633883502355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0.1112788247664437</v>
      </c>
      <c r="BG53" s="11">
        <f t="shared" si="6"/>
        <v>0.13993436315974264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2.4024888048066226E-2</v>
      </c>
      <c r="BL53" s="11">
        <f t="shared" si="7"/>
        <v>7.881369942603729E-2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3.6360645396702689E-2</v>
      </c>
      <c r="BQ53" s="11">
        <f t="shared" si="8"/>
        <v>6.6377928178329118E-2</v>
      </c>
      <c r="BR53" s="33">
        <v>121.6535419266671</v>
      </c>
      <c r="BS53" s="26">
        <v>740.06814599187248</v>
      </c>
      <c r="BT53" s="27">
        <v>764.7434563536201</v>
      </c>
      <c r="BU53" s="11">
        <f t="shared" si="9"/>
        <v>2.8645161738824847E-2</v>
      </c>
      <c r="BV53" s="11">
        <f t="shared" si="9"/>
        <v>6.2942190675257859E-2</v>
      </c>
      <c r="BW53" s="33">
        <v>20.806500273756679</v>
      </c>
      <c r="BX53" s="26">
        <v>760.39662527644043</v>
      </c>
      <c r="BY53" s="27">
        <v>784.98197101982646</v>
      </c>
      <c r="BZ53" s="11">
        <f t="shared" si="10"/>
        <v>5.6900386578360627E-2</v>
      </c>
      <c r="CA53" s="11">
        <f t="shared" si="10"/>
        <v>9.1072370720058818E-2</v>
      </c>
      <c r="CB53" s="33">
        <v>21.546598399803042</v>
      </c>
    </row>
    <row r="54" spans="1:80" x14ac:dyDescent="0.25">
      <c r="A54" s="25" t="s">
        <v>242</v>
      </c>
      <c r="B54" s="31">
        <f t="shared" si="11"/>
        <v>701.08310607959174</v>
      </c>
      <c r="C54" s="26">
        <v>656.51106358675281</v>
      </c>
      <c r="D54" s="27">
        <v>701.08310607959174</v>
      </c>
      <c r="E54" s="10">
        <v>6.3575975667244863E-2</v>
      </c>
      <c r="F54" s="10">
        <f t="shared" si="12"/>
        <v>0</v>
      </c>
      <c r="G54" s="41">
        <v>3600.0083420276642</v>
      </c>
      <c r="H54" s="26">
        <v>685.01133881867418</v>
      </c>
      <c r="I54" s="27">
        <v>701.08310608791942</v>
      </c>
      <c r="J54" s="10">
        <v>2.292419704552066E-2</v>
      </c>
      <c r="K54" s="85">
        <f t="shared" si="13"/>
        <v>1.1878298703435997E-11</v>
      </c>
      <c r="L54" s="33">
        <v>3600.010779857635</v>
      </c>
      <c r="M54" s="26">
        <v>845.46543405235218</v>
      </c>
      <c r="N54" s="11">
        <f t="shared" si="18"/>
        <v>0.20594181591414523</v>
      </c>
      <c r="O54" s="27">
        <f t="shared" si="14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9"/>
        <v>0.18256238257959595</v>
      </c>
      <c r="X54" s="27">
        <f t="shared" si="15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6"/>
        <v>0.10918789858445045</v>
      </c>
      <c r="AH54" s="11">
        <f t="shared" si="16"/>
        <v>0.16666931165991633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7"/>
        <v>0.10918789858445045</v>
      </c>
      <c r="AM54" s="11">
        <f t="shared" si="17"/>
        <v>0.16666931165991633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20"/>
        <v>0.13169393708119295</v>
      </c>
      <c r="AR54" s="11">
        <f t="shared" si="21"/>
        <v>0.17036704173409792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0.13811973224773</v>
      </c>
      <c r="AW54" s="11">
        <f t="shared" si="4"/>
        <v>0.15985420630956851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0.15267374694182229</v>
      </c>
      <c r="BB54" s="11">
        <f t="shared" si="5"/>
        <v>0.17851977667731642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0.1331748575208615</v>
      </c>
      <c r="BG54" s="11">
        <f t="shared" si="6"/>
        <v>0.16184456538507738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8.3788740786997079E-2</v>
      </c>
      <c r="BL54" s="11">
        <f t="shared" si="7"/>
        <v>0.12979352614238671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6.7146250321918621E-2</v>
      </c>
      <c r="BQ54" s="11">
        <f t="shared" si="8"/>
        <v>0.10739773015059573</v>
      </c>
      <c r="BR54" s="33">
        <v>181.7269715728238</v>
      </c>
      <c r="BS54" s="26">
        <v>740.31529976829279</v>
      </c>
      <c r="BT54" s="27">
        <v>770.78168716792368</v>
      </c>
      <c r="BU54" s="11">
        <f t="shared" si="9"/>
        <v>5.5959405309428667E-2</v>
      </c>
      <c r="BV54" s="11">
        <f t="shared" si="9"/>
        <v>9.9415576390196561E-2</v>
      </c>
      <c r="BW54" s="33">
        <v>19.65992532148957</v>
      </c>
      <c r="BX54" s="26">
        <v>727.9469386105477</v>
      </c>
      <c r="BY54" s="27">
        <v>756.10024776046646</v>
      </c>
      <c r="BZ54" s="11">
        <f t="shared" si="10"/>
        <v>3.8317614984586711E-2</v>
      </c>
      <c r="CA54" s="11">
        <f t="shared" si="10"/>
        <v>7.847449354260834E-2</v>
      </c>
      <c r="CB54" s="33">
        <v>20.881617041490969</v>
      </c>
    </row>
    <row r="55" spans="1:80" x14ac:dyDescent="0.25">
      <c r="A55" s="25" t="s">
        <v>243</v>
      </c>
      <c r="B55" s="31">
        <f t="shared" si="11"/>
        <v>759.23583192090086</v>
      </c>
      <c r="C55" s="26">
        <v>741.34528042996305</v>
      </c>
      <c r="D55" s="27">
        <v>759.23583261047361</v>
      </c>
      <c r="E55" s="10">
        <v>2.3563893341276159E-2</v>
      </c>
      <c r="F55" s="10">
        <f t="shared" si="12"/>
        <v>9.0824578451513163E-10</v>
      </c>
      <c r="G55" s="41">
        <v>3600.005707025528</v>
      </c>
      <c r="H55" s="26">
        <v>744.06308353283646</v>
      </c>
      <c r="I55" s="27">
        <v>759.23583192090086</v>
      </c>
      <c r="J55" s="10">
        <v>1.998423645216621E-2</v>
      </c>
      <c r="K55" s="85">
        <f t="shared" si="13"/>
        <v>0</v>
      </c>
      <c r="L55" s="33">
        <v>3600.0033252239232</v>
      </c>
      <c r="M55" s="26">
        <v>978.33673979585546</v>
      </c>
      <c r="N55" s="11">
        <f t="shared" si="18"/>
        <v>0.28858083175634563</v>
      </c>
      <c r="O55" s="27">
        <f t="shared" si="14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9"/>
        <v>0.29389226071789054</v>
      </c>
      <c r="X55" s="27">
        <f t="shared" si="15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6"/>
        <v>8.6044028416474516E-2</v>
      </c>
      <c r="AH55" s="11">
        <f t="shared" si="16"/>
        <v>9.9693141991154616E-2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7"/>
        <v>8.6044028416474516E-2</v>
      </c>
      <c r="AM55" s="11">
        <f t="shared" si="17"/>
        <v>9.9693141991154616E-2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20"/>
        <v>7.3553849848955175E-2</v>
      </c>
      <c r="AR55" s="11">
        <f t="shared" si="21"/>
        <v>9.3950979893008449E-2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0.15310446511266018</v>
      </c>
      <c r="AW55" s="11">
        <f t="shared" si="4"/>
        <v>0.17331719492927045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8.6044028416474516E-2</v>
      </c>
      <c r="BB55" s="11">
        <f t="shared" si="5"/>
        <v>9.9693141991154616E-2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0.15221161722262913</v>
      </c>
      <c r="BG55" s="11">
        <f t="shared" si="6"/>
        <v>0.16862362694406896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5.1455305667448138E-2</v>
      </c>
      <c r="BL55" s="11">
        <f t="shared" si="7"/>
        <v>0.13540655766348092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7.4232252113367314E-2</v>
      </c>
      <c r="BQ55" s="11">
        <f t="shared" si="8"/>
        <v>0.13468186228821211</v>
      </c>
      <c r="BR55" s="33">
        <v>63.48346850480884</v>
      </c>
      <c r="BS55" s="26">
        <v>815.96703703210187</v>
      </c>
      <c r="BT55" s="27">
        <v>868.75453903698178</v>
      </c>
      <c r="BU55" s="11">
        <f t="shared" si="9"/>
        <v>7.472145376446275E-2</v>
      </c>
      <c r="BV55" s="11">
        <f t="shared" si="9"/>
        <v>0.1442486017012575</v>
      </c>
      <c r="BW55" s="33">
        <v>19.94265700392425</v>
      </c>
      <c r="BX55" s="26">
        <v>782.03683177741891</v>
      </c>
      <c r="BY55" s="27">
        <v>829.39412723543614</v>
      </c>
      <c r="BZ55" s="11">
        <f t="shared" si="10"/>
        <v>3.0031511814755225E-2</v>
      </c>
      <c r="CA55" s="11">
        <f t="shared" si="10"/>
        <v>9.2406459712302602E-2</v>
      </c>
      <c r="CB55" s="33">
        <v>23.252671287953849</v>
      </c>
    </row>
    <row r="56" spans="1:80" x14ac:dyDescent="0.25">
      <c r="A56" s="25" t="s">
        <v>244</v>
      </c>
      <c r="B56" s="31">
        <f t="shared" si="11"/>
        <v>766.16899641944531</v>
      </c>
      <c r="C56" s="26">
        <v>742.4971154745399</v>
      </c>
      <c r="D56" s="27">
        <v>771.46566966886803</v>
      </c>
      <c r="E56" s="10">
        <v>3.7550023718823933E-2</v>
      </c>
      <c r="F56" s="10">
        <f t="shared" si="12"/>
        <v>6.9131918338849341E-3</v>
      </c>
      <c r="G56" s="41">
        <v>3600.006991147995</v>
      </c>
      <c r="H56" s="26">
        <v>759.84968402277605</v>
      </c>
      <c r="I56" s="27">
        <v>766.16899641944531</v>
      </c>
      <c r="J56" s="10">
        <v>8.2479354113794996E-3</v>
      </c>
      <c r="K56" s="85">
        <f t="shared" si="13"/>
        <v>0</v>
      </c>
      <c r="L56" s="33">
        <v>3600.0112648010249</v>
      </c>
      <c r="M56" s="26">
        <v>958.38802456178075</v>
      </c>
      <c r="N56" s="11">
        <f t="shared" si="18"/>
        <v>0.25088332866591695</v>
      </c>
      <c r="O56" s="27">
        <f t="shared" si="14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9"/>
        <v>0.25088332866591695</v>
      </c>
      <c r="X56" s="27">
        <f t="shared" si="15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6"/>
        <v>8.2569437853299052E-2</v>
      </c>
      <c r="AH56" s="11">
        <f t="shared" si="16"/>
        <v>0.12379634188561307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7"/>
        <v>8.2569437853299052E-2</v>
      </c>
      <c r="AM56" s="11">
        <f t="shared" si="17"/>
        <v>0.12379634188561307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20"/>
        <v>0.10020090086169232</v>
      </c>
      <c r="AR56" s="11">
        <f t="shared" si="21"/>
        <v>0.133542237892363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0.10989126105269556</v>
      </c>
      <c r="AW56" s="11">
        <f t="shared" si="4"/>
        <v>0.155494667999096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8.9846350688845972E-2</v>
      </c>
      <c r="BB56" s="11">
        <f t="shared" si="5"/>
        <v>0.12520935727566468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0.12245757046958415</v>
      </c>
      <c r="BG56" s="11">
        <f t="shared" si="6"/>
        <v>0.1447961880326161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0.11912346954512246</v>
      </c>
      <c r="BL56" s="11">
        <f t="shared" si="7"/>
        <v>0.15179775648902638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8.4347307148342918E-2</v>
      </c>
      <c r="BQ56" s="11">
        <f t="shared" si="8"/>
        <v>0.13858916014649875</v>
      </c>
      <c r="BR56" s="33">
        <v>97.733301991410556</v>
      </c>
      <c r="BS56" s="26">
        <v>824.11285708727883</v>
      </c>
      <c r="BT56" s="27">
        <v>863.87663363511888</v>
      </c>
      <c r="BU56" s="11">
        <f t="shared" si="9"/>
        <v>7.5628041513848582E-2</v>
      </c>
      <c r="BV56" s="11">
        <f t="shared" si="9"/>
        <v>0.1275275267888584</v>
      </c>
      <c r="BW56" s="33">
        <v>19.839037063904112</v>
      </c>
      <c r="BX56" s="26">
        <v>802.40942621745103</v>
      </c>
      <c r="BY56" s="27">
        <v>832.21391342233562</v>
      </c>
      <c r="BZ56" s="11">
        <f t="shared" si="10"/>
        <v>4.7300830453031815E-2</v>
      </c>
      <c r="CA56" s="11">
        <f t="shared" si="10"/>
        <v>8.6201500336791886E-2</v>
      </c>
      <c r="CB56" s="33">
        <v>20.116444888338449</v>
      </c>
    </row>
    <row r="57" spans="1:80" x14ac:dyDescent="0.25">
      <c r="A57" s="25" t="s">
        <v>245</v>
      </c>
      <c r="B57" s="31">
        <f t="shared" si="11"/>
        <v>736.90438436296927</v>
      </c>
      <c r="C57" s="26">
        <v>685.14825564603598</v>
      </c>
      <c r="D57" s="27">
        <v>739.65372982810163</v>
      </c>
      <c r="E57" s="10">
        <v>7.3690528397288776E-2</v>
      </c>
      <c r="F57" s="10">
        <f t="shared" si="12"/>
        <v>3.7309392147382697E-3</v>
      </c>
      <c r="G57" s="41">
        <v>3600.0181128978729</v>
      </c>
      <c r="H57" s="26">
        <v>708.93964716475909</v>
      </c>
      <c r="I57" s="27">
        <v>736.90438436296927</v>
      </c>
      <c r="J57" s="10">
        <v>3.7948935834307182E-2</v>
      </c>
      <c r="K57" s="85">
        <f t="shared" si="13"/>
        <v>0</v>
      </c>
      <c r="L57" s="33">
        <v>3600.0022809505458</v>
      </c>
      <c r="M57" s="26">
        <v>923.03068843999552</v>
      </c>
      <c r="N57" s="11">
        <f t="shared" si="18"/>
        <v>0.2525786357451606</v>
      </c>
      <c r="O57" s="27">
        <f t="shared" si="14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9"/>
        <v>0.2525786357451606</v>
      </c>
      <c r="X57" s="27">
        <f t="shared" si="15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6"/>
        <v>0.20168691931222293</v>
      </c>
      <c r="AH57" s="11">
        <f t="shared" si="16"/>
        <v>0.23668795750115845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7"/>
        <v>0.20168691931222293</v>
      </c>
      <c r="AM57" s="11">
        <f t="shared" si="17"/>
        <v>0.23668795750115845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20"/>
        <v>0.1912384501893637</v>
      </c>
      <c r="AR57" s="11">
        <f t="shared" si="21"/>
        <v>0.23196182020922737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0.11977533444126123</v>
      </c>
      <c r="AW57" s="11">
        <f t="shared" si="4"/>
        <v>0.13368560396136783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0.11028505172230753</v>
      </c>
      <c r="BB57" s="11">
        <f t="shared" si="5"/>
        <v>0.14530356459612867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0.11752595932456851</v>
      </c>
      <c r="BG57" s="11">
        <f t="shared" si="6"/>
        <v>0.14235403308824812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5.8805882131458528E-2</v>
      </c>
      <c r="BL57" s="11">
        <f t="shared" si="7"/>
        <v>8.9135194380351238E-2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4.4004810558014487E-2</v>
      </c>
      <c r="BQ57" s="11">
        <f t="shared" si="8"/>
        <v>8.4326101497258957E-2</v>
      </c>
      <c r="BR57" s="33">
        <v>97.526072233542806</v>
      </c>
      <c r="BS57" s="26">
        <v>781.28459673341172</v>
      </c>
      <c r="BT57" s="27">
        <v>796.34109382631357</v>
      </c>
      <c r="BU57" s="11">
        <f t="shared" si="9"/>
        <v>6.022519788480802E-2</v>
      </c>
      <c r="BV57" s="11">
        <f t="shared" si="9"/>
        <v>8.0657288414324568E-2</v>
      </c>
      <c r="BW57" s="33">
        <v>20.336718113720419</v>
      </c>
      <c r="BX57" s="26">
        <v>770.77745060584675</v>
      </c>
      <c r="BY57" s="27">
        <v>793.88254832041264</v>
      </c>
      <c r="BZ57" s="11">
        <f t="shared" si="10"/>
        <v>4.5966704719988455E-2</v>
      </c>
      <c r="CA57" s="11">
        <f t="shared" si="10"/>
        <v>7.7320972932871351E-2</v>
      </c>
      <c r="CB57" s="33">
        <v>21.284234827570621</v>
      </c>
    </row>
    <row r="58" spans="1:80" x14ac:dyDescent="0.25">
      <c r="A58" s="25" t="s">
        <v>246</v>
      </c>
      <c r="B58" s="31">
        <f t="shared" si="11"/>
        <v>697.54773209489917</v>
      </c>
      <c r="C58" s="28">
        <v>649.22326821445688</v>
      </c>
      <c r="D58" s="29">
        <v>697.54773209489917</v>
      </c>
      <c r="E58" s="13">
        <v>6.927764460692272E-2</v>
      </c>
      <c r="F58" s="13">
        <f t="shared" si="12"/>
        <v>0</v>
      </c>
      <c r="G58" s="42">
        <v>3600.0071310997009</v>
      </c>
      <c r="H58" s="28">
        <v>681.20152920574117</v>
      </c>
      <c r="I58" s="29">
        <v>697.59258391827825</v>
      </c>
      <c r="J58" s="13">
        <v>2.3496601154316839E-2</v>
      </c>
      <c r="K58" s="86">
        <f t="shared" si="13"/>
        <v>6.4299289231972589E-5</v>
      </c>
      <c r="L58" s="34">
        <v>3600.0111651420589</v>
      </c>
      <c r="M58" s="28">
        <v>799.08154008463748</v>
      </c>
      <c r="N58" s="13">
        <f t="shared" si="18"/>
        <v>0.14555822249584055</v>
      </c>
      <c r="O58" s="29">
        <f t="shared" si="14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9"/>
        <v>0.14555822249584055</v>
      </c>
      <c r="X58" s="29">
        <f t="shared" si="15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6"/>
        <v>0.13346063363446115</v>
      </c>
      <c r="AH58" s="13">
        <f t="shared" si="16"/>
        <v>0.17653358672515163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7"/>
        <v>0.13346063363446115</v>
      </c>
      <c r="AM58" s="13">
        <f t="shared" si="17"/>
        <v>0.17653358672515163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20"/>
        <v>9.4495315598169816E-2</v>
      </c>
      <c r="AR58" s="13">
        <f t="shared" si="21"/>
        <v>0.16291423350328876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7.8915039053438635E-2</v>
      </c>
      <c r="AW58" s="13">
        <f t="shared" si="4"/>
        <v>0.10256541230223545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0.14276763272842286</v>
      </c>
      <c r="BB58" s="13">
        <f t="shared" si="5"/>
        <v>0.17689562369944295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6.8399144244775806E-2</v>
      </c>
      <c r="BG58" s="13">
        <f t="shared" si="6"/>
        <v>9.2872819944122526E-2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6.9299382257430903E-2</v>
      </c>
      <c r="BL58" s="13">
        <f t="shared" si="7"/>
        <v>7.9399951111582101E-2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4.7097346239290655E-2</v>
      </c>
      <c r="BQ58" s="13">
        <f t="shared" si="8"/>
        <v>6.5061192634893003E-2</v>
      </c>
      <c r="BR58" s="34">
        <v>127.03027430884541</v>
      </c>
      <c r="BS58" s="28">
        <v>722.45638518690862</v>
      </c>
      <c r="BT58" s="29">
        <v>744.98110328584414</v>
      </c>
      <c r="BU58" s="13">
        <f t="shared" si="9"/>
        <v>3.5708886927641389E-2</v>
      </c>
      <c r="BV58" s="13">
        <f t="shared" si="9"/>
        <v>6.8000179784817663E-2</v>
      </c>
      <c r="BW58" s="34">
        <v>17.055582830123601</v>
      </c>
      <c r="BX58" s="28">
        <v>720.01451673750148</v>
      </c>
      <c r="BY58" s="29">
        <v>739.63816109944878</v>
      </c>
      <c r="BZ58" s="13">
        <f t="shared" si="10"/>
        <v>3.220823982199654E-2</v>
      </c>
      <c r="CA58" s="13">
        <f t="shared" si="10"/>
        <v>6.0340571788746543E-2</v>
      </c>
      <c r="CB58" s="34">
        <v>19.186659869551661</v>
      </c>
    </row>
    <row r="59" spans="1:80" x14ac:dyDescent="0.25">
      <c r="A59" s="36" t="s">
        <v>69</v>
      </c>
      <c r="B59" s="37"/>
      <c r="C59" s="35">
        <f t="shared" ref="C59:M59" si="22">AVERAGE(C3:C58)</f>
        <v>658.66805181338179</v>
      </c>
      <c r="D59" s="35">
        <f t="shared" si="22"/>
        <v>678.09126076326231</v>
      </c>
      <c r="E59" s="1">
        <f t="shared" si="22"/>
        <v>2.8061849320535313E-2</v>
      </c>
      <c r="F59" s="1">
        <f t="shared" si="22"/>
        <v>1.4767266657689511E-3</v>
      </c>
      <c r="G59" s="35">
        <f t="shared" si="22"/>
        <v>3242.1307920004642</v>
      </c>
      <c r="H59" s="35">
        <f t="shared" si="22"/>
        <v>666.90857975308813</v>
      </c>
      <c r="I59" s="35">
        <f t="shared" si="22"/>
        <v>677.2069966754716</v>
      </c>
      <c r="J59" s="1">
        <f t="shared" si="22"/>
        <v>1.4825838571146716E-2</v>
      </c>
      <c r="K59" s="1">
        <f t="shared" si="22"/>
        <v>1.954196856968883E-4</v>
      </c>
      <c r="L59" s="35">
        <f t="shared" si="22"/>
        <v>2762.8742528046882</v>
      </c>
      <c r="M59" s="35">
        <f t="shared" si="22"/>
        <v>834.74450729724663</v>
      </c>
      <c r="N59" s="1">
        <f t="shared" ref="N59:U59" si="23">AVERAGE(N3:N58)</f>
        <v>0.23275594199642263</v>
      </c>
      <c r="O59" s="35">
        <f t="shared" si="23"/>
        <v>34.681341830355642</v>
      </c>
      <c r="P59" s="35">
        <f t="shared" si="23"/>
        <v>0.14272157131833596</v>
      </c>
      <c r="Q59" s="35">
        <f t="shared" si="23"/>
        <v>0.2857142857142857</v>
      </c>
      <c r="R59" s="35">
        <f t="shared" si="23"/>
        <v>0.21428571428571427</v>
      </c>
      <c r="S59" s="35">
        <f t="shared" si="23"/>
        <v>0.26785714285714285</v>
      </c>
      <c r="T59" s="35">
        <f t="shared" si="23"/>
        <v>0.2767857142857143</v>
      </c>
      <c r="U59" s="35">
        <f t="shared" si="23"/>
        <v>0</v>
      </c>
      <c r="V59" s="35">
        <f>AVERAGE(V3:V58)</f>
        <v>839.77741524401813</v>
      </c>
      <c r="W59" s="1">
        <f t="shared" ref="W59:AD59" si="24">AVERAGE(W3:W58)</f>
        <v>0.24001274026211913</v>
      </c>
      <c r="X59" s="35">
        <f t="shared" si="24"/>
        <v>34.935786905357254</v>
      </c>
      <c r="Y59" s="35">
        <f t="shared" si="24"/>
        <v>0.14376867039241664</v>
      </c>
      <c r="Z59" s="35">
        <f t="shared" si="24"/>
        <v>0.36607142857142855</v>
      </c>
      <c r="AA59" s="35">
        <f t="shared" si="24"/>
        <v>0.32142857142857145</v>
      </c>
      <c r="AB59" s="35">
        <f t="shared" si="24"/>
        <v>0.15178571428571427</v>
      </c>
      <c r="AC59" s="35">
        <f t="shared" si="24"/>
        <v>0.2857142857142857</v>
      </c>
      <c r="AD59" s="35">
        <f t="shared" si="24"/>
        <v>0</v>
      </c>
      <c r="AE59" s="35">
        <f t="shared" ref="AE59:AN59" si="25">AVERAGE(AE3:AE58)</f>
        <v>755.25879698320841</v>
      </c>
      <c r="AF59" s="35">
        <f t="shared" si="25"/>
        <v>782.49744849208741</v>
      </c>
      <c r="AG59" s="1">
        <f t="shared" si="25"/>
        <v>0.1144334467554254</v>
      </c>
      <c r="AH59" s="1">
        <f t="shared" si="25"/>
        <v>0.15567678131168011</v>
      </c>
      <c r="AI59" s="35">
        <f t="shared" si="25"/>
        <v>11.108138884821502</v>
      </c>
      <c r="AJ59" s="35">
        <f t="shared" si="25"/>
        <v>755.25879698320841</v>
      </c>
      <c r="AK59" s="35">
        <f t="shared" si="25"/>
        <v>782.49744849208741</v>
      </c>
      <c r="AL59" s="1">
        <f t="shared" si="25"/>
        <v>0.1144334467554254</v>
      </c>
      <c r="AM59" s="1">
        <f t="shared" si="25"/>
        <v>0.15567678131168011</v>
      </c>
      <c r="AN59" s="35">
        <f t="shared" si="25"/>
        <v>11.092818899107144</v>
      </c>
      <c r="AO59" s="35">
        <f>AVERAGE(AO3:AO58)</f>
        <v>755.45777239165159</v>
      </c>
      <c r="AP59" s="35"/>
      <c r="AQ59" s="1">
        <f>AVERAGE(AQ3:AQ58)</f>
        <v>0.11540733807477432</v>
      </c>
      <c r="AR59" s="1">
        <f>AVERAGE(AR3:AR58)</f>
        <v>0.1581631813602602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0.10909350963034462</v>
      </c>
      <c r="AW59" s="1">
        <f>AVERAGE(AW3:AW58)</f>
        <v>0.14347946384790081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0.11026303511823544</v>
      </c>
      <c r="BB59" s="1">
        <f>AVERAGE(BB3:BB58)</f>
        <v>0.15249099816346484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0.10662412934552416</v>
      </c>
      <c r="BG59" s="1">
        <f>AVERAGE(BG3:BG58)</f>
        <v>0.14276848270160117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6.7764247185376131E-2</v>
      </c>
      <c r="BL59" s="1">
        <f>AVERAGE(BL3:BL58)</f>
        <v>0.10447730884470689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5.9201453412828765E-2</v>
      </c>
      <c r="BQ59" s="1">
        <f>AVERAGE(BQ3:BQ58)</f>
        <v>9.3925503576397382E-2</v>
      </c>
      <c r="BR59" s="35">
        <f>AVERAGE(BR3:BR58)</f>
        <v>85.393503319299086</v>
      </c>
      <c r="BS59" s="35">
        <f>AVERAGE(BS3:BS58)</f>
        <v>717.13887789191756</v>
      </c>
      <c r="BT59" s="35"/>
      <c r="BU59" s="1">
        <f>AVERAGE(BU3:BU58)</f>
        <v>5.8115321587106916E-2</v>
      </c>
      <c r="BV59" s="1">
        <f>AVERAGE(BV3:BV58)</f>
        <v>9.2207077001573295E-2</v>
      </c>
      <c r="BW59" s="35">
        <f>AVERAGE(BW3:BW58)</f>
        <v>19.944998213505773</v>
      </c>
      <c r="BX59" s="35">
        <f>AVERAGE(BX3:BX58)</f>
        <v>714.59151938037485</v>
      </c>
      <c r="BY59" s="35"/>
      <c r="BZ59" s="1">
        <f>AVERAGE(BZ3:BZ58)</f>
        <v>5.4804949182115835E-2</v>
      </c>
      <c r="CA59" s="1">
        <f>AVERAGE(CA3:CA58)</f>
        <v>8.9575282671038731E-2</v>
      </c>
      <c r="CB59" s="35">
        <f>AVERAGE(CB3:CB58)</f>
        <v>20.581052146975086</v>
      </c>
    </row>
    <row r="60" spans="1:80" x14ac:dyDescent="0.25">
      <c r="Q60" s="48">
        <f>_xlfn.MODE.SNGL(Q3:Q58)</f>
        <v>0</v>
      </c>
      <c r="R60" s="48">
        <f t="shared" ref="R60:U60" si="26">_xlfn.MODE.SNGL(R3:R58)</f>
        <v>0</v>
      </c>
      <c r="S60" s="48">
        <f t="shared" si="26"/>
        <v>0</v>
      </c>
      <c r="T60" s="48">
        <f t="shared" si="26"/>
        <v>0</v>
      </c>
      <c r="U60" s="48">
        <f t="shared" si="26"/>
        <v>0</v>
      </c>
      <c r="Z60" s="48">
        <f>_xlfn.MODE.SNGL(Z3:Z58)</f>
        <v>0</v>
      </c>
      <c r="AA60" s="48">
        <f t="shared" ref="AA60:AD60" si="27">_xlfn.MODE.SNGL(AA3:AA58)</f>
        <v>0</v>
      </c>
      <c r="AB60" s="48">
        <f t="shared" si="27"/>
        <v>0</v>
      </c>
      <c r="AC60" s="48">
        <f t="shared" si="27"/>
        <v>0</v>
      </c>
      <c r="AD60" s="48">
        <f t="shared" si="27"/>
        <v>0</v>
      </c>
    </row>
  </sheetData>
  <mergeCells count="14">
    <mergeCell ref="C1:G1"/>
    <mergeCell ref="M1:U1"/>
    <mergeCell ref="V1:AD1"/>
    <mergeCell ref="AT1:AX1"/>
    <mergeCell ref="AY1:BC1"/>
    <mergeCell ref="AO1:AS1"/>
    <mergeCell ref="AE1:AI1"/>
    <mergeCell ref="AJ1:AN1"/>
    <mergeCell ref="H1:L1"/>
    <mergeCell ref="BX1:CB1"/>
    <mergeCell ref="BI1:BM1"/>
    <mergeCell ref="BN1:BR1"/>
    <mergeCell ref="BS1:BW1"/>
    <mergeCell ref="BD1:B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CB60"/>
  <sheetViews>
    <sheetView topLeftCell="L1" zoomScale="55" zoomScaleNormal="55" workbookViewId="0">
      <selection activeCell="BW3" sqref="BW3:BW58"/>
    </sheetView>
  </sheetViews>
  <sheetFormatPr baseColWidth="10" defaultColWidth="10.7109375" defaultRowHeight="15" x14ac:dyDescent="0.25"/>
  <cols>
    <col min="1" max="1" width="9.7109375" bestFit="1" customWidth="1"/>
    <col min="2" max="4" width="7.7109375" bestFit="1" customWidth="1"/>
    <col min="5" max="5" width="8.42578125" bestFit="1" customWidth="1"/>
    <col min="6" max="6" width="8.57031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" bestFit="1" customWidth="1"/>
    <col min="13" max="13" width="7.7109375" bestFit="1" customWidth="1"/>
    <col min="14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4" width="7" bestFit="1" customWidth="1"/>
    <col min="25" max="25" width="5.85546875" bestFit="1" customWidth="1"/>
    <col min="26" max="30" width="4.5703125" bestFit="1" customWidth="1"/>
    <col min="31" max="32" width="7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7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7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7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7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7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0" width="6.7109375" bestFit="1" customWidth="1"/>
  </cols>
  <sheetData>
    <row r="1" spans="1:80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</row>
    <row r="2" spans="1:80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</row>
    <row r="3" spans="1:80" x14ac:dyDescent="0.25">
      <c r="A3" s="17" t="s">
        <v>247</v>
      </c>
      <c r="B3" s="31">
        <f>MIN(D3,I3,M3,V3,AE3,AJ3,AO3,AT3,AY3,BD3,BI3,BN3,BS3,BX3)</f>
        <v>829.31807687732885</v>
      </c>
      <c r="C3" s="18">
        <v>822.80566155101951</v>
      </c>
      <c r="D3" s="19">
        <v>829.31807687732885</v>
      </c>
      <c r="E3" s="3">
        <v>7.8527352868395951E-3</v>
      </c>
      <c r="F3" s="3">
        <f>(D3-B3)/B3</f>
        <v>0</v>
      </c>
      <c r="G3" s="38">
        <v>3600.0049700737</v>
      </c>
      <c r="H3" s="18">
        <v>829.2356495909022</v>
      </c>
      <c r="I3" s="19">
        <v>829.31807687806941</v>
      </c>
      <c r="J3" s="3">
        <v>9.9391644129064781E-5</v>
      </c>
      <c r="K3" s="3">
        <f>(I3-$B3)/$B3</f>
        <v>8.929698767776269E-13</v>
      </c>
      <c r="L3" s="30">
        <v>676.0171160697937</v>
      </c>
      <c r="M3" s="18">
        <v>1150.186346659297</v>
      </c>
      <c r="N3" s="3">
        <f>(M3-B3)/B3</f>
        <v>0.38690615667048867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0.37605511935954133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7.8782598454872982E-2</v>
      </c>
      <c r="AH3" s="4">
        <f>(AF3-$B3)/$B3</f>
        <v>9.7456621844985283E-2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7.8782598454872982E-2</v>
      </c>
      <c r="AM3" s="4">
        <f>(AK3-$B3)/$B3</f>
        <v>9.7456621844985283E-2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7.4807571305139292E-2</v>
      </c>
      <c r="AR3" s="4">
        <f t="shared" ref="AR3:AR34" si="2">(AP3-$B3)/$B3</f>
        <v>8.920951533980491E-2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8.9503175858407169E-2</v>
      </c>
      <c r="AW3" s="4">
        <f t="shared" si="3"/>
        <v>0.13343109002137091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9.2884319121646394E-2</v>
      </c>
      <c r="BB3" s="4">
        <f t="shared" si="4"/>
        <v>0.12925914052828832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0.10858598116511677</v>
      </c>
      <c r="BG3" s="4">
        <f t="shared" si="5"/>
        <v>0.13482310583972984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3.0467150792905965E-2</v>
      </c>
      <c r="BL3" s="4">
        <f t="shared" si="6"/>
        <v>7.3615594122141262E-2</v>
      </c>
      <c r="BM3" s="31">
        <v>32.22508446034044</v>
      </c>
      <c r="BN3" s="20">
        <v>867.70289915094202</v>
      </c>
      <c r="BO3" s="21">
        <v>889.03392602045153</v>
      </c>
      <c r="BP3" s="4">
        <f t="shared" ref="BP3:BQ58" si="7">(BN3-$B3)/$B3</f>
        <v>4.6284801144267085E-2</v>
      </c>
      <c r="BQ3" s="4">
        <f t="shared" si="7"/>
        <v>7.2005965874967576E-2</v>
      </c>
      <c r="BR3" s="31">
        <v>36.802681493572891</v>
      </c>
      <c r="BS3" s="20">
        <v>867.08020514604505</v>
      </c>
      <c r="BT3" s="21">
        <v>888.45268219342836</v>
      </c>
      <c r="BU3" s="4">
        <f t="shared" ref="BU3:BV58" si="8">(BS3-$B3)/$B3</f>
        <v>4.5533950508957616E-2</v>
      </c>
      <c r="BV3" s="4">
        <f t="shared" si="8"/>
        <v>7.1305096277126723E-2</v>
      </c>
      <c r="BW3" s="31">
        <v>16.573780023306611</v>
      </c>
      <c r="BX3" s="20">
        <v>877.94471962720047</v>
      </c>
      <c r="BY3" s="21">
        <v>885.47105379558616</v>
      </c>
      <c r="BZ3" s="4">
        <f t="shared" ref="BZ3:CA58" si="9">(BX3-$B3)/$B3</f>
        <v>5.8634490318802468E-2</v>
      </c>
      <c r="CA3" s="4">
        <f t="shared" si="9"/>
        <v>6.7709819047587633E-2</v>
      </c>
      <c r="CB3" s="31">
        <v>16.863840628974138</v>
      </c>
    </row>
    <row r="4" spans="1:80" x14ac:dyDescent="0.25">
      <c r="A4" s="17" t="s">
        <v>248</v>
      </c>
      <c r="B4" s="31">
        <f t="shared" ref="B4:B58" si="10">MIN(D4,I4,M4,V4,AE4,AJ4,AO4,AT4,AY4,BD4,BI4,BN4,BS4,BX4)</f>
        <v>806.0929858950567</v>
      </c>
      <c r="C4" s="20">
        <v>795.5689930841869</v>
      </c>
      <c r="D4" s="21">
        <v>811.61428154644875</v>
      </c>
      <c r="E4" s="5">
        <v>1.9769598474397469E-2</v>
      </c>
      <c r="F4" s="5">
        <f t="shared" ref="F4:F58" si="11">(D4-B4)/B4</f>
        <v>6.84945254208037E-3</v>
      </c>
      <c r="G4" s="39">
        <v>3600.00608086586</v>
      </c>
      <c r="H4" s="20">
        <v>801.37649166207655</v>
      </c>
      <c r="I4" s="21">
        <v>806.0929858950567</v>
      </c>
      <c r="J4" s="5">
        <v>5.8510547982785158E-3</v>
      </c>
      <c r="K4" s="5">
        <f t="shared" ref="K4:K58" si="12">(I4-$B4)/$B4</f>
        <v>0</v>
      </c>
      <c r="L4" s="31">
        <v>3600.0117979049678</v>
      </c>
      <c r="M4" s="20">
        <v>1008.2098460412921</v>
      </c>
      <c r="N4" s="4">
        <f t="shared" ref="N4:N58" si="13">(M4-B4)/B4</f>
        <v>0.25073640843284606</v>
      </c>
      <c r="O4" s="21">
        <f t="shared" ref="O4:O58" si="14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0.25073640843284606</v>
      </c>
      <c r="X4" s="21">
        <f t="shared" ref="X4:X58" si="15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6">(AE4-$B4)/$B4</f>
        <v>8.8558299719408706E-2</v>
      </c>
      <c r="AH4" s="4">
        <f t="shared" si="16"/>
        <v>0.11688316787381875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7">(AJ4-$B4)/$B4</f>
        <v>8.8558299719408706E-2</v>
      </c>
      <c r="AM4" s="4">
        <f t="shared" si="17"/>
        <v>0.11688316787381875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8.2019636077599309E-2</v>
      </c>
      <c r="AR4" s="4">
        <f t="shared" si="2"/>
        <v>0.10571147088470001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9.389755526076872E-2</v>
      </c>
      <c r="AW4" s="4">
        <f t="shared" si="3"/>
        <v>0.11935163141646682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7.7366473734192143E-2</v>
      </c>
      <c r="BB4" s="4">
        <f t="shared" si="4"/>
        <v>9.9731419412923253E-2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7.0549090782499851E-2</v>
      </c>
      <c r="BG4" s="4">
        <f t="shared" si="5"/>
        <v>0.11651520731557498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2.9757754591949667E-2</v>
      </c>
      <c r="BL4" s="4">
        <f t="shared" si="6"/>
        <v>6.8181617258162158E-2</v>
      </c>
      <c r="BM4" s="31">
        <v>34.748085074312982</v>
      </c>
      <c r="BN4" s="20">
        <v>842.61996930666749</v>
      </c>
      <c r="BO4" s="21">
        <v>862.19620813832057</v>
      </c>
      <c r="BP4" s="4">
        <f t="shared" si="7"/>
        <v>4.5313610279157229E-2</v>
      </c>
      <c r="BQ4" s="4">
        <f t="shared" si="7"/>
        <v>6.9598946058274991E-2</v>
      </c>
      <c r="BR4" s="31">
        <v>42.135717714205377</v>
      </c>
      <c r="BS4" s="20">
        <v>842.61996930666749</v>
      </c>
      <c r="BT4" s="21">
        <v>865.51121298135274</v>
      </c>
      <c r="BU4" s="4">
        <f t="shared" si="8"/>
        <v>4.5313610279157229E-2</v>
      </c>
      <c r="BV4" s="4">
        <f t="shared" si="8"/>
        <v>7.3711380853066444E-2</v>
      </c>
      <c r="BW4" s="31">
        <v>16.639568801410501</v>
      </c>
      <c r="BX4" s="20">
        <v>848.84656990591122</v>
      </c>
      <c r="BY4" s="21">
        <v>864.39581801145084</v>
      </c>
      <c r="BZ4" s="4">
        <f t="shared" si="9"/>
        <v>5.3038030052305292E-2</v>
      </c>
      <c r="CA4" s="4">
        <f t="shared" si="9"/>
        <v>7.2327675760206211E-2</v>
      </c>
      <c r="CB4" s="31">
        <v>16.576709813624621</v>
      </c>
    </row>
    <row r="5" spans="1:80" x14ac:dyDescent="0.25">
      <c r="A5" s="17" t="s">
        <v>249</v>
      </c>
      <c r="B5" s="31">
        <f t="shared" si="10"/>
        <v>794.744194873845</v>
      </c>
      <c r="C5" s="20">
        <v>777.85404640816421</v>
      </c>
      <c r="D5" s="21">
        <v>797.98940921871599</v>
      </c>
      <c r="E5" s="5">
        <v>2.5232619102380189E-2</v>
      </c>
      <c r="F5" s="5">
        <f t="shared" si="11"/>
        <v>4.0833445098471238E-3</v>
      </c>
      <c r="G5" s="39">
        <v>3600.005393981934</v>
      </c>
      <c r="H5" s="20">
        <v>787.61322871719574</v>
      </c>
      <c r="I5" s="21">
        <v>794.744194873845</v>
      </c>
      <c r="J5" s="5">
        <v>8.9726558591360309E-3</v>
      </c>
      <c r="K5" s="83">
        <f t="shared" si="12"/>
        <v>0</v>
      </c>
      <c r="L5" s="31">
        <v>3600.011632919312</v>
      </c>
      <c r="M5" s="20">
        <v>958.40026205528898</v>
      </c>
      <c r="N5" s="4">
        <f t="shared" si="13"/>
        <v>0.20592294758116753</v>
      </c>
      <c r="O5" s="21">
        <f t="shared" si="14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0.1435409305459206</v>
      </c>
      <c r="X5" s="21">
        <f t="shared" si="15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6"/>
        <v>6.5648844091164033E-2</v>
      </c>
      <c r="AH5" s="4">
        <f t="shared" si="16"/>
        <v>0.10469495714996117</v>
      </c>
      <c r="AI5" s="31">
        <v>11.111159150000461</v>
      </c>
      <c r="AJ5" s="20">
        <v>846.91823261547574</v>
      </c>
      <c r="AK5" s="21">
        <v>877.9499043013426</v>
      </c>
      <c r="AL5" s="4">
        <f t="shared" si="17"/>
        <v>6.5648844091164033E-2</v>
      </c>
      <c r="AM5" s="4">
        <f t="shared" si="17"/>
        <v>0.10469495714996117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9.1614653560184625E-2</v>
      </c>
      <c r="AR5" s="4">
        <f t="shared" si="2"/>
        <v>0.11000546101584471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5.2418772661148076E-2</v>
      </c>
      <c r="AW5" s="4">
        <f t="shared" si="3"/>
        <v>6.2953620582859054E-2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6.7176502464010107E-2</v>
      </c>
      <c r="BB5" s="4">
        <f t="shared" si="4"/>
        <v>8.5108654561854263E-2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5.0799091508461867E-2</v>
      </c>
      <c r="BG5" s="4">
        <f t="shared" si="5"/>
        <v>6.1452449149342107E-2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3.8054068922337966E-2</v>
      </c>
      <c r="BL5" s="4">
        <f t="shared" si="6"/>
        <v>5.4564175351401595E-2</v>
      </c>
      <c r="BM5" s="31">
        <v>34.826401678472763</v>
      </c>
      <c r="BN5" s="20">
        <v>819.57212280129374</v>
      </c>
      <c r="BO5" s="21">
        <v>826.53632487633604</v>
      </c>
      <c r="BP5" s="4">
        <f t="shared" si="7"/>
        <v>3.1240150085512536E-2</v>
      </c>
      <c r="BQ5" s="4">
        <f t="shared" si="7"/>
        <v>4.0002972286620614E-2</v>
      </c>
      <c r="BR5" s="31">
        <v>40.954501318931577</v>
      </c>
      <c r="BS5" s="20">
        <v>819.57212280129374</v>
      </c>
      <c r="BT5" s="21">
        <v>826.99146650277692</v>
      </c>
      <c r="BU5" s="4">
        <f t="shared" si="8"/>
        <v>3.1240150085512536E-2</v>
      </c>
      <c r="BV5" s="4">
        <f t="shared" si="8"/>
        <v>4.0575661749942996E-2</v>
      </c>
      <c r="BW5" s="31">
        <v>16.5113987699151</v>
      </c>
      <c r="BX5" s="20">
        <v>842.86933225069345</v>
      </c>
      <c r="BY5" s="21">
        <v>852.76913938089945</v>
      </c>
      <c r="BZ5" s="4">
        <f t="shared" si="9"/>
        <v>6.0554248382383796E-2</v>
      </c>
      <c r="CA5" s="4">
        <f t="shared" si="9"/>
        <v>7.301084409463994E-2</v>
      </c>
      <c r="CB5" s="31">
        <v>17.345555038005109</v>
      </c>
    </row>
    <row r="6" spans="1:80" x14ac:dyDescent="0.25">
      <c r="A6" s="17" t="s">
        <v>250</v>
      </c>
      <c r="B6" s="31">
        <f t="shared" si="10"/>
        <v>778.97528030942442</v>
      </c>
      <c r="C6" s="20">
        <v>767.51374969300605</v>
      </c>
      <c r="D6" s="21">
        <v>778.97530058849475</v>
      </c>
      <c r="E6" s="5">
        <v>1.471362556274677E-2</v>
      </c>
      <c r="F6" s="5">
        <f t="shared" si="11"/>
        <v>2.603300879961576E-8</v>
      </c>
      <c r="G6" s="39">
        <v>3600.0152969360352</v>
      </c>
      <c r="H6" s="20">
        <v>777.54204838665214</v>
      </c>
      <c r="I6" s="21">
        <v>778.97528030942442</v>
      </c>
      <c r="J6" s="5">
        <v>1.8398939722485551E-3</v>
      </c>
      <c r="K6" s="5">
        <f t="shared" si="12"/>
        <v>0</v>
      </c>
      <c r="L6" s="31">
        <v>3600.011351108551</v>
      </c>
      <c r="M6" s="20">
        <v>868.59388546202456</v>
      </c>
      <c r="N6" s="4">
        <f t="shared" si="13"/>
        <v>0.11504678956821564</v>
      </c>
      <c r="O6" s="21">
        <f t="shared" si="14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0.11504678956821564</v>
      </c>
      <c r="X6" s="21">
        <f t="shared" si="15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6"/>
        <v>7.9881069285553011E-2</v>
      </c>
      <c r="AH6" s="4">
        <f t="shared" si="16"/>
        <v>8.9441185819577218E-2</v>
      </c>
      <c r="AI6" s="31">
        <v>11.124964580000229</v>
      </c>
      <c r="AJ6" s="20">
        <v>841.20065864755463</v>
      </c>
      <c r="AK6" s="21">
        <v>848.6477531044369</v>
      </c>
      <c r="AL6" s="4">
        <f t="shared" si="17"/>
        <v>7.9881069285553011E-2</v>
      </c>
      <c r="AM6" s="4">
        <f t="shared" si="17"/>
        <v>8.9441185819577218E-2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7.8920036871541102E-2</v>
      </c>
      <c r="AR6" s="4">
        <f t="shared" si="2"/>
        <v>9.1148292279308402E-2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6.7191637452379938E-2</v>
      </c>
      <c r="AW6" s="4">
        <f t="shared" si="3"/>
        <v>8.5529776285610801E-2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6.0602120088777821E-2</v>
      </c>
      <c r="BB6" s="4">
        <f t="shared" si="4"/>
        <v>0.1048139604487391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6.8153434133483667E-2</v>
      </c>
      <c r="BG6" s="4">
        <f t="shared" si="5"/>
        <v>8.6459554325485216E-2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3.5567189985285269E-2</v>
      </c>
      <c r="BL6" s="4">
        <f t="shared" si="6"/>
        <v>6.2322127297014925E-2</v>
      </c>
      <c r="BM6" s="31">
        <v>35.649274591542778</v>
      </c>
      <c r="BN6" s="20">
        <v>807.08396424005753</v>
      </c>
      <c r="BO6" s="21">
        <v>813.1960201312047</v>
      </c>
      <c r="BP6" s="4">
        <f t="shared" si="7"/>
        <v>3.6084179615388796E-2</v>
      </c>
      <c r="BQ6" s="4">
        <f t="shared" si="7"/>
        <v>4.3930456699713412E-2</v>
      </c>
      <c r="BR6" s="31">
        <v>44.254404982738187</v>
      </c>
      <c r="BS6" s="20">
        <v>807.40874919283715</v>
      </c>
      <c r="BT6" s="21">
        <v>815.57037380316638</v>
      </c>
      <c r="BU6" s="4">
        <f t="shared" si="8"/>
        <v>3.6501118330890286E-2</v>
      </c>
      <c r="BV6" s="4">
        <f t="shared" si="8"/>
        <v>4.6978504220577651E-2</v>
      </c>
      <c r="BW6" s="31">
        <v>16.476486419886349</v>
      </c>
      <c r="BX6" s="20">
        <v>819.06369985239462</v>
      </c>
      <c r="BY6" s="21">
        <v>829.07987996326779</v>
      </c>
      <c r="BZ6" s="4">
        <f t="shared" si="9"/>
        <v>5.1463018861197092E-2</v>
      </c>
      <c r="CA6" s="4">
        <f t="shared" si="9"/>
        <v>6.4321167719135874E-2</v>
      </c>
      <c r="CB6" s="31">
        <v>17.323902740143239</v>
      </c>
    </row>
    <row r="7" spans="1:80" x14ac:dyDescent="0.25">
      <c r="A7" s="17" t="s">
        <v>251</v>
      </c>
      <c r="B7" s="31">
        <f t="shared" si="10"/>
        <v>813.00379402607086</v>
      </c>
      <c r="C7" s="20">
        <v>806.61887528783245</v>
      </c>
      <c r="D7" s="21">
        <v>813.00380436551632</v>
      </c>
      <c r="E7" s="5">
        <v>7.8535045511453645E-3</v>
      </c>
      <c r="F7" s="5">
        <f t="shared" si="11"/>
        <v>1.2717585734131325E-8</v>
      </c>
      <c r="G7" s="39">
        <v>3600.004875183105</v>
      </c>
      <c r="H7" s="20">
        <v>811.77459408611594</v>
      </c>
      <c r="I7" s="21">
        <v>813.00379402607086</v>
      </c>
      <c r="J7" s="5">
        <v>1.5119239897608231E-3</v>
      </c>
      <c r="K7" s="5">
        <f t="shared" si="12"/>
        <v>0</v>
      </c>
      <c r="L7" s="31">
        <v>3600.012176990509</v>
      </c>
      <c r="M7" s="20">
        <v>1046.339131444824</v>
      </c>
      <c r="N7" s="4">
        <f t="shared" si="13"/>
        <v>0.28700399571723367</v>
      </c>
      <c r="O7" s="21">
        <f t="shared" si="14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0.24321051195589177</v>
      </c>
      <c r="X7" s="21">
        <f t="shared" si="15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6"/>
        <v>6.724607847715873E-2</v>
      </c>
      <c r="AH7" s="4">
        <f t="shared" si="16"/>
        <v>9.1350450970192468E-2</v>
      </c>
      <c r="AI7" s="31">
        <v>11.11969000000099</v>
      </c>
      <c r="AJ7" s="20">
        <v>867.67511096137582</v>
      </c>
      <c r="AK7" s="21">
        <v>887.2720572508299</v>
      </c>
      <c r="AL7" s="4">
        <f t="shared" si="17"/>
        <v>6.724607847715873E-2</v>
      </c>
      <c r="AM7" s="4">
        <f t="shared" si="17"/>
        <v>9.1350450970192468E-2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6.3873403573564566E-2</v>
      </c>
      <c r="AR7" s="4">
        <f t="shared" si="2"/>
        <v>8.5229769054371546E-2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8.7588559077748943E-2</v>
      </c>
      <c r="AW7" s="4">
        <f t="shared" si="3"/>
        <v>0.11448164428439293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9.9991039038769519E-2</v>
      </c>
      <c r="BB7" s="4">
        <f t="shared" si="4"/>
        <v>0.14111503887674606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7.0454781850164155E-2</v>
      </c>
      <c r="BG7" s="4">
        <f t="shared" si="5"/>
        <v>0.10913237078893787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5.3233875953250395E-2</v>
      </c>
      <c r="BL7" s="4">
        <f t="shared" si="6"/>
        <v>6.8258056151014768E-2</v>
      </c>
      <c r="BM7" s="31">
        <v>29.989344918169081</v>
      </c>
      <c r="BN7" s="20">
        <v>842.4721313065761</v>
      </c>
      <c r="BO7" s="21">
        <v>861.8765149901941</v>
      </c>
      <c r="BP7" s="4">
        <f t="shared" si="7"/>
        <v>3.6246248168874187E-2</v>
      </c>
      <c r="BQ7" s="4">
        <f t="shared" si="7"/>
        <v>6.0113767393508641E-2</v>
      </c>
      <c r="BR7" s="31">
        <v>37.892922886647277</v>
      </c>
      <c r="BS7" s="20">
        <v>842.4721313065761</v>
      </c>
      <c r="BT7" s="21">
        <v>859.13528632942268</v>
      </c>
      <c r="BU7" s="4">
        <f t="shared" si="8"/>
        <v>3.6246248168874187E-2</v>
      </c>
      <c r="BV7" s="4">
        <f t="shared" si="8"/>
        <v>5.6742038158154658E-2</v>
      </c>
      <c r="BW7" s="31">
        <v>16.71551014315337</v>
      </c>
      <c r="BX7" s="20">
        <v>861.69194518522045</v>
      </c>
      <c r="BY7" s="21">
        <v>869.29276174971642</v>
      </c>
      <c r="BZ7" s="4">
        <f t="shared" si="9"/>
        <v>5.9886745322603359E-2</v>
      </c>
      <c r="CA7" s="4">
        <f t="shared" si="9"/>
        <v>6.9235799558692482E-2</v>
      </c>
      <c r="CB7" s="31">
        <v>15.94708615932614</v>
      </c>
    </row>
    <row r="8" spans="1:80" x14ac:dyDescent="0.25">
      <c r="A8" s="17" t="s">
        <v>252</v>
      </c>
      <c r="B8" s="31">
        <f t="shared" si="10"/>
        <v>810.21277927116807</v>
      </c>
      <c r="C8" s="20">
        <v>802.14198419618333</v>
      </c>
      <c r="D8" s="21">
        <v>810.21280361716356</v>
      </c>
      <c r="E8" s="5">
        <v>9.9613575408181321E-3</v>
      </c>
      <c r="F8" s="5">
        <f t="shared" si="11"/>
        <v>3.0048890991832936E-8</v>
      </c>
      <c r="G8" s="39">
        <v>3600.0072541236882</v>
      </c>
      <c r="H8" s="20">
        <v>805.40063010440133</v>
      </c>
      <c r="I8" s="21">
        <v>810.21277927116807</v>
      </c>
      <c r="J8" s="5">
        <v>5.9393646828124792E-3</v>
      </c>
      <c r="K8" s="5">
        <f t="shared" si="12"/>
        <v>0</v>
      </c>
      <c r="L8" s="31">
        <v>3600.0135500431061</v>
      </c>
      <c r="M8" s="20">
        <v>971.28209885065257</v>
      </c>
      <c r="N8" s="4">
        <f t="shared" si="13"/>
        <v>0.19879878928147171</v>
      </c>
      <c r="O8" s="21">
        <f t="shared" si="14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0.19879878928147171</v>
      </c>
      <c r="X8" s="21">
        <f t="shared" si="15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6"/>
        <v>5.3179171698451794E-2</v>
      </c>
      <c r="AH8" s="4">
        <f t="shared" si="16"/>
        <v>0.10417519767963219</v>
      </c>
      <c r="AI8" s="31">
        <v>11.12649886999934</v>
      </c>
      <c r="AJ8" s="20">
        <v>853.29922377230935</v>
      </c>
      <c r="AK8" s="21">
        <v>894.61685571430621</v>
      </c>
      <c r="AL8" s="4">
        <f t="shared" si="17"/>
        <v>5.3179171698451794E-2</v>
      </c>
      <c r="AM8" s="4">
        <f t="shared" si="17"/>
        <v>0.10417519767963219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7.6508481005343229E-2</v>
      </c>
      <c r="AR8" s="4">
        <f t="shared" si="2"/>
        <v>0.103397116964561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6.4932735951878248E-2</v>
      </c>
      <c r="AW8" s="4">
        <f t="shared" si="3"/>
        <v>8.5246824786569364E-2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0.12275109447701436</v>
      </c>
      <c r="BB8" s="4">
        <f t="shared" si="4"/>
        <v>0.13976426598191016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6.7094583777375441E-2</v>
      </c>
      <c r="BG8" s="4">
        <f t="shared" si="5"/>
        <v>8.3043989885787553E-2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4.7989133039275267E-2</v>
      </c>
      <c r="BL8" s="4">
        <f t="shared" si="6"/>
        <v>6.1200990548596165E-2</v>
      </c>
      <c r="BM8" s="31">
        <v>26.620281088165939</v>
      </c>
      <c r="BN8" s="20">
        <v>852.13341550039138</v>
      </c>
      <c r="BO8" s="21">
        <v>858.90908786066973</v>
      </c>
      <c r="BP8" s="4">
        <f t="shared" si="7"/>
        <v>5.1740280210012576E-2</v>
      </c>
      <c r="BQ8" s="4">
        <f t="shared" si="7"/>
        <v>6.0103110979447545E-2</v>
      </c>
      <c r="BR8" s="31">
        <v>31.428614603169262</v>
      </c>
      <c r="BS8" s="20">
        <v>849.57137649711433</v>
      </c>
      <c r="BT8" s="21">
        <v>857.84663560256809</v>
      </c>
      <c r="BU8" s="4">
        <f t="shared" si="8"/>
        <v>4.8578099769484656E-2</v>
      </c>
      <c r="BV8" s="4">
        <f t="shared" si="8"/>
        <v>5.8791785997561456E-2</v>
      </c>
      <c r="BW8" s="31">
        <v>16.222033470682799</v>
      </c>
      <c r="BX8" s="20">
        <v>845.32397323551083</v>
      </c>
      <c r="BY8" s="21">
        <v>861.72748555611065</v>
      </c>
      <c r="BZ8" s="4">
        <f t="shared" si="9"/>
        <v>4.3335769149342784E-2</v>
      </c>
      <c r="CA8" s="4">
        <f t="shared" si="9"/>
        <v>6.3581700514873329E-2</v>
      </c>
      <c r="CB8" s="31">
        <v>16.61109477374703</v>
      </c>
    </row>
    <row r="9" spans="1:80" x14ac:dyDescent="0.25">
      <c r="A9" s="17" t="s">
        <v>253</v>
      </c>
      <c r="B9" s="31">
        <f t="shared" si="10"/>
        <v>812.40518928425922</v>
      </c>
      <c r="C9" s="20">
        <v>806.01110840098738</v>
      </c>
      <c r="D9" s="21">
        <v>812.40539120445078</v>
      </c>
      <c r="E9" s="5">
        <v>7.8708030161919722E-3</v>
      </c>
      <c r="F9" s="5">
        <f t="shared" si="11"/>
        <v>2.4854616171911301E-7</v>
      </c>
      <c r="G9" s="39">
        <v>3600.0065808296199</v>
      </c>
      <c r="H9" s="20">
        <v>808.17121816135545</v>
      </c>
      <c r="I9" s="21">
        <v>812.40518928425922</v>
      </c>
      <c r="J9" s="5">
        <v>5.2116495300008258E-3</v>
      </c>
      <c r="K9" s="83">
        <f t="shared" si="12"/>
        <v>0</v>
      </c>
      <c r="L9" s="31">
        <v>3600.0122210979462</v>
      </c>
      <c r="M9" s="20">
        <v>1008.851845859562</v>
      </c>
      <c r="N9" s="4">
        <f t="shared" si="13"/>
        <v>0.24180871708657489</v>
      </c>
      <c r="O9" s="21">
        <f t="shared" si="14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0.24180871708657489</v>
      </c>
      <c r="X9" s="21">
        <f t="shared" si="15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6"/>
        <v>6.8350036308112372E-2</v>
      </c>
      <c r="AH9" s="4">
        <f t="shared" si="16"/>
        <v>9.7146173828423582E-2</v>
      </c>
      <c r="AI9" s="31">
        <v>11.10776957000053</v>
      </c>
      <c r="AJ9" s="20">
        <v>867.93311346873725</v>
      </c>
      <c r="AK9" s="21">
        <v>891.32724502158123</v>
      </c>
      <c r="AL9" s="4">
        <f t="shared" si="17"/>
        <v>6.8350036308112372E-2</v>
      </c>
      <c r="AM9" s="4">
        <f t="shared" si="17"/>
        <v>9.7146173828423582E-2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6.8350036308112372E-2</v>
      </c>
      <c r="AR9" s="4">
        <f t="shared" si="2"/>
        <v>0.10909862597098859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8.1680901349102331E-2</v>
      </c>
      <c r="AW9" s="4">
        <f t="shared" si="3"/>
        <v>9.830304739698463E-2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0.12894690262268618</v>
      </c>
      <c r="BB9" s="4">
        <f t="shared" si="4"/>
        <v>0.15557603134035936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8.1680901349102331E-2</v>
      </c>
      <c r="BG9" s="4">
        <f t="shared" si="5"/>
        <v>9.9439649026691293E-2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3.2132315112328502E-2</v>
      </c>
      <c r="BL9" s="4">
        <f t="shared" si="6"/>
        <v>5.8493063152828276E-2</v>
      </c>
      <c r="BM9" s="31">
        <v>35.505745166540137</v>
      </c>
      <c r="BN9" s="20">
        <v>854.79674388783997</v>
      </c>
      <c r="BO9" s="21">
        <v>871.61179255761522</v>
      </c>
      <c r="BP9" s="4">
        <f t="shared" si="7"/>
        <v>5.2180309976759653E-2</v>
      </c>
      <c r="BQ9" s="4">
        <f t="shared" si="7"/>
        <v>7.2878169728972153E-2</v>
      </c>
      <c r="BR9" s="31">
        <v>37.955483135767281</v>
      </c>
      <c r="BS9" s="20">
        <v>854.79674388783997</v>
      </c>
      <c r="BT9" s="21">
        <v>872.59779345261393</v>
      </c>
      <c r="BU9" s="4">
        <f t="shared" si="8"/>
        <v>5.2180309976759653E-2</v>
      </c>
      <c r="BV9" s="4">
        <f t="shared" si="8"/>
        <v>7.409185091664082E-2</v>
      </c>
      <c r="BW9" s="31">
        <v>16.45476276483387</v>
      </c>
      <c r="BX9" s="20">
        <v>858.60160826241622</v>
      </c>
      <c r="BY9" s="21">
        <v>866.83050611168233</v>
      </c>
      <c r="BZ9" s="4">
        <f t="shared" si="9"/>
        <v>5.6863766489301616E-2</v>
      </c>
      <c r="CA9" s="4">
        <f t="shared" si="9"/>
        <v>6.6992822726024928E-2</v>
      </c>
      <c r="CB9" s="31">
        <v>16.48998297657818</v>
      </c>
    </row>
    <row r="10" spans="1:80" x14ac:dyDescent="0.25">
      <c r="A10" s="17" t="s">
        <v>254</v>
      </c>
      <c r="B10" s="31">
        <f t="shared" si="10"/>
        <v>795.35466999755215</v>
      </c>
      <c r="C10" s="20">
        <v>784.98292690355186</v>
      </c>
      <c r="D10" s="21">
        <v>795.62850175481458</v>
      </c>
      <c r="E10" s="5">
        <v>1.338008232206591E-2</v>
      </c>
      <c r="F10" s="5">
        <f t="shared" si="11"/>
        <v>3.4428886582544492E-4</v>
      </c>
      <c r="G10" s="39">
        <v>3600.0103671550751</v>
      </c>
      <c r="H10" s="20">
        <v>792.5740761690771</v>
      </c>
      <c r="I10" s="21">
        <v>795.35466999755215</v>
      </c>
      <c r="J10" s="5">
        <v>3.4960426252144592E-3</v>
      </c>
      <c r="K10" s="83">
        <f t="shared" si="12"/>
        <v>0</v>
      </c>
      <c r="L10" s="31">
        <v>3600.01439499855</v>
      </c>
      <c r="M10" s="20">
        <v>943.14140787958445</v>
      </c>
      <c r="N10" s="4">
        <f t="shared" si="13"/>
        <v>0.18581237208613754</v>
      </c>
      <c r="O10" s="21">
        <f t="shared" si="14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0.18581237208613754</v>
      </c>
      <c r="X10" s="21">
        <f t="shared" si="15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6"/>
        <v>8.0899760853233818E-2</v>
      </c>
      <c r="AH10" s="4">
        <f t="shared" si="16"/>
        <v>8.8720443095263654E-2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7"/>
        <v>8.0899760853233818E-2</v>
      </c>
      <c r="AM10" s="4">
        <f t="shared" si="17"/>
        <v>8.8720443095263654E-2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8.0899760853233818E-2</v>
      </c>
      <c r="AR10" s="4">
        <f t="shared" si="2"/>
        <v>8.8473688607670645E-2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0.10986552847846991</v>
      </c>
      <c r="AW10" s="4">
        <f t="shared" si="3"/>
        <v>0.1183908728639626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0.10301221155675437</v>
      </c>
      <c r="BB10" s="4">
        <f t="shared" si="4"/>
        <v>0.12003859994089484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8.8456476050823907E-2</v>
      </c>
      <c r="BG10" s="4">
        <f t="shared" si="5"/>
        <v>0.11600243643020676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4.2537097083496699E-2</v>
      </c>
      <c r="BL10" s="4">
        <f t="shared" si="6"/>
        <v>8.100954577464442E-2</v>
      </c>
      <c r="BM10" s="31">
        <v>31.306854149512951</v>
      </c>
      <c r="BN10" s="20">
        <v>823.41174036059624</v>
      </c>
      <c r="BO10" s="21">
        <v>854.45386538611342</v>
      </c>
      <c r="BP10" s="4">
        <f t="shared" si="7"/>
        <v>3.527617479524002E-2</v>
      </c>
      <c r="BQ10" s="4">
        <f t="shared" si="7"/>
        <v>7.4305460969686848E-2</v>
      </c>
      <c r="BR10" s="31">
        <v>38.157021932117637</v>
      </c>
      <c r="BS10" s="20">
        <v>830.39186405893372</v>
      </c>
      <c r="BT10" s="21">
        <v>846.58664663977856</v>
      </c>
      <c r="BU10" s="4">
        <f t="shared" si="8"/>
        <v>4.4052289353489815E-2</v>
      </c>
      <c r="BV10" s="4">
        <f t="shared" si="8"/>
        <v>6.4414001168037513E-2</v>
      </c>
      <c r="BW10" s="31">
        <v>16.180875742249189</v>
      </c>
      <c r="BX10" s="20">
        <v>836.28016306345637</v>
      </c>
      <c r="BY10" s="21">
        <v>848.93552218997411</v>
      </c>
      <c r="BZ10" s="4">
        <f t="shared" si="9"/>
        <v>5.1455651937053662E-2</v>
      </c>
      <c r="CA10" s="4">
        <f t="shared" si="9"/>
        <v>6.7367244090723533E-2</v>
      </c>
      <c r="CB10" s="31">
        <v>16.064196874015028</v>
      </c>
    </row>
    <row r="11" spans="1:80" x14ac:dyDescent="0.25">
      <c r="A11" s="17" t="s">
        <v>255</v>
      </c>
      <c r="B11" s="31">
        <f t="shared" si="10"/>
        <v>790.39307115713734</v>
      </c>
      <c r="C11" s="20">
        <v>768.75003172173831</v>
      </c>
      <c r="D11" s="21">
        <v>793.31217386043863</v>
      </c>
      <c r="E11" s="5">
        <v>3.096150916123248E-2</v>
      </c>
      <c r="F11" s="5">
        <f t="shared" si="11"/>
        <v>3.6932291157711163E-3</v>
      </c>
      <c r="G11" s="39">
        <v>3600.0121140480042</v>
      </c>
      <c r="H11" s="20">
        <v>778.96282754211109</v>
      </c>
      <c r="I11" s="21">
        <v>790.39307115713734</v>
      </c>
      <c r="J11" s="5">
        <v>1.44614673788728E-2</v>
      </c>
      <c r="K11" s="5">
        <f t="shared" si="12"/>
        <v>0</v>
      </c>
      <c r="L11" s="31">
        <v>3600.010417938232</v>
      </c>
      <c r="M11" s="20">
        <v>904.52317241454261</v>
      </c>
      <c r="N11" s="4">
        <f t="shared" si="13"/>
        <v>0.14439663684085505</v>
      </c>
      <c r="O11" s="21">
        <f t="shared" si="14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0.14033951379191523</v>
      </c>
      <c r="X11" s="21">
        <f t="shared" si="15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6"/>
        <v>6.3704647693542255E-2</v>
      </c>
      <c r="AH11" s="4">
        <f t="shared" si="16"/>
        <v>6.5888868513464399E-2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7"/>
        <v>6.3704647693542255E-2</v>
      </c>
      <c r="AM11" s="4">
        <f t="shared" si="17"/>
        <v>6.5888868513464399E-2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6.3979397647498909E-2</v>
      </c>
      <c r="AR11" s="4">
        <f t="shared" si="2"/>
        <v>6.6432932745458445E-2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6.5750236475180773E-2</v>
      </c>
      <c r="AW11" s="4">
        <f t="shared" si="3"/>
        <v>0.11020410179249189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8.2170918377841975E-2</v>
      </c>
      <c r="BB11" s="4">
        <f t="shared" si="4"/>
        <v>0.10450223024056275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6.104640944314494E-2</v>
      </c>
      <c r="BG11" s="4">
        <f t="shared" si="5"/>
        <v>0.11036711541860221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2.5366515296568849E-2</v>
      </c>
      <c r="BL11" s="4">
        <f t="shared" si="6"/>
        <v>6.387169982733705E-2</v>
      </c>
      <c r="BM11" s="31">
        <v>38.170530663616958</v>
      </c>
      <c r="BN11" s="20">
        <v>801.39265482503026</v>
      </c>
      <c r="BO11" s="21">
        <v>832.94662433643953</v>
      </c>
      <c r="BP11" s="4">
        <f t="shared" si="7"/>
        <v>1.3916599308986229E-2</v>
      </c>
      <c r="BQ11" s="4">
        <f t="shared" si="7"/>
        <v>5.3838469404854067E-2</v>
      </c>
      <c r="BR11" s="31">
        <v>42.301340289600191</v>
      </c>
      <c r="BS11" s="20">
        <v>801.39265482503026</v>
      </c>
      <c r="BT11" s="21">
        <v>837.78254853082342</v>
      </c>
      <c r="BU11" s="4">
        <f t="shared" si="8"/>
        <v>1.3916599308986229E-2</v>
      </c>
      <c r="BV11" s="4">
        <f t="shared" si="8"/>
        <v>5.995684818479971E-2</v>
      </c>
      <c r="BW11" s="31">
        <v>16.209086762554939</v>
      </c>
      <c r="BX11" s="20">
        <v>825.35431110583409</v>
      </c>
      <c r="BY11" s="21">
        <v>832.26625068393128</v>
      </c>
      <c r="BZ11" s="4">
        <f t="shared" si="9"/>
        <v>4.4232725746840625E-2</v>
      </c>
      <c r="CA11" s="4">
        <f t="shared" si="9"/>
        <v>5.2977665233693787E-2</v>
      </c>
      <c r="CB11" s="31">
        <v>16.45015323609114</v>
      </c>
    </row>
    <row r="12" spans="1:80" x14ac:dyDescent="0.25">
      <c r="A12" s="17" t="s">
        <v>256</v>
      </c>
      <c r="B12" s="31">
        <f t="shared" si="10"/>
        <v>927.15191191936674</v>
      </c>
      <c r="C12" s="20">
        <v>924.58134816800464</v>
      </c>
      <c r="D12" s="21">
        <v>927.15191191936674</v>
      </c>
      <c r="E12" s="5">
        <v>2.772537831519224E-3</v>
      </c>
      <c r="F12" s="5">
        <f t="shared" si="11"/>
        <v>0</v>
      </c>
      <c r="G12" s="39">
        <v>3600.005759954453</v>
      </c>
      <c r="H12" s="20">
        <v>927.05929022508633</v>
      </c>
      <c r="I12" s="21">
        <v>927.15191191991721</v>
      </c>
      <c r="J12" s="5">
        <v>9.9899157452076971E-5</v>
      </c>
      <c r="K12" s="5">
        <f t="shared" si="12"/>
        <v>5.9372327357713382E-13</v>
      </c>
      <c r="L12" s="31">
        <v>2250.6098921298981</v>
      </c>
      <c r="M12" s="20">
        <v>1184.6870366270621</v>
      </c>
      <c r="N12" s="4">
        <f t="shared" si="13"/>
        <v>0.27777014898729224</v>
      </c>
      <c r="O12" s="21">
        <f t="shared" si="14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0.27039008419305799</v>
      </c>
      <c r="X12" s="21">
        <f t="shared" si="15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6"/>
        <v>8.3188326165320958E-2</v>
      </c>
      <c r="AH12" s="4">
        <f t="shared" si="16"/>
        <v>0.11025627061818913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7"/>
        <v>8.3188326165320958E-2</v>
      </c>
      <c r="AM12" s="4">
        <f t="shared" si="17"/>
        <v>0.11025627061818913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7.785766464815215E-2</v>
      </c>
      <c r="AR12" s="4">
        <f t="shared" si="2"/>
        <v>0.11430843193478986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8.642306382861871E-2</v>
      </c>
      <c r="AW12" s="4">
        <f t="shared" si="3"/>
        <v>0.11625561392617011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0.1160788696630084</v>
      </c>
      <c r="BB12" s="4">
        <f t="shared" si="4"/>
        <v>0.14301260034048321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9.1986452652240744E-2</v>
      </c>
      <c r="BG12" s="4">
        <f t="shared" si="5"/>
        <v>0.12648468585608785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8.9630212611908469E-2</v>
      </c>
      <c r="BL12" s="4">
        <f t="shared" si="6"/>
        <v>0.11863873357300322</v>
      </c>
      <c r="BM12" s="31">
        <v>35.751545819640157</v>
      </c>
      <c r="BN12" s="20">
        <v>997.16745784088312</v>
      </c>
      <c r="BO12" s="21">
        <v>1024.2288499959859</v>
      </c>
      <c r="BP12" s="4">
        <f t="shared" si="7"/>
        <v>7.5516800452443592E-2</v>
      </c>
      <c r="BQ12" s="4">
        <f t="shared" si="7"/>
        <v>0.10470445762836526</v>
      </c>
      <c r="BR12" s="31">
        <v>40.946441097185023</v>
      </c>
      <c r="BS12" s="20">
        <v>997.16745784088312</v>
      </c>
      <c r="BT12" s="21">
        <v>1024.2288499959859</v>
      </c>
      <c r="BU12" s="4">
        <f t="shared" si="8"/>
        <v>7.5516800452443592E-2</v>
      </c>
      <c r="BV12" s="4">
        <f t="shared" si="8"/>
        <v>0.10470445762836526</v>
      </c>
      <c r="BW12" s="31">
        <v>17.187931169569492</v>
      </c>
      <c r="BX12" s="20">
        <v>967.13629386012053</v>
      </c>
      <c r="BY12" s="21">
        <v>979.23785073760405</v>
      </c>
      <c r="BZ12" s="4">
        <f t="shared" si="9"/>
        <v>4.3126030833479191E-2</v>
      </c>
      <c r="CA12" s="4">
        <f t="shared" si="9"/>
        <v>5.6178430037867579E-2</v>
      </c>
      <c r="CB12" s="31">
        <v>16.95795562732965</v>
      </c>
    </row>
    <row r="13" spans="1:80" x14ac:dyDescent="0.25">
      <c r="A13" s="17" t="s">
        <v>257</v>
      </c>
      <c r="B13" s="31">
        <f t="shared" si="10"/>
        <v>906.34041054607837</v>
      </c>
      <c r="C13" s="20">
        <v>881.73501663739455</v>
      </c>
      <c r="D13" s="21">
        <v>906.34041054607837</v>
      </c>
      <c r="E13" s="5">
        <v>2.7148071102618201E-2</v>
      </c>
      <c r="F13" s="5">
        <f t="shared" si="11"/>
        <v>0</v>
      </c>
      <c r="G13" s="39">
        <v>3600.007294178009</v>
      </c>
      <c r="H13" s="20">
        <v>891.75344520224314</v>
      </c>
      <c r="I13" s="21">
        <v>907.0159455872639</v>
      </c>
      <c r="J13" s="5">
        <v>1.6827157735511231E-2</v>
      </c>
      <c r="K13" s="83">
        <f t="shared" si="12"/>
        <v>7.4534361849595788E-4</v>
      </c>
      <c r="L13" s="31">
        <v>3600.0109310150151</v>
      </c>
      <c r="M13" s="20">
        <v>1106.206074581899</v>
      </c>
      <c r="N13" s="4">
        <f t="shared" si="13"/>
        <v>0.22051942262554497</v>
      </c>
      <c r="O13" s="21">
        <f t="shared" si="14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0.22051942262554497</v>
      </c>
      <c r="X13" s="21">
        <f t="shared" si="15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6"/>
        <v>0.11443138049113927</v>
      </c>
      <c r="AH13" s="4">
        <f t="shared" si="16"/>
        <v>0.144657747386368</v>
      </c>
      <c r="AI13" s="31">
        <v>11.013501249998811</v>
      </c>
      <c r="AJ13" s="20">
        <v>1010.054194919772</v>
      </c>
      <c r="AK13" s="21">
        <v>1037.44957270091</v>
      </c>
      <c r="AL13" s="4">
        <f t="shared" si="17"/>
        <v>0.11443138049113927</v>
      </c>
      <c r="AM13" s="4">
        <f t="shared" si="17"/>
        <v>0.144657747386368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0.10520192153653513</v>
      </c>
      <c r="AR13" s="4">
        <f t="shared" si="2"/>
        <v>0.14398594602940304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8.3933153826811949E-2</v>
      </c>
      <c r="AW13" s="4">
        <f t="shared" si="3"/>
        <v>0.12515480398539361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9.0568872132330835E-2</v>
      </c>
      <c r="BB13" s="4">
        <f t="shared" si="4"/>
        <v>0.11580673790813112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7.7786660736970756E-2</v>
      </c>
      <c r="BG13" s="4">
        <f t="shared" si="5"/>
        <v>0.11772969878573651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8.615700771660538E-2</v>
      </c>
      <c r="BL13" s="4">
        <f t="shared" si="6"/>
        <v>0.10439975973822593</v>
      </c>
      <c r="BM13" s="31">
        <v>37.837386924587193</v>
      </c>
      <c r="BN13" s="20">
        <v>961.26444766562668</v>
      </c>
      <c r="BO13" s="21">
        <v>987.21495613284753</v>
      </c>
      <c r="BP13" s="4">
        <f t="shared" si="7"/>
        <v>6.0599788424369236E-2</v>
      </c>
      <c r="BQ13" s="4">
        <f t="shared" si="7"/>
        <v>8.9231975807016597E-2</v>
      </c>
      <c r="BR13" s="31">
        <v>40.579303614236423</v>
      </c>
      <c r="BS13" s="20">
        <v>969.91407274051733</v>
      </c>
      <c r="BT13" s="21">
        <v>989.6112340259491</v>
      </c>
      <c r="BU13" s="4">
        <f t="shared" si="8"/>
        <v>7.0143250212285291E-2</v>
      </c>
      <c r="BV13" s="4">
        <f t="shared" si="8"/>
        <v>9.1875880751801961E-2</v>
      </c>
      <c r="BW13" s="31">
        <v>16.065172886475921</v>
      </c>
      <c r="BX13" s="20">
        <v>947.15893808134945</v>
      </c>
      <c r="BY13" s="21">
        <v>980.95680629196136</v>
      </c>
      <c r="BZ13" s="4">
        <f t="shared" si="9"/>
        <v>4.5036640825357813E-2</v>
      </c>
      <c r="CA13" s="4">
        <f t="shared" si="9"/>
        <v>8.2327120006627452E-2</v>
      </c>
      <c r="CB13" s="31">
        <v>16.53499550092965</v>
      </c>
    </row>
    <row r="14" spans="1:80" x14ac:dyDescent="0.25">
      <c r="A14" s="17" t="s">
        <v>258</v>
      </c>
      <c r="B14" s="31">
        <f t="shared" si="10"/>
        <v>875.31319950713771</v>
      </c>
      <c r="C14" s="20">
        <v>849.59218027044403</v>
      </c>
      <c r="D14" s="21">
        <v>875.31319950713771</v>
      </c>
      <c r="E14" s="5">
        <v>2.9384932446092971E-2</v>
      </c>
      <c r="F14" s="5">
        <f t="shared" si="11"/>
        <v>0</v>
      </c>
      <c r="G14" s="39">
        <v>3600.0093970298772</v>
      </c>
      <c r="H14" s="20">
        <v>853.37389936041154</v>
      </c>
      <c r="I14" s="21">
        <v>892.52794972376421</v>
      </c>
      <c r="J14" s="5">
        <v>4.3868710638664411E-2</v>
      </c>
      <c r="K14" s="5">
        <f t="shared" si="12"/>
        <v>1.9666960610578706E-2</v>
      </c>
      <c r="L14" s="31">
        <v>3600.015882968903</v>
      </c>
      <c r="M14" s="20">
        <v>1018.477799674633</v>
      </c>
      <c r="N14" s="4">
        <f t="shared" si="13"/>
        <v>0.16355814152934856</v>
      </c>
      <c r="O14" s="21">
        <f t="shared" si="14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0.16355814152934856</v>
      </c>
      <c r="X14" s="21">
        <f t="shared" si="15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6"/>
        <v>0.10485254214271258</v>
      </c>
      <c r="AH14" s="4">
        <f t="shared" si="16"/>
        <v>0.14992104861544492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7"/>
        <v>0.10485254214271258</v>
      </c>
      <c r="AM14" s="4">
        <f t="shared" si="17"/>
        <v>0.14992104861544492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0.12172874659318607</v>
      </c>
      <c r="AR14" s="4">
        <f t="shared" si="2"/>
        <v>0.14187362320965505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9.9341038559877928E-2</v>
      </c>
      <c r="AW14" s="4">
        <f t="shared" si="3"/>
        <v>0.12406877643895005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0.11837747437182869</v>
      </c>
      <c r="BB14" s="4">
        <f t="shared" si="4"/>
        <v>0.15079807520704477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0.10165145161098298</v>
      </c>
      <c r="BG14" s="4">
        <f t="shared" si="5"/>
        <v>0.11647964946530941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5.6869474661549499E-2</v>
      </c>
      <c r="BL14" s="4">
        <f t="shared" si="6"/>
        <v>7.9347179605427864E-2</v>
      </c>
      <c r="BM14" s="31">
        <v>35.028991583921012</v>
      </c>
      <c r="BN14" s="20">
        <v>936.94867436153231</v>
      </c>
      <c r="BO14" s="21">
        <v>948.68543729585986</v>
      </c>
      <c r="BP14" s="4">
        <f t="shared" si="7"/>
        <v>7.0415338063106625E-2</v>
      </c>
      <c r="BQ14" s="4">
        <f t="shared" si="7"/>
        <v>8.3823981895892602E-2</v>
      </c>
      <c r="BR14" s="31">
        <v>37.534447367116812</v>
      </c>
      <c r="BS14" s="20">
        <v>936.94867436153231</v>
      </c>
      <c r="BT14" s="21">
        <v>947.27879390450653</v>
      </c>
      <c r="BU14" s="4">
        <f t="shared" si="8"/>
        <v>7.0415338063106625E-2</v>
      </c>
      <c r="BV14" s="4">
        <f t="shared" si="8"/>
        <v>8.2216964668064482E-2</v>
      </c>
      <c r="BW14" s="31">
        <v>16.02864814531058</v>
      </c>
      <c r="BX14" s="20">
        <v>940.85496216935576</v>
      </c>
      <c r="BY14" s="21">
        <v>956.81684661403801</v>
      </c>
      <c r="BZ14" s="4">
        <f t="shared" si="9"/>
        <v>7.487806958597519E-2</v>
      </c>
      <c r="CA14" s="4">
        <f t="shared" si="9"/>
        <v>9.3113695935115037E-2</v>
      </c>
      <c r="CB14" s="31">
        <v>17.016544596664609</v>
      </c>
    </row>
    <row r="15" spans="1:80" x14ac:dyDescent="0.25">
      <c r="A15" s="17" t="s">
        <v>259</v>
      </c>
      <c r="B15" s="31">
        <f t="shared" si="10"/>
        <v>861.43891311361699</v>
      </c>
      <c r="C15" s="20">
        <v>835.45110397010751</v>
      </c>
      <c r="D15" s="21">
        <v>861.43891311361699</v>
      </c>
      <c r="E15" s="5">
        <v>3.0167907146863331E-2</v>
      </c>
      <c r="F15" s="5">
        <f t="shared" si="11"/>
        <v>0</v>
      </c>
      <c r="G15" s="39">
        <v>3600.0058660507202</v>
      </c>
      <c r="H15" s="20">
        <v>846.78275833267628</v>
      </c>
      <c r="I15" s="21">
        <v>862.49735725847518</v>
      </c>
      <c r="J15" s="5">
        <v>1.8219880668097391E-2</v>
      </c>
      <c r="K15" s="83">
        <f t="shared" si="12"/>
        <v>1.2286932117246776E-3</v>
      </c>
      <c r="L15" s="31">
        <v>3600.0023610591888</v>
      </c>
      <c r="M15" s="20">
        <v>1029.200833831648</v>
      </c>
      <c r="N15" s="4">
        <f t="shared" si="13"/>
        <v>0.19474616036518019</v>
      </c>
      <c r="O15" s="21">
        <f t="shared" si="14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0.19823896560561888</v>
      </c>
      <c r="X15" s="21">
        <f t="shared" si="15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6"/>
        <v>0.13957637805986609</v>
      </c>
      <c r="AH15" s="4">
        <f t="shared" si="16"/>
        <v>0.15774561434655476</v>
      </c>
      <c r="AI15" s="31">
        <v>11.0014359700006</v>
      </c>
      <c r="AJ15" s="20">
        <v>981.67543652584334</v>
      </c>
      <c r="AK15" s="21">
        <v>997.32712368475291</v>
      </c>
      <c r="AL15" s="4">
        <f t="shared" si="17"/>
        <v>0.13957637805986609</v>
      </c>
      <c r="AM15" s="4">
        <f t="shared" si="17"/>
        <v>0.15774561434655476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0.13218675615088107</v>
      </c>
      <c r="AR15" s="4">
        <f t="shared" si="2"/>
        <v>0.15890481420943614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8.5958797238321324E-2</v>
      </c>
      <c r="AW15" s="4">
        <f t="shared" si="3"/>
        <v>0.13385165776259195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0.12956521768790732</v>
      </c>
      <c r="BB15" s="4">
        <f t="shared" si="4"/>
        <v>0.1547146522621925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9.9838837467426292E-2</v>
      </c>
      <c r="BG15" s="4">
        <f t="shared" si="5"/>
        <v>0.13453106905574577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7.4908472559117048E-2</v>
      </c>
      <c r="BL15" s="4">
        <f t="shared" si="6"/>
        <v>0.10664541923510958</v>
      </c>
      <c r="BM15" s="31">
        <v>42.397492308914657</v>
      </c>
      <c r="BN15" s="20">
        <v>908.00166915767818</v>
      </c>
      <c r="BO15" s="21">
        <v>936.19636763678341</v>
      </c>
      <c r="BP15" s="4">
        <f t="shared" si="7"/>
        <v>5.405230171894955E-2</v>
      </c>
      <c r="BQ15" s="4">
        <f t="shared" si="7"/>
        <v>8.6782072861046264E-2</v>
      </c>
      <c r="BR15" s="31">
        <v>41.154717114940283</v>
      </c>
      <c r="BS15" s="20">
        <v>915.59670458254129</v>
      </c>
      <c r="BT15" s="21">
        <v>940.69653555914522</v>
      </c>
      <c r="BU15" s="4">
        <f t="shared" si="8"/>
        <v>6.2868986581038414E-2</v>
      </c>
      <c r="BV15" s="4">
        <f t="shared" si="8"/>
        <v>9.2006085677110314E-2</v>
      </c>
      <c r="BW15" s="31">
        <v>16.207823851890861</v>
      </c>
      <c r="BX15" s="20">
        <v>926.87184618823892</v>
      </c>
      <c r="BY15" s="21">
        <v>947.77911809081593</v>
      </c>
      <c r="BZ15" s="4">
        <f t="shared" si="9"/>
        <v>7.5957716883393034E-2</v>
      </c>
      <c r="CA15" s="4">
        <f t="shared" si="9"/>
        <v>0.1002278904085348</v>
      </c>
      <c r="CB15" s="31">
        <v>16.374904815480111</v>
      </c>
    </row>
    <row r="16" spans="1:80" x14ac:dyDescent="0.25">
      <c r="A16" s="17" t="s">
        <v>260</v>
      </c>
      <c r="B16" s="31">
        <f t="shared" si="10"/>
        <v>893.90313647067376</v>
      </c>
      <c r="C16" s="20">
        <v>871.05926991187255</v>
      </c>
      <c r="D16" s="21">
        <v>894.65433765455805</v>
      </c>
      <c r="E16" s="5">
        <v>2.6373389978234629E-2</v>
      </c>
      <c r="F16" s="5">
        <f t="shared" si="11"/>
        <v>8.40360832438958E-4</v>
      </c>
      <c r="G16" s="39">
        <v>3600.0165591239929</v>
      </c>
      <c r="H16" s="20">
        <v>866.65777200487219</v>
      </c>
      <c r="I16" s="21">
        <v>893.90313647067376</v>
      </c>
      <c r="J16" s="5">
        <v>3.047910154267067E-2</v>
      </c>
      <c r="K16" s="83">
        <f t="shared" si="12"/>
        <v>0</v>
      </c>
      <c r="L16" s="31">
        <v>3600.0026249885559</v>
      </c>
      <c r="M16" s="20">
        <v>979.84614969189579</v>
      </c>
      <c r="N16" s="4">
        <f t="shared" si="13"/>
        <v>9.6143541413831426E-2</v>
      </c>
      <c r="O16" s="21">
        <f t="shared" si="14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9.6143541413831426E-2</v>
      </c>
      <c r="X16" s="21">
        <f t="shared" si="15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6"/>
        <v>6.5372011955006568E-2</v>
      </c>
      <c r="AH16" s="4">
        <f t="shared" si="16"/>
        <v>9.928666286487943E-2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7"/>
        <v>6.5372011955006568E-2</v>
      </c>
      <c r="AM16" s="4">
        <f t="shared" si="17"/>
        <v>9.928666286487943E-2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6.5372011955006568E-2</v>
      </c>
      <c r="AR16" s="4">
        <f t="shared" si="2"/>
        <v>9.4858058794313957E-2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4.2786928117292768E-2</v>
      </c>
      <c r="AW16" s="4">
        <f t="shared" si="3"/>
        <v>5.4343945892348151E-2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6.8237741096539725E-2</v>
      </c>
      <c r="BB16" s="4">
        <f t="shared" si="4"/>
        <v>0.10251532137656275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3.568853330240021E-2</v>
      </c>
      <c r="BG16" s="4">
        <f t="shared" si="5"/>
        <v>5.1162169559330263E-2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4.4921310632701203E-2</v>
      </c>
      <c r="BL16" s="4">
        <f t="shared" si="6"/>
        <v>6.4486460075187976E-2</v>
      </c>
      <c r="BM16" s="31">
        <v>30.80971138626337</v>
      </c>
      <c r="BN16" s="20">
        <v>929.47645799739098</v>
      </c>
      <c r="BO16" s="21">
        <v>940.85557366313299</v>
      </c>
      <c r="BP16" s="4">
        <f t="shared" si="7"/>
        <v>3.9795499171385078E-2</v>
      </c>
      <c r="BQ16" s="4">
        <f t="shared" si="7"/>
        <v>5.2525195713976104E-2</v>
      </c>
      <c r="BR16" s="31">
        <v>37.758291380666194</v>
      </c>
      <c r="BS16" s="20">
        <v>929.47645799739098</v>
      </c>
      <c r="BT16" s="21">
        <v>940.85557366313299</v>
      </c>
      <c r="BU16" s="4">
        <f t="shared" si="8"/>
        <v>3.9795499171385078E-2</v>
      </c>
      <c r="BV16" s="4">
        <f t="shared" si="8"/>
        <v>5.2525195713976104E-2</v>
      </c>
      <c r="BW16" s="31">
        <v>16.685416251793509</v>
      </c>
      <c r="BX16" s="20">
        <v>935.47939071556482</v>
      </c>
      <c r="BY16" s="21">
        <v>946.55959870968888</v>
      </c>
      <c r="BZ16" s="4">
        <f t="shared" si="9"/>
        <v>4.6510916617927146E-2</v>
      </c>
      <c r="CA16" s="4">
        <f t="shared" si="9"/>
        <v>5.8906228304460843E-2</v>
      </c>
      <c r="CB16" s="31">
        <v>17.139722294546669</v>
      </c>
    </row>
    <row r="17" spans="1:80" x14ac:dyDescent="0.25">
      <c r="A17" s="17" t="s">
        <v>261</v>
      </c>
      <c r="B17" s="31">
        <f t="shared" si="10"/>
        <v>869.83972469146329</v>
      </c>
      <c r="C17" s="20">
        <v>858.59720358049128</v>
      </c>
      <c r="D17" s="21">
        <v>869.83972597092475</v>
      </c>
      <c r="E17" s="5">
        <v>1.292482057873724E-2</v>
      </c>
      <c r="F17" s="5">
        <f t="shared" si="11"/>
        <v>1.4709163324592718E-9</v>
      </c>
      <c r="G17" s="39">
        <v>3600.01313996315</v>
      </c>
      <c r="H17" s="20">
        <v>857.77540069409167</v>
      </c>
      <c r="I17" s="21">
        <v>869.83972469146329</v>
      </c>
      <c r="J17" s="5">
        <v>1.386959419639151E-2</v>
      </c>
      <c r="K17" s="83">
        <f t="shared" si="12"/>
        <v>0</v>
      </c>
      <c r="L17" s="31">
        <v>3600.0110831260681</v>
      </c>
      <c r="M17" s="20">
        <v>987.01267891954376</v>
      </c>
      <c r="N17" s="4">
        <f t="shared" si="13"/>
        <v>0.13470637279717518</v>
      </c>
      <c r="O17" s="21">
        <f t="shared" si="14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0.13274807210723713</v>
      </c>
      <c r="X17" s="21">
        <f t="shared" si="15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6"/>
        <v>8.7435960222138023E-2</v>
      </c>
      <c r="AH17" s="4">
        <f t="shared" si="16"/>
        <v>0.10142977232572699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7"/>
        <v>8.7435960222138023E-2</v>
      </c>
      <c r="AM17" s="4">
        <f t="shared" si="17"/>
        <v>0.10142977232572699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8.7009230186686659E-2</v>
      </c>
      <c r="AR17" s="4">
        <f t="shared" si="2"/>
        <v>9.7967207187687755E-2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9.2908836555352869E-2</v>
      </c>
      <c r="AW17" s="4">
        <f t="shared" si="3"/>
        <v>0.11239785096285984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7.8860866027804163E-2</v>
      </c>
      <c r="BB17" s="4">
        <f t="shared" si="4"/>
        <v>0.10134764283094411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0.10220872117037984</v>
      </c>
      <c r="BG17" s="4">
        <f t="shared" si="5"/>
        <v>0.11460303380510301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6.1923187916110081E-2</v>
      </c>
      <c r="BL17" s="4">
        <f t="shared" si="6"/>
        <v>8.2110142866481287E-2</v>
      </c>
      <c r="BM17" s="31">
        <v>34.913342037051919</v>
      </c>
      <c r="BN17" s="20">
        <v>910.36598075694121</v>
      </c>
      <c r="BO17" s="21">
        <v>930.08466771935946</v>
      </c>
      <c r="BP17" s="4">
        <f t="shared" si="7"/>
        <v>4.6590486632296313E-2</v>
      </c>
      <c r="BQ17" s="4">
        <f t="shared" si="7"/>
        <v>6.9259820306856373E-2</v>
      </c>
      <c r="BR17" s="31">
        <v>38.14829169977456</v>
      </c>
      <c r="BS17" s="20">
        <v>913.45632426612872</v>
      </c>
      <c r="BT17" s="21">
        <v>932.72749862819546</v>
      </c>
      <c r="BU17" s="4">
        <f t="shared" si="8"/>
        <v>5.0143260116266207E-2</v>
      </c>
      <c r="BV17" s="4">
        <f t="shared" si="8"/>
        <v>7.2298116712292942E-2</v>
      </c>
      <c r="BW17" s="31">
        <v>16.20311215911061</v>
      </c>
      <c r="BX17" s="20">
        <v>919.08199261159962</v>
      </c>
      <c r="BY17" s="21">
        <v>933.28910275943895</v>
      </c>
      <c r="BZ17" s="4">
        <f t="shared" si="9"/>
        <v>5.6610737038484668E-2</v>
      </c>
      <c r="CA17" s="4">
        <f t="shared" si="9"/>
        <v>7.2943757645101207E-2</v>
      </c>
      <c r="CB17" s="31">
        <v>16.058350483328109</v>
      </c>
    </row>
    <row r="18" spans="1:80" x14ac:dyDescent="0.25">
      <c r="A18" s="17" t="s">
        <v>262</v>
      </c>
      <c r="B18" s="31">
        <f t="shared" si="10"/>
        <v>868.80568698596278</v>
      </c>
      <c r="C18" s="20">
        <v>856.95902806472895</v>
      </c>
      <c r="D18" s="21">
        <v>868.80571254022129</v>
      </c>
      <c r="E18" s="5">
        <v>1.363559689410138E-2</v>
      </c>
      <c r="F18" s="5">
        <f t="shared" si="11"/>
        <v>2.941308844598587E-8</v>
      </c>
      <c r="G18" s="39">
        <v>3600.0051488876338</v>
      </c>
      <c r="H18" s="20">
        <v>858.61770429446074</v>
      </c>
      <c r="I18" s="21">
        <v>868.80568698596278</v>
      </c>
      <c r="J18" s="5">
        <v>1.17264226559634E-2</v>
      </c>
      <c r="K18" s="83">
        <f t="shared" si="12"/>
        <v>0</v>
      </c>
      <c r="L18" s="31">
        <v>3600.0124371051788</v>
      </c>
      <c r="M18" s="20">
        <v>1011.930779763922</v>
      </c>
      <c r="N18" s="4">
        <f t="shared" si="13"/>
        <v>0.16473774852290041</v>
      </c>
      <c r="O18" s="21">
        <f t="shared" si="14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0.16715182985386187</v>
      </c>
      <c r="X18" s="21">
        <f t="shared" si="15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6"/>
        <v>0.11008177323650285</v>
      </c>
      <c r="AH18" s="4">
        <f t="shared" si="16"/>
        <v>0.13043708839709231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7"/>
        <v>0.11008177323650285</v>
      </c>
      <c r="AM18" s="4">
        <f t="shared" si="17"/>
        <v>0.13043708839709231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0.11307557771826504</v>
      </c>
      <c r="AR18" s="4">
        <f t="shared" si="2"/>
        <v>0.13794235287307108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9.0330300412172757E-2</v>
      </c>
      <c r="AW18" s="4">
        <f t="shared" si="3"/>
        <v>0.11426409555947695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0.10604258797471329</v>
      </c>
      <c r="BB18" s="4">
        <f t="shared" si="4"/>
        <v>0.13515529118773614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9.8732382231827717E-2</v>
      </c>
      <c r="BG18" s="4">
        <f t="shared" si="5"/>
        <v>0.11412039717144615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4.1838832328879166E-2</v>
      </c>
      <c r="BL18" s="4">
        <f t="shared" si="6"/>
        <v>8.9944618019435013E-2</v>
      </c>
      <c r="BM18" s="31">
        <v>33.375178510881959</v>
      </c>
      <c r="BN18" s="20">
        <v>923.03142594827841</v>
      </c>
      <c r="BO18" s="21">
        <v>940.1790996973557</v>
      </c>
      <c r="BP18" s="4">
        <f t="shared" si="7"/>
        <v>6.2414116038344659E-2</v>
      </c>
      <c r="BQ18" s="4">
        <f t="shared" si="7"/>
        <v>8.215118038533982E-2</v>
      </c>
      <c r="BR18" s="31">
        <v>38.950476868264367</v>
      </c>
      <c r="BS18" s="20">
        <v>918.55603209790979</v>
      </c>
      <c r="BT18" s="21">
        <v>938.47193215085861</v>
      </c>
      <c r="BU18" s="4">
        <f t="shared" si="8"/>
        <v>5.7262913741436897E-2</v>
      </c>
      <c r="BV18" s="4">
        <f t="shared" si="8"/>
        <v>8.0186221393853993E-2</v>
      </c>
      <c r="BW18" s="31">
        <v>16.37913568802178</v>
      </c>
      <c r="BX18" s="20">
        <v>918.14744897260698</v>
      </c>
      <c r="BY18" s="21">
        <v>947.85440808703368</v>
      </c>
      <c r="BZ18" s="4">
        <f t="shared" si="9"/>
        <v>5.6792632375392602E-2</v>
      </c>
      <c r="CA18" s="4">
        <f t="shared" si="9"/>
        <v>9.0985501459255616E-2</v>
      </c>
      <c r="CB18" s="31">
        <v>15.932819183543319</v>
      </c>
    </row>
    <row r="19" spans="1:80" x14ac:dyDescent="0.25">
      <c r="A19" s="17" t="s">
        <v>263</v>
      </c>
      <c r="B19" s="31">
        <f t="shared" si="10"/>
        <v>865.04505789776636</v>
      </c>
      <c r="C19" s="20">
        <v>852.67773350608252</v>
      </c>
      <c r="D19" s="21">
        <v>865.04505789776636</v>
      </c>
      <c r="E19" s="5">
        <v>1.429674012789287E-2</v>
      </c>
      <c r="F19" s="5">
        <f t="shared" si="11"/>
        <v>0</v>
      </c>
      <c r="G19" s="39">
        <v>3600.0125510692601</v>
      </c>
      <c r="H19" s="20">
        <v>852.44252428172331</v>
      </c>
      <c r="I19" s="21">
        <v>868.56724867413072</v>
      </c>
      <c r="J19" s="5">
        <v>1.8564739134502319E-2</v>
      </c>
      <c r="K19" s="5">
        <f t="shared" si="12"/>
        <v>4.0716847570044512E-3</v>
      </c>
      <c r="L19" s="31">
        <v>3600.0024869441991</v>
      </c>
      <c r="M19" s="20">
        <v>975.24406415289047</v>
      </c>
      <c r="N19" s="4">
        <f t="shared" si="13"/>
        <v>0.12739105928531619</v>
      </c>
      <c r="O19" s="21">
        <f t="shared" si="14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0.12542190436390846</v>
      </c>
      <c r="X19" s="21">
        <f t="shared" si="15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6"/>
        <v>9.3103895515659743E-2</v>
      </c>
      <c r="AH19" s="4">
        <f t="shared" si="16"/>
        <v>0.10224495250114848</v>
      </c>
      <c r="AI19" s="31">
        <v>10.8998248099997</v>
      </c>
      <c r="AJ19" s="20">
        <v>945.58412258461783</v>
      </c>
      <c r="AK19" s="21">
        <v>953.49154875387671</v>
      </c>
      <c r="AL19" s="4">
        <f t="shared" si="17"/>
        <v>9.3103895515659743E-2</v>
      </c>
      <c r="AM19" s="4">
        <f t="shared" si="17"/>
        <v>0.10224495250114848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8.6404582194757371E-2</v>
      </c>
      <c r="AR19" s="4">
        <f t="shared" si="2"/>
        <v>9.9511806187881163E-2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6.9991035621206149E-2</v>
      </c>
      <c r="AW19" s="4">
        <f t="shared" si="3"/>
        <v>0.10283540366893466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0.10369594314986971</v>
      </c>
      <c r="BB19" s="4">
        <f t="shared" si="4"/>
        <v>0.11462590834336306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9.607991657020834E-2</v>
      </c>
      <c r="BG19" s="4">
        <f t="shared" si="5"/>
        <v>0.10677274738127905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5.1820638462597567E-2</v>
      </c>
      <c r="BL19" s="4">
        <f t="shared" si="6"/>
        <v>6.9804114564189487E-2</v>
      </c>
      <c r="BM19" s="31">
        <v>38.566057988628742</v>
      </c>
      <c r="BN19" s="20">
        <v>909.95767793768721</v>
      </c>
      <c r="BO19" s="21">
        <v>916.4928415611746</v>
      </c>
      <c r="BP19" s="4">
        <f t="shared" si="7"/>
        <v>5.1919399608001418E-2</v>
      </c>
      <c r="BQ19" s="4">
        <f t="shared" si="7"/>
        <v>5.947410853769481E-2</v>
      </c>
      <c r="BR19" s="31">
        <v>39.528238925524057</v>
      </c>
      <c r="BS19" s="20">
        <v>910.52826663565509</v>
      </c>
      <c r="BT19" s="21">
        <v>921.51253751430227</v>
      </c>
      <c r="BU19" s="4">
        <f t="shared" si="8"/>
        <v>5.2579005362358912E-2</v>
      </c>
      <c r="BV19" s="4">
        <f t="shared" si="8"/>
        <v>6.5276922977588303E-2</v>
      </c>
      <c r="BW19" s="31">
        <v>15.83623352460563</v>
      </c>
      <c r="BX19" s="20">
        <v>904.19447808772202</v>
      </c>
      <c r="BY19" s="21">
        <v>926.48908214987659</v>
      </c>
      <c r="BZ19" s="4">
        <f t="shared" si="9"/>
        <v>4.5257087862101239E-2</v>
      </c>
      <c r="CA19" s="4">
        <f t="shared" si="9"/>
        <v>7.102985409965995E-2</v>
      </c>
      <c r="CB19" s="31">
        <v>15.89653911367059</v>
      </c>
    </row>
    <row r="20" spans="1:80" x14ac:dyDescent="0.25">
      <c r="A20" s="22" t="s">
        <v>264</v>
      </c>
      <c r="B20" s="31">
        <f t="shared" si="10"/>
        <v>954.69411571667138</v>
      </c>
      <c r="C20" s="23">
        <v>954.60539339503214</v>
      </c>
      <c r="D20" s="24">
        <v>954.69411571667138</v>
      </c>
      <c r="E20" s="7">
        <v>9.2932720730793471E-5</v>
      </c>
      <c r="F20" s="7">
        <f t="shared" si="11"/>
        <v>0</v>
      </c>
      <c r="G20" s="40">
        <v>17.798608064651489</v>
      </c>
      <c r="H20" s="23">
        <v>954.67296438620372</v>
      </c>
      <c r="I20" s="24">
        <v>954.69411571667194</v>
      </c>
      <c r="J20" s="7">
        <v>2.2155086242024149E-5</v>
      </c>
      <c r="K20" s="84">
        <f t="shared" si="12"/>
        <v>5.9540975402510675E-16</v>
      </c>
      <c r="L20" s="32">
        <v>5.1691551208496094</v>
      </c>
      <c r="M20" s="23">
        <v>1165.634413600287</v>
      </c>
      <c r="N20" s="8">
        <f t="shared" si="13"/>
        <v>0.22095066305637232</v>
      </c>
      <c r="O20" s="24">
        <f t="shared" si="14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0.22095066305637232</v>
      </c>
      <c r="X20" s="24">
        <f t="shared" si="15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6"/>
        <v>8.4828712866610909E-2</v>
      </c>
      <c r="AH20" s="8">
        <f t="shared" si="16"/>
        <v>0.11600776683387867</v>
      </c>
      <c r="AI20" s="32">
        <v>11.57159618000078</v>
      </c>
      <c r="AJ20" s="23">
        <v>1035.6795887342439</v>
      </c>
      <c r="AK20" s="24">
        <v>1065.446048090407</v>
      </c>
      <c r="AL20" s="8">
        <f t="shared" si="17"/>
        <v>8.4828712866610909E-2</v>
      </c>
      <c r="AM20" s="8">
        <f t="shared" si="17"/>
        <v>0.11600776683387867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8.2860965359369029E-2</v>
      </c>
      <c r="AR20" s="8">
        <f t="shared" si="2"/>
        <v>0.110331822765123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6.6150124004999963E-2</v>
      </c>
      <c r="AW20" s="8">
        <f t="shared" si="3"/>
        <v>8.0163893844406364E-2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8.2927117810542988E-2</v>
      </c>
      <c r="BB20" s="8">
        <f t="shared" si="4"/>
        <v>0.12244864327524227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6.1016776948664489E-2</v>
      </c>
      <c r="BG20" s="8">
        <f t="shared" si="5"/>
        <v>7.9539305779298811E-2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6.6449834839118038E-2</v>
      </c>
      <c r="BL20" s="8">
        <f t="shared" si="6"/>
        <v>8.9609917132135911E-2</v>
      </c>
      <c r="BM20" s="32">
        <v>32.106504921056327</v>
      </c>
      <c r="BN20" s="23">
        <v>1023.9209942488141</v>
      </c>
      <c r="BO20" s="24">
        <v>1036.378070451171</v>
      </c>
      <c r="BP20" s="8">
        <f t="shared" si="7"/>
        <v>7.251210350257091E-2</v>
      </c>
      <c r="BQ20" s="8">
        <f t="shared" si="7"/>
        <v>8.5560341673606044E-2</v>
      </c>
      <c r="BR20" s="32">
        <v>40.410086816363027</v>
      </c>
      <c r="BS20" s="23">
        <v>1023.9209942488141</v>
      </c>
      <c r="BT20" s="24">
        <v>1036.378070451171</v>
      </c>
      <c r="BU20" s="8">
        <f t="shared" si="8"/>
        <v>7.251210350257091E-2</v>
      </c>
      <c r="BV20" s="8">
        <f t="shared" si="8"/>
        <v>8.5560341673606044E-2</v>
      </c>
      <c r="BW20" s="32">
        <v>17.535416088439529</v>
      </c>
      <c r="BX20" s="23">
        <v>1033.6727282786501</v>
      </c>
      <c r="BY20" s="24">
        <v>1044.920992408332</v>
      </c>
      <c r="BZ20" s="8">
        <f t="shared" si="9"/>
        <v>8.2726615008715032E-2</v>
      </c>
      <c r="CA20" s="8">
        <f t="shared" si="9"/>
        <v>9.4508675822233393E-2</v>
      </c>
      <c r="CB20" s="32">
        <v>17.925984006747601</v>
      </c>
    </row>
    <row r="21" spans="1:80" x14ac:dyDescent="0.25">
      <c r="A21" s="22" t="s">
        <v>265</v>
      </c>
      <c r="B21" s="31">
        <f t="shared" si="10"/>
        <v>897.93358685229805</v>
      </c>
      <c r="C21" s="23">
        <v>891.45629109803701</v>
      </c>
      <c r="D21" s="24">
        <v>897.93358685229828</v>
      </c>
      <c r="E21" s="7">
        <v>7.213557716408258E-3</v>
      </c>
      <c r="F21" s="7">
        <f t="shared" si="11"/>
        <v>2.5321881124893589E-16</v>
      </c>
      <c r="G21" s="40">
        <v>3600.010247945786</v>
      </c>
      <c r="H21" s="23">
        <v>894.74304524268757</v>
      </c>
      <c r="I21" s="24">
        <v>897.93358685229805</v>
      </c>
      <c r="J21" s="7">
        <v>3.5532044422069038E-3</v>
      </c>
      <c r="K21" s="84">
        <f t="shared" si="12"/>
        <v>0</v>
      </c>
      <c r="L21" s="32">
        <v>3600.0128750801091</v>
      </c>
      <c r="M21" s="23">
        <v>1173.0270642600301</v>
      </c>
      <c r="N21" s="8">
        <f t="shared" si="13"/>
        <v>0.3063628328817401</v>
      </c>
      <c r="O21" s="24">
        <f t="shared" si="14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0.29364126265795909</v>
      </c>
      <c r="X21" s="24">
        <f t="shared" si="15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6"/>
        <v>0.12585528194141604</v>
      </c>
      <c r="AH21" s="8">
        <f t="shared" si="16"/>
        <v>0.14927620984665568</v>
      </c>
      <c r="AI21" s="32">
        <v>11.76887627000178</v>
      </c>
      <c r="AJ21" s="23">
        <v>1010.943271590261</v>
      </c>
      <c r="AK21" s="24">
        <v>1031.9737093916219</v>
      </c>
      <c r="AL21" s="8">
        <f t="shared" si="17"/>
        <v>0.12585528194141604</v>
      </c>
      <c r="AM21" s="8">
        <f t="shared" si="17"/>
        <v>0.14927620984665568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0.12166373485697993</v>
      </c>
      <c r="AR21" s="8">
        <f t="shared" si="2"/>
        <v>0.14468473148703953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0.11442826053936797</v>
      </c>
      <c r="AW21" s="8">
        <f t="shared" si="3"/>
        <v>0.13860175658514787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0.14922172798528505</v>
      </c>
      <c r="BB21" s="8">
        <f t="shared" si="4"/>
        <v>0.16719310397530071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0.12124127397149861</v>
      </c>
      <c r="BG21" s="8">
        <f t="shared" si="5"/>
        <v>0.15129688485119308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7.3267420642505895E-2</v>
      </c>
      <c r="BL21" s="8">
        <f t="shared" si="6"/>
        <v>0.10188798287094046</v>
      </c>
      <c r="BM21" s="32">
        <v>34.687810147926207</v>
      </c>
      <c r="BN21" s="23">
        <v>953.22440826176683</v>
      </c>
      <c r="BO21" s="24">
        <v>978.52117365307822</v>
      </c>
      <c r="BP21" s="8">
        <f t="shared" si="7"/>
        <v>6.1575624544004962E-2</v>
      </c>
      <c r="BQ21" s="8">
        <f t="shared" si="7"/>
        <v>8.9747825430252115E-2</v>
      </c>
      <c r="BR21" s="32">
        <v>43.590904906205843</v>
      </c>
      <c r="BS21" s="23">
        <v>971.88186879253749</v>
      </c>
      <c r="BT21" s="24">
        <v>988.18126969247783</v>
      </c>
      <c r="BU21" s="8">
        <f t="shared" si="8"/>
        <v>8.2353843338753813E-2</v>
      </c>
      <c r="BV21" s="8">
        <f t="shared" si="8"/>
        <v>0.10050596632267939</v>
      </c>
      <c r="BW21" s="32">
        <v>17.696453277580439</v>
      </c>
      <c r="BX21" s="23">
        <v>971.04167804194492</v>
      </c>
      <c r="BY21" s="24">
        <v>992.62211714458613</v>
      </c>
      <c r="BZ21" s="8">
        <f t="shared" si="9"/>
        <v>8.1418149694040223E-2</v>
      </c>
      <c r="CA21" s="8">
        <f t="shared" si="9"/>
        <v>0.10545159650862183</v>
      </c>
      <c r="CB21" s="32">
        <v>18.40413704495877</v>
      </c>
    </row>
    <row r="22" spans="1:80" x14ac:dyDescent="0.25">
      <c r="A22" s="22" t="s">
        <v>266</v>
      </c>
      <c r="B22" s="31">
        <f t="shared" si="10"/>
        <v>838.62486853140547</v>
      </c>
      <c r="C22" s="23">
        <v>821.14222484012896</v>
      </c>
      <c r="D22" s="24">
        <v>839.54671449507089</v>
      </c>
      <c r="E22" s="7">
        <v>2.1921936370162268E-2</v>
      </c>
      <c r="F22" s="7">
        <f t="shared" si="11"/>
        <v>1.0992351863828576E-3</v>
      </c>
      <c r="G22" s="40">
        <v>3600.0169758796692</v>
      </c>
      <c r="H22" s="23">
        <v>828.12086644233761</v>
      </c>
      <c r="I22" s="24">
        <v>838.62486853140547</v>
      </c>
      <c r="J22" s="7">
        <v>1.2525269024590561E-2</v>
      </c>
      <c r="K22" s="7">
        <f t="shared" si="12"/>
        <v>0</v>
      </c>
      <c r="L22" s="32">
        <v>3600.0120270252228</v>
      </c>
      <c r="M22" s="23">
        <v>1045.6912125282561</v>
      </c>
      <c r="N22" s="8">
        <f t="shared" si="13"/>
        <v>0.2469117620605073</v>
      </c>
      <c r="O22" s="24">
        <f t="shared" si="14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0.2771991384015986</v>
      </c>
      <c r="X22" s="24">
        <f t="shared" si="15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6"/>
        <v>0.14290512628727273</v>
      </c>
      <c r="AH22" s="8">
        <f t="shared" si="16"/>
        <v>0.19816340153226822</v>
      </c>
      <c r="AI22" s="32">
        <v>11.61414405000032</v>
      </c>
      <c r="AJ22" s="23">
        <v>958.46866127653345</v>
      </c>
      <c r="AK22" s="24">
        <v>1004.80962508914</v>
      </c>
      <c r="AL22" s="8">
        <f t="shared" si="17"/>
        <v>0.14290512628727273</v>
      </c>
      <c r="AM22" s="8">
        <f t="shared" si="17"/>
        <v>0.19816340153226822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0.17213284521134564</v>
      </c>
      <c r="AR22" s="8">
        <f t="shared" si="2"/>
        <v>0.20204583107796922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0.13149934851841905</v>
      </c>
      <c r="AW22" s="8">
        <f t="shared" si="3"/>
        <v>0.15726748332129709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0.15982975371526648</v>
      </c>
      <c r="BB22" s="8">
        <f t="shared" si="4"/>
        <v>0.18883346033310061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0.10737084927720025</v>
      </c>
      <c r="BG22" s="8">
        <f t="shared" si="5"/>
        <v>0.14641674438304123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8.7164060505816321E-2</v>
      </c>
      <c r="BL22" s="8">
        <f t="shared" si="6"/>
        <v>0.10831223484323416</v>
      </c>
      <c r="BM22" s="32">
        <v>36.738000923022618</v>
      </c>
      <c r="BN22" s="23">
        <v>889.15778484707766</v>
      </c>
      <c r="BO22" s="24">
        <v>909.2251093661298</v>
      </c>
      <c r="BP22" s="8">
        <f t="shared" si="7"/>
        <v>6.0256877910340435E-2</v>
      </c>
      <c r="BQ22" s="8">
        <f t="shared" si="7"/>
        <v>8.4185722942319879E-2</v>
      </c>
      <c r="BR22" s="32">
        <v>45.8063567366451</v>
      </c>
      <c r="BS22" s="23">
        <v>901.40717014558845</v>
      </c>
      <c r="BT22" s="24">
        <v>913.51891669835277</v>
      </c>
      <c r="BU22" s="8">
        <f t="shared" si="8"/>
        <v>7.4863391213436048E-2</v>
      </c>
      <c r="BV22" s="8">
        <f t="shared" si="8"/>
        <v>8.930578018524693E-2</v>
      </c>
      <c r="BW22" s="32">
        <v>17.007889510691161</v>
      </c>
      <c r="BX22" s="23">
        <v>903.55364752613752</v>
      </c>
      <c r="BY22" s="24">
        <v>934.57606937792275</v>
      </c>
      <c r="BZ22" s="8">
        <f t="shared" si="9"/>
        <v>7.742291151994446E-2</v>
      </c>
      <c r="CA22" s="8">
        <f t="shared" si="9"/>
        <v>0.11441492429689858</v>
      </c>
      <c r="CB22" s="32">
        <v>17.39715381059796</v>
      </c>
    </row>
    <row r="23" spans="1:80" x14ac:dyDescent="0.25">
      <c r="A23" s="22" t="s">
        <v>267</v>
      </c>
      <c r="B23" s="31">
        <f t="shared" si="10"/>
        <v>814.01806682166693</v>
      </c>
      <c r="C23" s="23">
        <v>795.67335708579662</v>
      </c>
      <c r="D23" s="24">
        <v>814.0180706464887</v>
      </c>
      <c r="E23" s="7">
        <v>2.2536002850797331E-2</v>
      </c>
      <c r="F23" s="7">
        <f t="shared" si="11"/>
        <v>4.6986939437095674E-9</v>
      </c>
      <c r="G23" s="40">
        <v>3600.005765914917</v>
      </c>
      <c r="H23" s="23">
        <v>803.36213048838056</v>
      </c>
      <c r="I23" s="24">
        <v>814.01806682166693</v>
      </c>
      <c r="J23" s="7">
        <v>1.30905403302564E-2</v>
      </c>
      <c r="K23" s="7">
        <f t="shared" si="12"/>
        <v>0</v>
      </c>
      <c r="L23" s="32">
        <v>3600.011296987534</v>
      </c>
      <c r="M23" s="23">
        <v>948.62111461781069</v>
      </c>
      <c r="N23" s="8">
        <f t="shared" si="13"/>
        <v>0.16535633947499628</v>
      </c>
      <c r="O23" s="24">
        <f t="shared" si="14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0.19823927366836405</v>
      </c>
      <c r="X23" s="24">
        <f t="shared" si="15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6"/>
        <v>0.15676345974356737</v>
      </c>
      <c r="AH23" s="8">
        <f t="shared" si="16"/>
        <v>0.17306388407757095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7"/>
        <v>0.15676345974356737</v>
      </c>
      <c r="AM23" s="8">
        <f t="shared" si="17"/>
        <v>0.17306388407757095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0.1608607319903996</v>
      </c>
      <c r="AR23" s="8">
        <f t="shared" si="2"/>
        <v>0.17731786682184345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0.13757198821061709</v>
      </c>
      <c r="AW23" s="8">
        <f t="shared" si="3"/>
        <v>0.14439540290949968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0.13242873917789513</v>
      </c>
      <c r="BB23" s="8">
        <f t="shared" si="4"/>
        <v>0.16794835916423725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0.13695321997691437</v>
      </c>
      <c r="BG23" s="8">
        <f t="shared" si="5"/>
        <v>0.14709611105351272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0.12251128030201108</v>
      </c>
      <c r="BL23" s="8">
        <f t="shared" si="6"/>
        <v>0.13995237431218679</v>
      </c>
      <c r="BM23" s="32">
        <v>20.619337634369732</v>
      </c>
      <c r="BN23" s="23">
        <v>903.68016445780961</v>
      </c>
      <c r="BO23" s="24">
        <v>921.36393559534304</v>
      </c>
      <c r="BP23" s="8">
        <f t="shared" si="7"/>
        <v>0.11014755235866973</v>
      </c>
      <c r="BQ23" s="8">
        <f t="shared" si="7"/>
        <v>0.13187160475787471</v>
      </c>
      <c r="BR23" s="32">
        <v>27.528080766461791</v>
      </c>
      <c r="BS23" s="23">
        <v>901.61738617396134</v>
      </c>
      <c r="BT23" s="24">
        <v>921.92997922524808</v>
      </c>
      <c r="BU23" s="8">
        <f t="shared" si="8"/>
        <v>0.10761348294679243</v>
      </c>
      <c r="BV23" s="8">
        <f t="shared" si="8"/>
        <v>0.13256697461878597</v>
      </c>
      <c r="BW23" s="32">
        <v>15.198104974254971</v>
      </c>
      <c r="BX23" s="23">
        <v>889.49784820186608</v>
      </c>
      <c r="BY23" s="24">
        <v>909.82960499883006</v>
      </c>
      <c r="BZ23" s="8">
        <f t="shared" si="9"/>
        <v>9.2724946111957821E-2</v>
      </c>
      <c r="CA23" s="8">
        <f t="shared" si="9"/>
        <v>0.11770197994653758</v>
      </c>
      <c r="CB23" s="32">
        <v>16.550396473146979</v>
      </c>
    </row>
    <row r="24" spans="1:80" x14ac:dyDescent="0.25">
      <c r="A24" s="22" t="s">
        <v>268</v>
      </c>
      <c r="B24" s="31">
        <f t="shared" si="10"/>
        <v>897.53595153295259</v>
      </c>
      <c r="C24" s="23">
        <v>897.44645859939544</v>
      </c>
      <c r="D24" s="24">
        <v>897.53595153295259</v>
      </c>
      <c r="E24" s="7">
        <v>9.9709580885638314E-5</v>
      </c>
      <c r="F24" s="7">
        <f t="shared" si="11"/>
        <v>0</v>
      </c>
      <c r="G24" s="40">
        <v>3101.0535440444951</v>
      </c>
      <c r="H24" s="23">
        <v>897.44765831637176</v>
      </c>
      <c r="I24" s="24">
        <v>897.53595153411766</v>
      </c>
      <c r="J24" s="7">
        <v>9.8372903720440508E-5</v>
      </c>
      <c r="K24" s="84">
        <f t="shared" si="12"/>
        <v>1.2980680171989148E-12</v>
      </c>
      <c r="L24" s="32">
        <v>1147.5880129337311</v>
      </c>
      <c r="M24" s="23">
        <v>1079.079823704287</v>
      </c>
      <c r="N24" s="8">
        <f t="shared" si="13"/>
        <v>0.20226919251676254</v>
      </c>
      <c r="O24" s="24">
        <f t="shared" si="14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0.19041534518994219</v>
      </c>
      <c r="X24" s="24">
        <f t="shared" si="15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6"/>
        <v>0.12223434140765725</v>
      </c>
      <c r="AH24" s="8">
        <f t="shared" si="16"/>
        <v>0.14828479687912649</v>
      </c>
      <c r="AI24" s="32">
        <v>11.716170819999389</v>
      </c>
      <c r="AJ24" s="23">
        <v>1007.245667458278</v>
      </c>
      <c r="AK24" s="24">
        <v>1030.62688779773</v>
      </c>
      <c r="AL24" s="8">
        <f t="shared" si="17"/>
        <v>0.12223434140765725</v>
      </c>
      <c r="AM24" s="8">
        <f t="shared" si="17"/>
        <v>0.14828479687912649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0.13665463416423076</v>
      </c>
      <c r="AR24" s="8">
        <f t="shared" si="2"/>
        <v>0.15077229563641384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0.10724506755336054</v>
      </c>
      <c r="AW24" s="8">
        <f t="shared" si="3"/>
        <v>0.15144244862846465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0.12315382821497275</v>
      </c>
      <c r="BB24" s="8">
        <f t="shared" si="4"/>
        <v>0.14484833208841258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9.7073639393875269E-2</v>
      </c>
      <c r="BG24" s="8">
        <f t="shared" si="5"/>
        <v>0.1338678092906288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9.8408202394712901E-2</v>
      </c>
      <c r="BL24" s="8">
        <f t="shared" si="6"/>
        <v>0.13295392749631182</v>
      </c>
      <c r="BM24" s="32">
        <v>31.654939257167278</v>
      </c>
      <c r="BN24" s="23">
        <v>970.53778399536554</v>
      </c>
      <c r="BO24" s="24">
        <v>998.63434339175978</v>
      </c>
      <c r="BP24" s="8">
        <f t="shared" si="7"/>
        <v>8.1335830991203173E-2</v>
      </c>
      <c r="BQ24" s="8">
        <f t="shared" si="7"/>
        <v>0.1126399356885209</v>
      </c>
      <c r="BR24" s="32">
        <v>39.878813135810198</v>
      </c>
      <c r="BS24" s="23">
        <v>970.53778399536554</v>
      </c>
      <c r="BT24" s="24">
        <v>1000.64918807992</v>
      </c>
      <c r="BU24" s="8">
        <f t="shared" si="8"/>
        <v>8.1335830991203173E-2</v>
      </c>
      <c r="BV24" s="8">
        <f t="shared" si="8"/>
        <v>0.1148847980639154</v>
      </c>
      <c r="BW24" s="32">
        <v>17.688959719985721</v>
      </c>
      <c r="BX24" s="23">
        <v>980.78646625491376</v>
      </c>
      <c r="BY24" s="24">
        <v>1011.109422063137</v>
      </c>
      <c r="BZ24" s="8">
        <f t="shared" si="9"/>
        <v>9.2754518166957983E-2</v>
      </c>
      <c r="CA24" s="8">
        <f t="shared" si="9"/>
        <v>0.12653918802495415</v>
      </c>
      <c r="CB24" s="32">
        <v>18.058050082437699</v>
      </c>
    </row>
    <row r="25" spans="1:80" x14ac:dyDescent="0.25">
      <c r="A25" s="22" t="s">
        <v>269</v>
      </c>
      <c r="B25" s="31">
        <f t="shared" si="10"/>
        <v>865.35872695100181</v>
      </c>
      <c r="C25" s="23">
        <v>854.58126621681117</v>
      </c>
      <c r="D25" s="24">
        <v>865.35873886877505</v>
      </c>
      <c r="E25" s="7">
        <v>1.245434080442903E-2</v>
      </c>
      <c r="F25" s="7">
        <f t="shared" si="11"/>
        <v>1.3772061070936024E-8</v>
      </c>
      <c r="G25" s="40">
        <v>3600.014164924622</v>
      </c>
      <c r="H25" s="23">
        <v>857.10748926518761</v>
      </c>
      <c r="I25" s="24">
        <v>865.35872695100181</v>
      </c>
      <c r="J25" s="7">
        <v>9.5350487940258164E-3</v>
      </c>
      <c r="K25" s="7">
        <f t="shared" si="12"/>
        <v>0</v>
      </c>
      <c r="L25" s="32">
        <v>3600.0118269920349</v>
      </c>
      <c r="M25" s="23">
        <v>1083.352067723536</v>
      </c>
      <c r="N25" s="8">
        <f t="shared" si="13"/>
        <v>0.25191095205176961</v>
      </c>
      <c r="O25" s="24">
        <f t="shared" si="14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0.23101579106757944</v>
      </c>
      <c r="X25" s="24">
        <f t="shared" si="15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6"/>
        <v>0.12687559567237769</v>
      </c>
      <c r="AH25" s="8">
        <f t="shared" si="16"/>
        <v>0.15333735927088354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7"/>
        <v>0.12687559567237769</v>
      </c>
      <c r="AM25" s="8">
        <f t="shared" si="17"/>
        <v>0.15333735927088354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0.13494890096630061</v>
      </c>
      <c r="AR25" s="8">
        <f t="shared" si="2"/>
        <v>0.16266133598022206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0.12199057768623627</v>
      </c>
      <c r="AW25" s="8">
        <f t="shared" si="3"/>
        <v>0.16418911131154645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0.14843715132622901</v>
      </c>
      <c r="BB25" s="8">
        <f t="shared" si="4"/>
        <v>0.17630939232401943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0.13044311400517225</v>
      </c>
      <c r="BG25" s="8">
        <f t="shared" si="5"/>
        <v>0.17758908461755973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0.10950331266034326</v>
      </c>
      <c r="BL25" s="8">
        <f t="shared" si="6"/>
        <v>0.13543415459951985</v>
      </c>
      <c r="BM25" s="32">
        <v>39.169212951511142</v>
      </c>
      <c r="BN25" s="23">
        <v>942.01705046261225</v>
      </c>
      <c r="BO25" s="24">
        <v>967.0111332829722</v>
      </c>
      <c r="BP25" s="8">
        <f t="shared" si="7"/>
        <v>8.8585601698046967E-2</v>
      </c>
      <c r="BQ25" s="8">
        <f t="shared" si="7"/>
        <v>0.11746851700465502</v>
      </c>
      <c r="BR25" s="32">
        <v>44.718823561444879</v>
      </c>
      <c r="BS25" s="23">
        <v>942.01705046261225</v>
      </c>
      <c r="BT25" s="24">
        <v>968.75484656762546</v>
      </c>
      <c r="BU25" s="8">
        <f t="shared" si="8"/>
        <v>8.8585601698046967E-2</v>
      </c>
      <c r="BV25" s="8">
        <f t="shared" si="8"/>
        <v>0.11948353485834566</v>
      </c>
      <c r="BW25" s="32">
        <v>17.487415765039621</v>
      </c>
      <c r="BX25" s="23">
        <v>962.50586873355758</v>
      </c>
      <c r="BY25" s="24">
        <v>980.53313521907148</v>
      </c>
      <c r="BZ25" s="8">
        <f t="shared" si="9"/>
        <v>0.11226227777796065</v>
      </c>
      <c r="CA25" s="8">
        <f t="shared" si="9"/>
        <v>0.13309440892088104</v>
      </c>
      <c r="CB25" s="32">
        <v>17.897960028797389</v>
      </c>
    </row>
    <row r="26" spans="1:80" x14ac:dyDescent="0.25">
      <c r="A26" s="22" t="s">
        <v>270</v>
      </c>
      <c r="B26" s="31">
        <f t="shared" si="10"/>
        <v>831.28199717195707</v>
      </c>
      <c r="C26" s="23">
        <v>814.33642847824547</v>
      </c>
      <c r="D26" s="24">
        <v>834.27161910539348</v>
      </c>
      <c r="E26" s="7">
        <v>2.3895323981561949E-2</v>
      </c>
      <c r="F26" s="7">
        <f t="shared" si="11"/>
        <v>3.5963992286699121E-3</v>
      </c>
      <c r="G26" s="40">
        <v>3600.00611281395</v>
      </c>
      <c r="H26" s="23">
        <v>821.06168042489332</v>
      </c>
      <c r="I26" s="24">
        <v>831.28199717195707</v>
      </c>
      <c r="J26" s="7">
        <v>1.2294644635434549E-2</v>
      </c>
      <c r="K26" s="7">
        <f t="shared" si="12"/>
        <v>0</v>
      </c>
      <c r="L26" s="32">
        <v>3600.0022418498988</v>
      </c>
      <c r="M26" s="23">
        <v>988.80636315239849</v>
      </c>
      <c r="N26" s="8">
        <f t="shared" si="13"/>
        <v>0.18949570244074021</v>
      </c>
      <c r="O26" s="24">
        <f t="shared" si="14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0.18895637968118106</v>
      </c>
      <c r="X26" s="24">
        <f t="shared" si="15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6"/>
        <v>0.1489836134551572</v>
      </c>
      <c r="AH26" s="8">
        <f t="shared" si="16"/>
        <v>0.18153319069371235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7"/>
        <v>0.1489836134551572</v>
      </c>
      <c r="AM26" s="8">
        <f t="shared" si="17"/>
        <v>0.18153319069371235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0.15362326370121029</v>
      </c>
      <c r="AR26" s="8">
        <f t="shared" si="2"/>
        <v>0.17838698893633434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0.12645381375298878</v>
      </c>
      <c r="AW26" s="8">
        <f t="shared" si="3"/>
        <v>0.16847183310676608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0.16870295068532673</v>
      </c>
      <c r="BB26" s="8">
        <f t="shared" si="4"/>
        <v>0.18188177173778128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0.13326239307212809</v>
      </c>
      <c r="BG26" s="8">
        <f t="shared" si="5"/>
        <v>0.16598846355939328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0.10511583252027809</v>
      </c>
      <c r="BL26" s="8">
        <f t="shared" si="6"/>
        <v>0.15036288220339097</v>
      </c>
      <c r="BM26" s="32">
        <v>44.775634674541649</v>
      </c>
      <c r="BN26" s="23">
        <v>909.45798489265974</v>
      </c>
      <c r="BO26" s="24">
        <v>937.20575378623346</v>
      </c>
      <c r="BP26" s="8">
        <f t="shared" si="7"/>
        <v>9.40426810476582E-2</v>
      </c>
      <c r="BQ26" s="8">
        <f t="shared" si="7"/>
        <v>0.12742217078516285</v>
      </c>
      <c r="BR26" s="32">
        <v>43.322145825438199</v>
      </c>
      <c r="BS26" s="23">
        <v>904.01492599079313</v>
      </c>
      <c r="BT26" s="24">
        <v>932.25580509791087</v>
      </c>
      <c r="BU26" s="8">
        <f t="shared" si="8"/>
        <v>8.7494892306431954E-2</v>
      </c>
      <c r="BV26" s="8">
        <f t="shared" si="8"/>
        <v>0.1214675745047641</v>
      </c>
      <c r="BW26" s="32">
        <v>17.47088029198348</v>
      </c>
      <c r="BX26" s="23">
        <v>919.33958758314361</v>
      </c>
      <c r="BY26" s="24">
        <v>945.80785415150399</v>
      </c>
      <c r="BZ26" s="8">
        <f t="shared" si="9"/>
        <v>0.10592986581059224</v>
      </c>
      <c r="CA26" s="8">
        <f t="shared" si="9"/>
        <v>0.1377701638784033</v>
      </c>
      <c r="CB26" s="32">
        <v>17.9769223857671</v>
      </c>
    </row>
    <row r="27" spans="1:80" x14ac:dyDescent="0.25">
      <c r="A27" s="22" t="s">
        <v>271</v>
      </c>
      <c r="B27" s="31">
        <f t="shared" si="10"/>
        <v>813.08601701805276</v>
      </c>
      <c r="C27" s="23">
        <v>792.34260544189578</v>
      </c>
      <c r="D27" s="24">
        <v>813.08601701805276</v>
      </c>
      <c r="E27" s="7">
        <v>2.5511952169869699E-2</v>
      </c>
      <c r="F27" s="7">
        <f t="shared" si="11"/>
        <v>0</v>
      </c>
      <c r="G27" s="40">
        <v>3600.0173289775848</v>
      </c>
      <c r="H27" s="23">
        <v>799.6219596363436</v>
      </c>
      <c r="I27" s="24">
        <v>814.47266867630719</v>
      </c>
      <c r="J27" s="7">
        <v>1.8233526564002529E-2</v>
      </c>
      <c r="K27" s="84">
        <f t="shared" si="12"/>
        <v>1.705418159003525E-3</v>
      </c>
      <c r="L27" s="32">
        <v>3600.002330064774</v>
      </c>
      <c r="M27" s="23">
        <v>902.12217046259593</v>
      </c>
      <c r="N27" s="8">
        <f t="shared" si="13"/>
        <v>0.10950397815360084</v>
      </c>
      <c r="O27" s="24">
        <f t="shared" si="14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0.10950397815360084</v>
      </c>
      <c r="X27" s="24">
        <f t="shared" si="15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6"/>
        <v>0.11930509198875774</v>
      </c>
      <c r="AH27" s="8">
        <f t="shared" si="16"/>
        <v>0.15280486622973197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7"/>
        <v>0.11930509198875774</v>
      </c>
      <c r="AM27" s="8">
        <f t="shared" si="17"/>
        <v>0.15280486622973197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0.13307185480357572</v>
      </c>
      <c r="AR27" s="8">
        <f t="shared" si="2"/>
        <v>0.15199353387676512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0.11582857209244093</v>
      </c>
      <c r="AW27" s="8">
        <f t="shared" si="3"/>
        <v>0.14402348319935396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0.12497555372977243</v>
      </c>
      <c r="BB27" s="8">
        <f t="shared" si="4"/>
        <v>0.15984519758497814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0.12756425918941688</v>
      </c>
      <c r="BG27" s="8">
        <f t="shared" si="5"/>
        <v>0.14735692598808411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8.6908631771848752E-2</v>
      </c>
      <c r="BL27" s="8">
        <f t="shared" si="6"/>
        <v>0.10275426101739084</v>
      </c>
      <c r="BM27" s="32">
        <v>31.667064716666939</v>
      </c>
      <c r="BN27" s="23">
        <v>880.45747092190379</v>
      </c>
      <c r="BO27" s="24">
        <v>897.65389957627542</v>
      </c>
      <c r="BP27" s="8">
        <f t="shared" si="7"/>
        <v>8.285895033705297E-2</v>
      </c>
      <c r="BQ27" s="8">
        <f t="shared" si="7"/>
        <v>0.1040085314323454</v>
      </c>
      <c r="BR27" s="32">
        <v>36.590910047292709</v>
      </c>
      <c r="BS27" s="23">
        <v>885.91185237309492</v>
      </c>
      <c r="BT27" s="24">
        <v>894.12295563098962</v>
      </c>
      <c r="BU27" s="8">
        <f t="shared" si="8"/>
        <v>8.9567196865747142E-2</v>
      </c>
      <c r="BV27" s="8">
        <f t="shared" si="8"/>
        <v>9.966588640908533E-2</v>
      </c>
      <c r="BW27" s="32">
        <v>15.83507241178304</v>
      </c>
      <c r="BX27" s="23">
        <v>892.68982662520091</v>
      </c>
      <c r="BY27" s="24">
        <v>907.99614320660453</v>
      </c>
      <c r="BZ27" s="8">
        <f t="shared" si="9"/>
        <v>9.7903306588755082E-2</v>
      </c>
      <c r="CA27" s="8">
        <f t="shared" si="9"/>
        <v>0.1167282725345952</v>
      </c>
      <c r="CB27" s="32">
        <v>16.035971916653221</v>
      </c>
    </row>
    <row r="28" spans="1:80" x14ac:dyDescent="0.25">
      <c r="A28" s="22" t="s">
        <v>272</v>
      </c>
      <c r="B28" s="31">
        <f t="shared" si="10"/>
        <v>848.48545999017028</v>
      </c>
      <c r="C28" s="23">
        <v>838.46549989925597</v>
      </c>
      <c r="D28" s="24">
        <v>848.48545999017028</v>
      </c>
      <c r="E28" s="7">
        <v>1.180923016763211E-2</v>
      </c>
      <c r="F28" s="7">
        <f t="shared" si="11"/>
        <v>0</v>
      </c>
      <c r="G28" s="40">
        <v>3600.0053660869598</v>
      </c>
      <c r="H28" s="23">
        <v>839.64552391398911</v>
      </c>
      <c r="I28" s="24">
        <v>848.56006834045411</v>
      </c>
      <c r="J28" s="7">
        <v>1.0505496026815581E-2</v>
      </c>
      <c r="K28" s="7">
        <f t="shared" si="12"/>
        <v>8.7931206605106662E-5</v>
      </c>
      <c r="L28" s="32">
        <v>3600.002272844315</v>
      </c>
      <c r="M28" s="23">
        <v>980.32866862586604</v>
      </c>
      <c r="N28" s="8">
        <f t="shared" si="13"/>
        <v>0.15538652676172338</v>
      </c>
      <c r="O28" s="24">
        <f t="shared" si="14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0.15538652676172338</v>
      </c>
      <c r="X28" s="24">
        <f t="shared" si="15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6"/>
        <v>0.14832255075378922</v>
      </c>
      <c r="AH28" s="8">
        <f t="shared" si="16"/>
        <v>0.16488282596398993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7"/>
        <v>0.14832255075378922</v>
      </c>
      <c r="AM28" s="8">
        <f t="shared" si="17"/>
        <v>0.16488282596398993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0.14799220383958883</v>
      </c>
      <c r="AR28" s="8">
        <f t="shared" si="2"/>
        <v>0.15823318107514026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9.7729684238504325E-2</v>
      </c>
      <c r="AW28" s="8">
        <f t="shared" si="3"/>
        <v>0.11018824876798609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0.13664908706480913</v>
      </c>
      <c r="BB28" s="8">
        <f t="shared" si="4"/>
        <v>0.15931997032870768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0.10103672615315994</v>
      </c>
      <c r="BG28" s="8">
        <f t="shared" si="5"/>
        <v>0.11306271917848255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0.10492952706736566</v>
      </c>
      <c r="BL28" s="8">
        <f t="shared" si="6"/>
        <v>0.12186368107264932</v>
      </c>
      <c r="BM28" s="32">
        <v>29.737396961823109</v>
      </c>
      <c r="BN28" s="23">
        <v>916.4326663615509</v>
      </c>
      <c r="BO28" s="24">
        <v>939.40040349877927</v>
      </c>
      <c r="BP28" s="8">
        <f t="shared" si="7"/>
        <v>8.0080578366266628E-2</v>
      </c>
      <c r="BQ28" s="8">
        <f t="shared" si="7"/>
        <v>0.10714967762636997</v>
      </c>
      <c r="BR28" s="32">
        <v>41.862064563296727</v>
      </c>
      <c r="BS28" s="23">
        <v>916.4326663615509</v>
      </c>
      <c r="BT28" s="24">
        <v>939.40040349877927</v>
      </c>
      <c r="BU28" s="8">
        <f t="shared" si="8"/>
        <v>8.0080578366266628E-2</v>
      </c>
      <c r="BV28" s="8">
        <f t="shared" si="8"/>
        <v>0.10714967762636997</v>
      </c>
      <c r="BW28" s="32">
        <v>16.154898630082609</v>
      </c>
      <c r="BX28" s="23">
        <v>911.60850046181793</v>
      </c>
      <c r="BY28" s="24">
        <v>928.20156501690144</v>
      </c>
      <c r="BZ28" s="8">
        <f t="shared" si="9"/>
        <v>7.4394958367794445E-2</v>
      </c>
      <c r="CA28" s="8">
        <f t="shared" si="9"/>
        <v>9.3951056070724737E-2</v>
      </c>
      <c r="CB28" s="32">
        <v>16.74895168282092</v>
      </c>
    </row>
    <row r="29" spans="1:80" x14ac:dyDescent="0.25">
      <c r="A29" s="22" t="s">
        <v>273</v>
      </c>
      <c r="B29" s="31">
        <f t="shared" si="10"/>
        <v>824.96112345504582</v>
      </c>
      <c r="C29" s="23">
        <v>803.32426554402184</v>
      </c>
      <c r="D29" s="24">
        <v>824.96113030891217</v>
      </c>
      <c r="E29" s="7">
        <v>2.6227738459369161E-2</v>
      </c>
      <c r="F29" s="7">
        <f t="shared" si="11"/>
        <v>8.3081082948251552E-9</v>
      </c>
      <c r="G29" s="40">
        <v>3600.0071589946751</v>
      </c>
      <c r="H29" s="23">
        <v>808.18832595996514</v>
      </c>
      <c r="I29" s="24">
        <v>824.96112345504582</v>
      </c>
      <c r="J29" s="7">
        <v>2.0331621719135079E-2</v>
      </c>
      <c r="K29" s="7">
        <f t="shared" si="12"/>
        <v>0</v>
      </c>
      <c r="L29" s="32">
        <v>3600.004551172256</v>
      </c>
      <c r="M29" s="23">
        <v>942.66165781602569</v>
      </c>
      <c r="N29" s="8">
        <f t="shared" si="13"/>
        <v>0.14267403761771771</v>
      </c>
      <c r="O29" s="24">
        <f t="shared" si="14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0.13725314820899531</v>
      </c>
      <c r="X29" s="24">
        <f t="shared" si="15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6"/>
        <v>0.13670096290201059</v>
      </c>
      <c r="AH29" s="8">
        <f t="shared" si="16"/>
        <v>0.13670096290201059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7"/>
        <v>0.13670096290201059</v>
      </c>
      <c r="AM29" s="8">
        <f t="shared" si="17"/>
        <v>0.13670096290201059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0.13670096290201059</v>
      </c>
      <c r="AR29" s="8">
        <f t="shared" si="2"/>
        <v>0.13670096290201059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0.15339586869360172</v>
      </c>
      <c r="AW29" s="8">
        <f t="shared" si="3"/>
        <v>0.15339586869360161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0.13605164924346644</v>
      </c>
      <c r="BB29" s="8">
        <f t="shared" si="4"/>
        <v>0.13605164924346672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0.15339586869360172</v>
      </c>
      <c r="BG29" s="8">
        <f t="shared" si="5"/>
        <v>0.15339586869360161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9.9406360242838721E-2</v>
      </c>
      <c r="BL29" s="8">
        <f t="shared" si="6"/>
        <v>0.11191241180218074</v>
      </c>
      <c r="BM29" s="32">
        <v>30.332269641757009</v>
      </c>
      <c r="BN29" s="23">
        <v>896.14175757435987</v>
      </c>
      <c r="BO29" s="24">
        <v>914.43833178452974</v>
      </c>
      <c r="BP29" s="8">
        <f t="shared" si="7"/>
        <v>8.6283622458716819E-2</v>
      </c>
      <c r="BQ29" s="8">
        <f t="shared" si="7"/>
        <v>0.10846233329728507</v>
      </c>
      <c r="BR29" s="32">
        <v>34.942382250726233</v>
      </c>
      <c r="BS29" s="23">
        <v>896.14175757435987</v>
      </c>
      <c r="BT29" s="24">
        <v>915.53997789290884</v>
      </c>
      <c r="BU29" s="8">
        <f t="shared" si="8"/>
        <v>8.6283622458716819E-2</v>
      </c>
      <c r="BV29" s="8">
        <f t="shared" si="8"/>
        <v>0.10979772484127112</v>
      </c>
      <c r="BW29" s="32">
        <v>15.817977225035429</v>
      </c>
      <c r="BX29" s="23">
        <v>907.43671243415235</v>
      </c>
      <c r="BY29" s="24">
        <v>922.27080076634775</v>
      </c>
      <c r="BZ29" s="8">
        <f t="shared" si="9"/>
        <v>9.9975122019917623E-2</v>
      </c>
      <c r="CA29" s="8">
        <f t="shared" si="9"/>
        <v>0.11795668249645047</v>
      </c>
      <c r="CB29" s="32">
        <v>17.426129875332119</v>
      </c>
    </row>
    <row r="30" spans="1:80" x14ac:dyDescent="0.25">
      <c r="A30" s="22" t="s">
        <v>274</v>
      </c>
      <c r="B30" s="31">
        <f t="shared" si="10"/>
        <v>824.90852659053201</v>
      </c>
      <c r="C30" s="23">
        <v>810.0263313847214</v>
      </c>
      <c r="D30" s="24">
        <v>824.97819741266949</v>
      </c>
      <c r="E30" s="7">
        <v>1.8123952941834009E-2</v>
      </c>
      <c r="F30" s="7">
        <f t="shared" si="11"/>
        <v>8.4458845910396536E-5</v>
      </c>
      <c r="G30" s="40">
        <v>3600.0047550201421</v>
      </c>
      <c r="H30" s="23">
        <v>815.60252061089432</v>
      </c>
      <c r="I30" s="24">
        <v>824.90852659053201</v>
      </c>
      <c r="J30" s="7">
        <v>1.128125807851757E-2</v>
      </c>
      <c r="K30" s="84">
        <f t="shared" si="12"/>
        <v>0</v>
      </c>
      <c r="L30" s="32">
        <v>3600.0024302005768</v>
      </c>
      <c r="M30" s="23">
        <v>970.0959447933576</v>
      </c>
      <c r="N30" s="8">
        <f t="shared" si="13"/>
        <v>0.17600426413690559</v>
      </c>
      <c r="O30" s="24">
        <f t="shared" si="14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0.15283636592754343</v>
      </c>
      <c r="X30" s="24">
        <f t="shared" si="15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6"/>
        <v>0.13520091925329678</v>
      </c>
      <c r="AH30" s="8">
        <f t="shared" si="16"/>
        <v>0.15536415937734285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7"/>
        <v>0.13520091925329678</v>
      </c>
      <c r="AM30" s="8">
        <f t="shared" si="17"/>
        <v>0.15536415937734285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0.1357359384573697</v>
      </c>
      <c r="AR30" s="8">
        <f t="shared" si="2"/>
        <v>0.15013740836571882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0.12447475515551043</v>
      </c>
      <c r="AW30" s="8">
        <f t="shared" si="3"/>
        <v>0.14991345471137124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0.15358485556079371</v>
      </c>
      <c r="BB30" s="8">
        <f t="shared" si="4"/>
        <v>0.18278835412460229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0.14433277437029421</v>
      </c>
      <c r="BG30" s="8">
        <f t="shared" si="5"/>
        <v>0.15718530444609694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0.10648918747886689</v>
      </c>
      <c r="BL30" s="8">
        <f t="shared" si="6"/>
        <v>0.13683799739329275</v>
      </c>
      <c r="BM30" s="32">
        <v>31.42995708752424</v>
      </c>
      <c r="BN30" s="23">
        <v>905.62295922488318</v>
      </c>
      <c r="BO30" s="24">
        <v>925.3983744077135</v>
      </c>
      <c r="BP30" s="8">
        <f t="shared" si="7"/>
        <v>9.7846524835857582E-2</v>
      </c>
      <c r="BQ30" s="8">
        <f t="shared" si="7"/>
        <v>0.12181938309271791</v>
      </c>
      <c r="BR30" s="32">
        <v>39.017056686617437</v>
      </c>
      <c r="BS30" s="23">
        <v>905.62295922488318</v>
      </c>
      <c r="BT30" s="24">
        <v>925.82579180754351</v>
      </c>
      <c r="BU30" s="8">
        <f t="shared" si="8"/>
        <v>9.7846524835857582E-2</v>
      </c>
      <c r="BV30" s="8">
        <f t="shared" si="8"/>
        <v>0.12233752223912313</v>
      </c>
      <c r="BW30" s="32">
        <v>16.799991878680881</v>
      </c>
      <c r="BX30" s="23">
        <v>905.71664404297019</v>
      </c>
      <c r="BY30" s="24">
        <v>921.55216050584784</v>
      </c>
      <c r="BZ30" s="8">
        <f t="shared" si="9"/>
        <v>9.7960094783393736E-2</v>
      </c>
      <c r="CA30" s="8">
        <f t="shared" si="9"/>
        <v>0.1171567886620813</v>
      </c>
      <c r="CB30" s="32">
        <v>17.12849084734917</v>
      </c>
    </row>
    <row r="31" spans="1:80" x14ac:dyDescent="0.25">
      <c r="A31" s="22" t="s">
        <v>275</v>
      </c>
      <c r="B31" s="31">
        <f t="shared" si="10"/>
        <v>800.07937669006003</v>
      </c>
      <c r="C31" s="23">
        <v>788.08014969409169</v>
      </c>
      <c r="D31" s="24">
        <v>800.07937891573749</v>
      </c>
      <c r="E31" s="7">
        <v>1.499754841564044E-2</v>
      </c>
      <c r="F31" s="7">
        <f t="shared" si="11"/>
        <v>2.7818208138079635E-9</v>
      </c>
      <c r="G31" s="40">
        <v>3600.0065219402309</v>
      </c>
      <c r="H31" s="23">
        <v>793.16773969897952</v>
      </c>
      <c r="I31" s="24">
        <v>800.07937669006003</v>
      </c>
      <c r="J31" s="7">
        <v>8.6386891006662737E-3</v>
      </c>
      <c r="K31" s="84">
        <f t="shared" si="12"/>
        <v>0</v>
      </c>
      <c r="L31" s="32">
        <v>3600.002202033997</v>
      </c>
      <c r="M31" s="23">
        <v>934.92348662442771</v>
      </c>
      <c r="N31" s="8">
        <f t="shared" si="13"/>
        <v>0.16853841489105709</v>
      </c>
      <c r="O31" s="24">
        <f t="shared" si="14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0.15642465083825058</v>
      </c>
      <c r="X31" s="24">
        <f t="shared" si="15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6"/>
        <v>0.14856616976986192</v>
      </c>
      <c r="AH31" s="8">
        <f t="shared" si="16"/>
        <v>0.16335047947587392</v>
      </c>
      <c r="AI31" s="32">
        <v>11.27803779000096</v>
      </c>
      <c r="AJ31" s="23">
        <v>918.9441051967608</v>
      </c>
      <c r="AK31" s="24">
        <v>930.77272649113968</v>
      </c>
      <c r="AL31" s="8">
        <f t="shared" si="17"/>
        <v>0.14856616976986192</v>
      </c>
      <c r="AM31" s="8">
        <f t="shared" si="17"/>
        <v>0.16335047947587392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0.15001422272722661</v>
      </c>
      <c r="AR31" s="8">
        <f t="shared" si="2"/>
        <v>0.15921607486088821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0.12280730817209121</v>
      </c>
      <c r="AW31" s="8">
        <f t="shared" si="3"/>
        <v>0.15614375273880712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0.15541340561737743</v>
      </c>
      <c r="BB31" s="8">
        <f t="shared" si="4"/>
        <v>0.1687240767159702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0.13611941852365092</v>
      </c>
      <c r="BG31" s="8">
        <f t="shared" si="5"/>
        <v>0.15872816127537875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0.10444220723652188</v>
      </c>
      <c r="BL31" s="8">
        <f t="shared" si="6"/>
        <v>0.12032705733925295</v>
      </c>
      <c r="BM31" s="32">
        <v>29.49210208579898</v>
      </c>
      <c r="BN31" s="23">
        <v>876.3410735040535</v>
      </c>
      <c r="BO31" s="24">
        <v>896.77389684565298</v>
      </c>
      <c r="BP31" s="8">
        <f t="shared" si="7"/>
        <v>9.5317663516699069E-2</v>
      </c>
      <c r="BQ31" s="8">
        <f t="shared" si="7"/>
        <v>0.12085615874217329</v>
      </c>
      <c r="BR31" s="32">
        <v>35.274297266080978</v>
      </c>
      <c r="BS31" s="23">
        <v>878.98697659728771</v>
      </c>
      <c r="BT31" s="24">
        <v>896.09426215946837</v>
      </c>
      <c r="BU31" s="8">
        <f t="shared" si="8"/>
        <v>9.8624714254815019E-2</v>
      </c>
      <c r="BV31" s="8">
        <f t="shared" si="8"/>
        <v>0.12000669966850454</v>
      </c>
      <c r="BW31" s="32">
        <v>15.48680758997798</v>
      </c>
      <c r="BX31" s="23">
        <v>894.02799286764446</v>
      </c>
      <c r="BY31" s="24">
        <v>909.10712540632392</v>
      </c>
      <c r="BZ31" s="8">
        <f t="shared" si="9"/>
        <v>0.11742411929957651</v>
      </c>
      <c r="CA31" s="8">
        <f t="shared" si="9"/>
        <v>0.13627116495279915</v>
      </c>
      <c r="CB31" s="32">
        <v>15.92936494778842</v>
      </c>
    </row>
    <row r="32" spans="1:80" x14ac:dyDescent="0.25">
      <c r="A32" s="22" t="s">
        <v>276</v>
      </c>
      <c r="B32" s="31">
        <f t="shared" si="10"/>
        <v>910.32374284771902</v>
      </c>
      <c r="C32" s="23">
        <v>910.23279661801973</v>
      </c>
      <c r="D32" s="24">
        <v>910.32374284771902</v>
      </c>
      <c r="E32" s="7">
        <v>9.9905369286284697E-5</v>
      </c>
      <c r="F32" s="7">
        <f t="shared" si="11"/>
        <v>0</v>
      </c>
      <c r="G32" s="40">
        <v>3521.9143528938289</v>
      </c>
      <c r="H32" s="23">
        <v>910.23377807002453</v>
      </c>
      <c r="I32" s="24">
        <v>910.32374284798811</v>
      </c>
      <c r="J32" s="7">
        <v>9.8827234453741937E-5</v>
      </c>
      <c r="K32" s="84">
        <f t="shared" si="12"/>
        <v>2.9560554363359083E-13</v>
      </c>
      <c r="L32" s="32">
        <v>2479.4758880138402</v>
      </c>
      <c r="M32" s="23">
        <v>1050.19536664168</v>
      </c>
      <c r="N32" s="8">
        <f t="shared" si="13"/>
        <v>0.15365041820880976</v>
      </c>
      <c r="O32" s="24">
        <f t="shared" si="14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0.17847237310095518</v>
      </c>
      <c r="X32" s="24">
        <f t="shared" si="15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6"/>
        <v>0.14378226852862633</v>
      </c>
      <c r="AH32" s="8">
        <f t="shared" si="16"/>
        <v>0.15803234002896732</v>
      </c>
      <c r="AI32" s="32">
        <v>11.55085181000031</v>
      </c>
      <c r="AJ32" s="23">
        <v>1041.2121556898339</v>
      </c>
      <c r="AK32" s="24">
        <v>1054.184334113872</v>
      </c>
      <c r="AL32" s="8">
        <f t="shared" si="17"/>
        <v>0.14378226852862633</v>
      </c>
      <c r="AM32" s="8">
        <f t="shared" si="17"/>
        <v>0.15803234002896732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0.11065295078175094</v>
      </c>
      <c r="AR32" s="8">
        <f t="shared" si="2"/>
        <v>0.14834076124600148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8.1686458260160175E-2</v>
      </c>
      <c r="AW32" s="8">
        <f t="shared" si="3"/>
        <v>0.1143675544227236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0.10183623800189587</v>
      </c>
      <c r="BB32" s="8">
        <f t="shared" si="4"/>
        <v>0.16140623152813674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0.1059430209366846</v>
      </c>
      <c r="BG32" s="8">
        <f t="shared" si="5"/>
        <v>0.13274126444657167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9.6369738921150319E-2</v>
      </c>
      <c r="BL32" s="8">
        <f t="shared" si="6"/>
        <v>0.11794393770183434</v>
      </c>
      <c r="BM32" s="32">
        <v>33.256755612790577</v>
      </c>
      <c r="BN32" s="23">
        <v>982.32972751676323</v>
      </c>
      <c r="BO32" s="24">
        <v>1014.814900813716</v>
      </c>
      <c r="BP32" s="8">
        <f t="shared" si="7"/>
        <v>7.9099315199438372E-2</v>
      </c>
      <c r="BQ32" s="8">
        <f t="shared" si="7"/>
        <v>0.11478461238319751</v>
      </c>
      <c r="BR32" s="32">
        <v>34.987912963144481</v>
      </c>
      <c r="BS32" s="23">
        <v>975.98512134663918</v>
      </c>
      <c r="BT32" s="24">
        <v>1007.509369919308</v>
      </c>
      <c r="BU32" s="8">
        <f t="shared" si="8"/>
        <v>7.2129700026844337E-2</v>
      </c>
      <c r="BV32" s="8">
        <f t="shared" si="8"/>
        <v>0.10675941151174219</v>
      </c>
      <c r="BW32" s="32">
        <v>17.24401760734618</v>
      </c>
      <c r="BX32" s="23">
        <v>1001.54552584122</v>
      </c>
      <c r="BY32" s="24">
        <v>1024.4898023979399</v>
      </c>
      <c r="BZ32" s="8">
        <f t="shared" si="9"/>
        <v>0.10020806741581464</v>
      </c>
      <c r="CA32" s="8">
        <f t="shared" si="9"/>
        <v>0.12541259134149471</v>
      </c>
      <c r="CB32" s="32">
        <v>17.962795901671051</v>
      </c>
    </row>
    <row r="33" spans="1:80" x14ac:dyDescent="0.25">
      <c r="A33" s="22" t="s">
        <v>277</v>
      </c>
      <c r="B33" s="31">
        <f t="shared" si="10"/>
        <v>875.14171986840972</v>
      </c>
      <c r="C33" s="23">
        <v>858.63472878184018</v>
      </c>
      <c r="D33" s="24">
        <v>875.14172504146836</v>
      </c>
      <c r="E33" s="7">
        <v>1.8862083462931809E-2</v>
      </c>
      <c r="F33" s="7">
        <f t="shared" si="11"/>
        <v>5.9111096200594923E-9</v>
      </c>
      <c r="G33" s="40">
        <v>3600.0088760852809</v>
      </c>
      <c r="H33" s="23">
        <v>866.68144066361151</v>
      </c>
      <c r="I33" s="24">
        <v>875.14171986840972</v>
      </c>
      <c r="J33" s="7">
        <v>9.6673247460655146E-3</v>
      </c>
      <c r="K33" s="7">
        <f t="shared" si="12"/>
        <v>0</v>
      </c>
      <c r="L33" s="32">
        <v>3600.0129060745239</v>
      </c>
      <c r="M33" s="23">
        <v>1105.5866356762599</v>
      </c>
      <c r="N33" s="8">
        <f t="shared" si="13"/>
        <v>0.26332296881298373</v>
      </c>
      <c r="O33" s="24">
        <f t="shared" si="14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0.21292978554213235</v>
      </c>
      <c r="X33" s="24">
        <f t="shared" si="15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6"/>
        <v>0.12603606719128654</v>
      </c>
      <c r="AH33" s="8">
        <f t="shared" si="16"/>
        <v>0.16443101726481141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7"/>
        <v>0.12603606719128654</v>
      </c>
      <c r="AM33" s="8">
        <f t="shared" si="17"/>
        <v>0.16443101726481141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0.13607354290298962</v>
      </c>
      <c r="AR33" s="8">
        <f t="shared" si="2"/>
        <v>0.16859608222171246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0.14686023549670743</v>
      </c>
      <c r="AW33" s="8">
        <f t="shared" si="3"/>
        <v>0.1815344335846398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0.13972350352420559</v>
      </c>
      <c r="BB33" s="8">
        <f t="shared" si="4"/>
        <v>0.16950397457203203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0.14801641208364152</v>
      </c>
      <c r="BG33" s="8">
        <f t="shared" si="5"/>
        <v>0.18317214088998524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0.1088853867879209</v>
      </c>
      <c r="BL33" s="8">
        <f t="shared" si="6"/>
        <v>0.16188967745888452</v>
      </c>
      <c r="BM33" s="32">
        <v>36.592843894101676</v>
      </c>
      <c r="BN33" s="23">
        <v>990.69854859916381</v>
      </c>
      <c r="BO33" s="24">
        <v>1010.158385138954</v>
      </c>
      <c r="BP33" s="8">
        <f t="shared" si="7"/>
        <v>0.1320435606111085</v>
      </c>
      <c r="BQ33" s="8">
        <f t="shared" si="7"/>
        <v>0.15427977229887524</v>
      </c>
      <c r="BR33" s="32">
        <v>40.497899401001632</v>
      </c>
      <c r="BS33" s="23">
        <v>985.20003716736858</v>
      </c>
      <c r="BT33" s="24">
        <v>1007.946676614763</v>
      </c>
      <c r="BU33" s="8">
        <f t="shared" si="8"/>
        <v>0.1257605651750984</v>
      </c>
      <c r="BV33" s="8">
        <f t="shared" si="8"/>
        <v>0.15175251474278062</v>
      </c>
      <c r="BW33" s="32">
        <v>17.012210880219939</v>
      </c>
      <c r="BX33" s="23">
        <v>960.98056798190339</v>
      </c>
      <c r="BY33" s="24">
        <v>990.84039546878705</v>
      </c>
      <c r="BZ33" s="8">
        <f t="shared" si="9"/>
        <v>9.8085654202842473E-2</v>
      </c>
      <c r="CA33" s="8">
        <f t="shared" si="9"/>
        <v>0.13220564506714902</v>
      </c>
      <c r="CB33" s="32">
        <v>17.6646299444139</v>
      </c>
    </row>
    <row r="34" spans="1:80" x14ac:dyDescent="0.25">
      <c r="A34" s="22" t="s">
        <v>278</v>
      </c>
      <c r="B34" s="31">
        <f t="shared" si="10"/>
        <v>829.29769298819133</v>
      </c>
      <c r="C34" s="23">
        <v>811.73799115707266</v>
      </c>
      <c r="D34" s="24">
        <v>833.2712333545137</v>
      </c>
      <c r="E34" s="7">
        <v>2.584181636842511E-2</v>
      </c>
      <c r="F34" s="7">
        <f t="shared" si="11"/>
        <v>4.7914523336060316E-3</v>
      </c>
      <c r="G34" s="40">
        <v>3600.0058538913731</v>
      </c>
      <c r="H34" s="23">
        <v>819.68050730384618</v>
      </c>
      <c r="I34" s="24">
        <v>829.29769298819133</v>
      </c>
      <c r="J34" s="7">
        <v>1.159678335736305E-2</v>
      </c>
      <c r="K34" s="7">
        <f t="shared" si="12"/>
        <v>0</v>
      </c>
      <c r="L34" s="32">
        <v>3600.0042309761052</v>
      </c>
      <c r="M34" s="23">
        <v>972.93143199838119</v>
      </c>
      <c r="N34" s="8">
        <f t="shared" si="13"/>
        <v>0.17319925067274378</v>
      </c>
      <c r="O34" s="24">
        <f t="shared" si="14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0.17037379273367179</v>
      </c>
      <c r="X34" s="24">
        <f t="shared" si="15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6"/>
        <v>0.13694262878842439</v>
      </c>
      <c r="AH34" s="8">
        <f t="shared" si="16"/>
        <v>0.17845402235917895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7"/>
        <v>0.13694262878842439</v>
      </c>
      <c r="AM34" s="8">
        <f t="shared" si="17"/>
        <v>0.17845402235917895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0.15445528373048623</v>
      </c>
      <c r="AR34" s="8">
        <f t="shared" si="2"/>
        <v>0.18593401917231017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0.16973429429883499</v>
      </c>
      <c r="AW34" s="8">
        <f t="shared" si="3"/>
        <v>0.18061029468040199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0.14929363517373498</v>
      </c>
      <c r="BB34" s="8">
        <f t="shared" si="4"/>
        <v>0.17687504777629925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0.15031296019606882</v>
      </c>
      <c r="BG34" s="8">
        <f t="shared" si="5"/>
        <v>0.17834388271168192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7.7368395293195169E-2</v>
      </c>
      <c r="BL34" s="8">
        <f t="shared" si="6"/>
        <v>0.12283245170159771</v>
      </c>
      <c r="BM34" s="32">
        <v>40.511938485130671</v>
      </c>
      <c r="BN34" s="23">
        <v>900.020872428752</v>
      </c>
      <c r="BO34" s="24">
        <v>917.6239870533542</v>
      </c>
      <c r="BP34" s="8">
        <f t="shared" si="7"/>
        <v>8.528081054431165E-2</v>
      </c>
      <c r="BQ34" s="8">
        <f t="shared" si="7"/>
        <v>0.1065073432760901</v>
      </c>
      <c r="BR34" s="32">
        <v>47.328935511969028</v>
      </c>
      <c r="BS34" s="23">
        <v>905.30947341756678</v>
      </c>
      <c r="BT34" s="24">
        <v>919.88272452556737</v>
      </c>
      <c r="BU34" s="8">
        <f t="shared" si="8"/>
        <v>9.165801505546671E-2</v>
      </c>
      <c r="BV34" s="8">
        <f t="shared" si="8"/>
        <v>0.1092310183704634</v>
      </c>
      <c r="BW34" s="32">
        <v>17.162331481464211</v>
      </c>
      <c r="BX34" s="23">
        <v>911.02366007936121</v>
      </c>
      <c r="BY34" s="24">
        <v>934.33885585693281</v>
      </c>
      <c r="BZ34" s="8">
        <f t="shared" si="9"/>
        <v>9.8548407625117559E-2</v>
      </c>
      <c r="CA34" s="8">
        <f t="shared" si="9"/>
        <v>0.12666279402062341</v>
      </c>
      <c r="CB34" s="32">
        <v>16.826543709822001</v>
      </c>
    </row>
    <row r="35" spans="1:80" x14ac:dyDescent="0.25">
      <c r="A35" s="22" t="s">
        <v>279</v>
      </c>
      <c r="B35" s="31">
        <f t="shared" si="10"/>
        <v>814.52850119948278</v>
      </c>
      <c r="C35" s="23">
        <v>791.21496286325009</v>
      </c>
      <c r="D35" s="24">
        <v>815.06099092818977</v>
      </c>
      <c r="E35" s="7">
        <v>2.9256740698362881E-2</v>
      </c>
      <c r="F35" s="7">
        <f t="shared" si="11"/>
        <v>6.537398358962786E-4</v>
      </c>
      <c r="G35" s="40">
        <v>3600.00685095787</v>
      </c>
      <c r="H35" s="23">
        <v>799.89053788086835</v>
      </c>
      <c r="I35" s="24">
        <v>814.52850119948278</v>
      </c>
      <c r="J35" s="7">
        <v>1.797108793253803E-2</v>
      </c>
      <c r="K35" s="7">
        <f t="shared" si="12"/>
        <v>0</v>
      </c>
      <c r="L35" s="32">
        <v>3600.0035758018489</v>
      </c>
      <c r="M35" s="23">
        <v>930.03710374555192</v>
      </c>
      <c r="N35" s="8">
        <f t="shared" si="13"/>
        <v>0.14181038769787677</v>
      </c>
      <c r="O35" s="24">
        <f t="shared" si="14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8">(V35-B35)/B35</f>
        <v>0.12754579677041178</v>
      </c>
      <c r="X35" s="24">
        <f t="shared" si="15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6"/>
        <v>0.13135651644778129</v>
      </c>
      <c r="AH35" s="8">
        <f t="shared" si="16"/>
        <v>0.15265216164021028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7"/>
        <v>0.13135651644778129</v>
      </c>
      <c r="AM35" s="8">
        <f t="shared" si="17"/>
        <v>0.15265216164021028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9">(AO35-$B35)/$B35</f>
        <v>0.13633591403061623</v>
      </c>
      <c r="AR35" s="8">
        <f t="shared" ref="AR35:AR58" si="20">(AP35-$B35)/$B35</f>
        <v>0.15211328256464288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0.10935894177940395</v>
      </c>
      <c r="AW35" s="8">
        <f t="shared" si="3"/>
        <v>0.14064806114902936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0.11627347277963276</v>
      </c>
      <c r="BB35" s="8">
        <f t="shared" si="4"/>
        <v>0.15849983641181992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0.12650604498193832</v>
      </c>
      <c r="BG35" s="8">
        <f t="shared" si="5"/>
        <v>0.14138902258742961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8.8502320179732794E-2</v>
      </c>
      <c r="BL35" s="8">
        <f t="shared" si="6"/>
        <v>0.1086218459349538</v>
      </c>
      <c r="BM35" s="32">
        <v>30.322238313220438</v>
      </c>
      <c r="BN35" s="23">
        <v>883.27620353879968</v>
      </c>
      <c r="BO35" s="24">
        <v>899.84930214570795</v>
      </c>
      <c r="BP35" s="8">
        <f t="shared" si="7"/>
        <v>8.4401837674284386E-2</v>
      </c>
      <c r="BQ35" s="8">
        <f t="shared" si="7"/>
        <v>0.10474869918066822</v>
      </c>
      <c r="BR35" s="32">
        <v>37.658995326049627</v>
      </c>
      <c r="BS35" s="23">
        <v>880.89483558620077</v>
      </c>
      <c r="BT35" s="24">
        <v>900.53165687417766</v>
      </c>
      <c r="BU35" s="8">
        <f t="shared" si="8"/>
        <v>8.1478222418228788E-2</v>
      </c>
      <c r="BV35" s="8">
        <f t="shared" si="8"/>
        <v>0.10558642889480943</v>
      </c>
      <c r="BW35" s="32">
        <v>15.6950453126803</v>
      </c>
      <c r="BX35" s="23">
        <v>875.9570288909083</v>
      </c>
      <c r="BY35" s="24">
        <v>900.46843113827049</v>
      </c>
      <c r="BZ35" s="8">
        <f t="shared" si="9"/>
        <v>7.541605677513466E-2</v>
      </c>
      <c r="CA35" s="8">
        <f t="shared" si="9"/>
        <v>0.10550880639809622</v>
      </c>
      <c r="CB35" s="32">
        <v>16.814332403987649</v>
      </c>
    </row>
    <row r="36" spans="1:80" x14ac:dyDescent="0.25">
      <c r="A36" s="22" t="s">
        <v>280</v>
      </c>
      <c r="B36" s="31">
        <f t="shared" si="10"/>
        <v>872.2692222805922</v>
      </c>
      <c r="C36" s="23">
        <v>863.94056658015654</v>
      </c>
      <c r="D36" s="24">
        <v>872.26922660706032</v>
      </c>
      <c r="E36" s="7">
        <v>9.5482676367014772E-3</v>
      </c>
      <c r="F36" s="7">
        <f t="shared" si="11"/>
        <v>4.9600146431986356E-9</v>
      </c>
      <c r="G36" s="40">
        <v>3600.01398396492</v>
      </c>
      <c r="H36" s="23">
        <v>865.59574619500768</v>
      </c>
      <c r="I36" s="24">
        <v>872.2692222805922</v>
      </c>
      <c r="J36" s="7">
        <v>7.650706817485327E-3</v>
      </c>
      <c r="K36" s="84">
        <f t="shared" si="12"/>
        <v>0</v>
      </c>
      <c r="L36" s="32">
        <v>3600.0116460323329</v>
      </c>
      <c r="M36" s="23">
        <v>1015.455785874713</v>
      </c>
      <c r="N36" s="8">
        <f t="shared" si="13"/>
        <v>0.1641540936406678</v>
      </c>
      <c r="O36" s="24">
        <f t="shared" si="14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8"/>
        <v>0.1641540936406678</v>
      </c>
      <c r="X36" s="24">
        <f t="shared" si="15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6"/>
        <v>0.10697370581033236</v>
      </c>
      <c r="AH36" s="8">
        <f t="shared" si="16"/>
        <v>0.13809884376160581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7"/>
        <v>0.10697370581033236</v>
      </c>
      <c r="AM36" s="8">
        <f t="shared" si="17"/>
        <v>0.13809884376160581</v>
      </c>
      <c r="AN36" s="32">
        <v>11.4432146200008</v>
      </c>
      <c r="AO36" s="23">
        <v>979.11995158189336</v>
      </c>
      <c r="AP36" s="24">
        <v>999.36758083247571</v>
      </c>
      <c r="AQ36" s="8">
        <f t="shared" si="19"/>
        <v>0.12249742003040585</v>
      </c>
      <c r="AR36" s="8">
        <f t="shared" si="20"/>
        <v>0.14571001166311748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0.15587254888895438</v>
      </c>
      <c r="AW36" s="8">
        <f t="shared" si="3"/>
        <v>0.15947837956265121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0.10450579785480588</v>
      </c>
      <c r="BB36" s="8">
        <f t="shared" si="4"/>
        <v>0.12093086710865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0.15274517227273288</v>
      </c>
      <c r="BG36" s="8">
        <f t="shared" si="5"/>
        <v>0.1596977750467227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0.12388339824507243</v>
      </c>
      <c r="BL36" s="8">
        <f t="shared" si="6"/>
        <v>0.17910306497299849</v>
      </c>
      <c r="BM36" s="32">
        <v>22.585321811027821</v>
      </c>
      <c r="BN36" s="23">
        <v>945.72498426209643</v>
      </c>
      <c r="BO36" s="24">
        <v>990.62633695960506</v>
      </c>
      <c r="BP36" s="8">
        <f t="shared" si="7"/>
        <v>8.4212259363514397E-2</v>
      </c>
      <c r="BQ36" s="8">
        <f t="shared" si="7"/>
        <v>0.1356887434014491</v>
      </c>
      <c r="BR36" s="32">
        <v>40.816803317889573</v>
      </c>
      <c r="BS36" s="23">
        <v>945.72498426209643</v>
      </c>
      <c r="BT36" s="24">
        <v>990.62633695960506</v>
      </c>
      <c r="BU36" s="8">
        <f t="shared" si="8"/>
        <v>8.4212259363514397E-2</v>
      </c>
      <c r="BV36" s="8">
        <f t="shared" si="8"/>
        <v>0.1356887434014491</v>
      </c>
      <c r="BW36" s="32">
        <v>16.34135316405445</v>
      </c>
      <c r="BX36" s="23">
        <v>937.31998521399839</v>
      </c>
      <c r="BY36" s="24">
        <v>965.18439253296742</v>
      </c>
      <c r="BZ36" s="8">
        <f t="shared" si="9"/>
        <v>7.45764739507003E-2</v>
      </c>
      <c r="CA36" s="8">
        <f t="shared" si="9"/>
        <v>0.1065212068464869</v>
      </c>
      <c r="CB36" s="32">
        <v>17.324263222701848</v>
      </c>
    </row>
    <row r="37" spans="1:80" x14ac:dyDescent="0.25">
      <c r="A37" s="22" t="s">
        <v>281</v>
      </c>
      <c r="B37" s="31">
        <f t="shared" si="10"/>
        <v>857.96061268043195</v>
      </c>
      <c r="C37" s="23">
        <v>835.50265218246932</v>
      </c>
      <c r="D37" s="24">
        <v>857.96061268043195</v>
      </c>
      <c r="E37" s="7">
        <v>2.6175980768857299E-2</v>
      </c>
      <c r="F37" s="7">
        <f t="shared" si="11"/>
        <v>0</v>
      </c>
      <c r="G37" s="40">
        <v>3600.0291922092438</v>
      </c>
      <c r="H37" s="23">
        <v>843.62389360755515</v>
      </c>
      <c r="I37" s="24">
        <v>860.82295825865594</v>
      </c>
      <c r="J37" s="7">
        <v>1.997979315734438E-2</v>
      </c>
      <c r="K37" s="7">
        <f t="shared" si="12"/>
        <v>3.3362202599038701E-3</v>
      </c>
      <c r="L37" s="32">
        <v>3600.002289056778</v>
      </c>
      <c r="M37" s="23">
        <v>1009.937447312067</v>
      </c>
      <c r="N37" s="8">
        <f t="shared" si="13"/>
        <v>0.17713730955181092</v>
      </c>
      <c r="O37" s="24">
        <f t="shared" si="14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8"/>
        <v>0.17748714192046863</v>
      </c>
      <c r="X37" s="24">
        <f t="shared" si="15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6"/>
        <v>0.13016416042354875</v>
      </c>
      <c r="AH37" s="8">
        <f t="shared" si="16"/>
        <v>0.16115329940799597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7"/>
        <v>0.13016416042354875</v>
      </c>
      <c r="AM37" s="8">
        <f t="shared" si="17"/>
        <v>0.16115329940799597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9"/>
        <v>0.1387933980493648</v>
      </c>
      <c r="AR37" s="8">
        <f t="shared" si="20"/>
        <v>0.15971652230115821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0.11958569167423556</v>
      </c>
      <c r="AW37" s="8">
        <f t="shared" si="3"/>
        <v>0.13348668415699988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0.12447102337363554</v>
      </c>
      <c r="BB37" s="8">
        <f t="shared" si="4"/>
        <v>0.16685231399617373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0.12057499291292333</v>
      </c>
      <c r="BG37" s="8">
        <f t="shared" si="5"/>
        <v>0.13246320252586402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9.8893881273607154E-2</v>
      </c>
      <c r="BL37" s="8">
        <f t="shared" si="6"/>
        <v>0.13333267046846739</v>
      </c>
      <c r="BM37" s="32">
        <v>35.875358096323907</v>
      </c>
      <c r="BN37" s="23">
        <v>927.31224922977151</v>
      </c>
      <c r="BO37" s="24">
        <v>950.61000705129459</v>
      </c>
      <c r="BP37" s="8">
        <f t="shared" si="7"/>
        <v>8.083312395037795E-2</v>
      </c>
      <c r="BQ37" s="8">
        <f t="shared" si="7"/>
        <v>0.10798793441275623</v>
      </c>
      <c r="BR37" s="32">
        <v>47.198798950389033</v>
      </c>
      <c r="BS37" s="23">
        <v>927.31224922977151</v>
      </c>
      <c r="BT37" s="24">
        <v>948.65300124207226</v>
      </c>
      <c r="BU37" s="8">
        <f t="shared" si="8"/>
        <v>8.083312395037795E-2</v>
      </c>
      <c r="BV37" s="8">
        <f t="shared" si="8"/>
        <v>0.1057069371498303</v>
      </c>
      <c r="BW37" s="32">
        <v>17.78369328305125</v>
      </c>
      <c r="BX37" s="23">
        <v>938.9219978155113</v>
      </c>
      <c r="BY37" s="24">
        <v>958.40129026096383</v>
      </c>
      <c r="BZ37" s="8">
        <f t="shared" si="9"/>
        <v>9.4364920648443998E-2</v>
      </c>
      <c r="CA37" s="8">
        <f t="shared" si="9"/>
        <v>0.11706910095410572</v>
      </c>
      <c r="CB37" s="32">
        <v>17.697542416304351</v>
      </c>
    </row>
    <row r="38" spans="1:80" x14ac:dyDescent="0.25">
      <c r="A38" s="22" t="s">
        <v>282</v>
      </c>
      <c r="B38" s="31">
        <f t="shared" si="10"/>
        <v>826.94012695850722</v>
      </c>
      <c r="C38" s="23">
        <v>809.68044960156521</v>
      </c>
      <c r="D38" s="24">
        <v>835.74101593335286</v>
      </c>
      <c r="E38" s="7">
        <v>3.118258627366776E-2</v>
      </c>
      <c r="F38" s="7">
        <f t="shared" si="11"/>
        <v>1.064271606605351E-2</v>
      </c>
      <c r="G38" s="40">
        <v>3600.0067000389099</v>
      </c>
      <c r="H38" s="23">
        <v>815.95446237754959</v>
      </c>
      <c r="I38" s="24">
        <v>826.94012695850722</v>
      </c>
      <c r="J38" s="7">
        <v>1.3284715812936649E-2</v>
      </c>
      <c r="K38" s="84">
        <f t="shared" si="12"/>
        <v>0</v>
      </c>
      <c r="L38" s="32">
        <v>3600.0021059513092</v>
      </c>
      <c r="M38" s="23">
        <v>972.72099945387697</v>
      </c>
      <c r="N38" s="8">
        <f t="shared" si="13"/>
        <v>0.1762895132826037</v>
      </c>
      <c r="O38" s="24">
        <f t="shared" si="14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8"/>
        <v>0.14283366318646701</v>
      </c>
      <c r="X38" s="24">
        <f t="shared" si="15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6"/>
        <v>0.16790643430540045</v>
      </c>
      <c r="AH38" s="8">
        <f t="shared" si="16"/>
        <v>0.18152206245479713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7"/>
        <v>0.16790643430540045</v>
      </c>
      <c r="AM38" s="8">
        <f t="shared" si="17"/>
        <v>0.18152206245479713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9"/>
        <v>0.15262868078056585</v>
      </c>
      <c r="AR38" s="8">
        <f t="shared" si="20"/>
        <v>0.1727578634570236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0.13028436692578083</v>
      </c>
      <c r="AW38" s="8">
        <f t="shared" si="3"/>
        <v>0.16584116050606507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0.17965361431787866</v>
      </c>
      <c r="BB38" s="8">
        <f t="shared" si="4"/>
        <v>0.20143272751165678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0.16558301109490162</v>
      </c>
      <c r="BG38" s="8">
        <f t="shared" si="5"/>
        <v>0.17111490228860343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0.10907044490765397</v>
      </c>
      <c r="BL38" s="8">
        <f t="shared" si="6"/>
        <v>0.13380177522949008</v>
      </c>
      <c r="BM38" s="32">
        <v>34.556191059574488</v>
      </c>
      <c r="BN38" s="23">
        <v>892.44886759108226</v>
      </c>
      <c r="BO38" s="24">
        <v>918.79930464394818</v>
      </c>
      <c r="BP38" s="8">
        <f t="shared" si="7"/>
        <v>7.9218239019935757E-2</v>
      </c>
      <c r="BQ38" s="8">
        <f t="shared" si="7"/>
        <v>0.11108322681510183</v>
      </c>
      <c r="BR38" s="32">
        <v>40.72964361626655</v>
      </c>
      <c r="BS38" s="23">
        <v>893.11667810007657</v>
      </c>
      <c r="BT38" s="24">
        <v>918.86608569484747</v>
      </c>
      <c r="BU38" s="8">
        <f t="shared" si="8"/>
        <v>8.0025807170547233E-2</v>
      </c>
      <c r="BV38" s="8">
        <f t="shared" si="8"/>
        <v>0.1111639836301628</v>
      </c>
      <c r="BW38" s="32">
        <v>16.709090785868469</v>
      </c>
      <c r="BX38" s="23">
        <v>904.59215759285962</v>
      </c>
      <c r="BY38" s="24">
        <v>946.0294622891472</v>
      </c>
      <c r="BZ38" s="8">
        <f t="shared" si="9"/>
        <v>9.3902845082578373E-2</v>
      </c>
      <c r="CA38" s="8">
        <f t="shared" si="9"/>
        <v>0.14401204083378027</v>
      </c>
      <c r="CB38" s="32">
        <v>17.04879581071436</v>
      </c>
    </row>
    <row r="39" spans="1:80" x14ac:dyDescent="0.25">
      <c r="A39" s="22" t="s">
        <v>283</v>
      </c>
      <c r="B39" s="31">
        <f t="shared" si="10"/>
        <v>810.63718443672906</v>
      </c>
      <c r="C39" s="23">
        <v>792.90700704583776</v>
      </c>
      <c r="D39" s="24">
        <v>810.63719179328132</v>
      </c>
      <c r="E39" s="7">
        <v>2.1871911290202321E-2</v>
      </c>
      <c r="F39" s="7">
        <f t="shared" si="11"/>
        <v>9.0750244388543026E-9</v>
      </c>
      <c r="G39" s="40">
        <v>3600.006010055542</v>
      </c>
      <c r="H39" s="23">
        <v>800.09181499603415</v>
      </c>
      <c r="I39" s="24">
        <v>810.63718443672906</v>
      </c>
      <c r="J39" s="7">
        <v>1.3008741324915109E-2</v>
      </c>
      <c r="K39" s="7">
        <f t="shared" si="12"/>
        <v>0</v>
      </c>
      <c r="L39" s="32">
        <v>3600.010645866394</v>
      </c>
      <c r="M39" s="23">
        <v>929.62265570351087</v>
      </c>
      <c r="N39" s="8">
        <f t="shared" si="13"/>
        <v>0.14678017928508771</v>
      </c>
      <c r="O39" s="24">
        <f t="shared" si="14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8"/>
        <v>0.17279608066828811</v>
      </c>
      <c r="X39" s="24">
        <f t="shared" si="15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6"/>
        <v>0.16535695099834685</v>
      </c>
      <c r="AH39" s="8">
        <f t="shared" si="16"/>
        <v>0.17961301286666415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7"/>
        <v>0.16535695099834685</v>
      </c>
      <c r="AM39" s="8">
        <f t="shared" si="17"/>
        <v>0.17961301286666415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9"/>
        <v>0.15503318160366281</v>
      </c>
      <c r="AR39" s="8">
        <f t="shared" si="20"/>
        <v>0.1746007349464174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0.12232674193633818</v>
      </c>
      <c r="AW39" s="8">
        <f t="shared" si="3"/>
        <v>0.16803681839803078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0.12622917357119384</v>
      </c>
      <c r="BB39" s="8">
        <f t="shared" si="4"/>
        <v>0.14550762576803652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0.13201103975482484</v>
      </c>
      <c r="BG39" s="8">
        <f t="shared" si="5"/>
        <v>0.16900524817987955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8.3216361113187864E-2</v>
      </c>
      <c r="BL39" s="8">
        <f t="shared" si="6"/>
        <v>0.10125687657470915</v>
      </c>
      <c r="BM39" s="32">
        <v>31.07231046035886</v>
      </c>
      <c r="BN39" s="23">
        <v>885.23046506131823</v>
      </c>
      <c r="BO39" s="24">
        <v>892.91753990300788</v>
      </c>
      <c r="BP39" s="8">
        <f t="shared" si="7"/>
        <v>9.2018084115423698E-2</v>
      </c>
      <c r="BQ39" s="8">
        <f t="shared" si="7"/>
        <v>0.10150084038329835</v>
      </c>
      <c r="BR39" s="32">
        <v>34.809756823442868</v>
      </c>
      <c r="BS39" s="23">
        <v>881.95849904297972</v>
      </c>
      <c r="BT39" s="24">
        <v>892.28940912914857</v>
      </c>
      <c r="BU39" s="8">
        <f t="shared" si="8"/>
        <v>8.7981795031778928E-2</v>
      </c>
      <c r="BV39" s="8">
        <f t="shared" si="8"/>
        <v>0.10072597983419121</v>
      </c>
      <c r="BW39" s="32">
        <v>15.34007086288184</v>
      </c>
      <c r="BX39" s="23">
        <v>905.05779546521569</v>
      </c>
      <c r="BY39" s="24">
        <v>923.11151316896826</v>
      </c>
      <c r="BZ39" s="8">
        <f t="shared" si="9"/>
        <v>0.11647702923237448</v>
      </c>
      <c r="CA39" s="8">
        <f t="shared" si="9"/>
        <v>0.13874805016549044</v>
      </c>
      <c r="CB39" s="32">
        <v>16.291864148154851</v>
      </c>
    </row>
    <row r="40" spans="1:80" x14ac:dyDescent="0.25">
      <c r="A40" s="22" t="s">
        <v>284</v>
      </c>
      <c r="B40" s="31">
        <f t="shared" si="10"/>
        <v>841.02030162252731</v>
      </c>
      <c r="C40" s="23">
        <v>820.71479235122774</v>
      </c>
      <c r="D40" s="24">
        <v>841.02030162252731</v>
      </c>
      <c r="E40" s="7">
        <v>2.4143899061797931E-2</v>
      </c>
      <c r="F40" s="7">
        <f t="shared" si="11"/>
        <v>0</v>
      </c>
      <c r="G40" s="40">
        <v>3600.0157840251918</v>
      </c>
      <c r="H40" s="23">
        <v>826.21533136694541</v>
      </c>
      <c r="I40" s="24">
        <v>844.46972434324903</v>
      </c>
      <c r="J40" s="7">
        <v>2.161639718996464E-2</v>
      </c>
      <c r="K40" s="7">
        <f t="shared" si="12"/>
        <v>4.101473786146375E-3</v>
      </c>
      <c r="L40" s="32">
        <v>3600.0026249885559</v>
      </c>
      <c r="M40" s="23">
        <v>954.81337778338445</v>
      </c>
      <c r="N40" s="8">
        <f t="shared" si="13"/>
        <v>0.13530360199548494</v>
      </c>
      <c r="O40" s="24">
        <f t="shared" si="14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8"/>
        <v>0.13530360199548494</v>
      </c>
      <c r="X40" s="24">
        <f t="shared" si="15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6"/>
        <v>0.12371094792428096</v>
      </c>
      <c r="AH40" s="8">
        <f t="shared" si="16"/>
        <v>0.14824099417623665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7"/>
        <v>0.12371094792428096</v>
      </c>
      <c r="AM40" s="8">
        <f t="shared" si="17"/>
        <v>0.14824099417623665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9"/>
        <v>0.11752067087927268</v>
      </c>
      <c r="AR40" s="8">
        <f t="shared" si="20"/>
        <v>0.14800536203890108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0.10019263928425595</v>
      </c>
      <c r="AW40" s="8">
        <f t="shared" si="3"/>
        <v>0.11336597091870518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0.12141181244767152</v>
      </c>
      <c r="BB40" s="8">
        <f t="shared" si="4"/>
        <v>0.13135171498207537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0.10376313402421934</v>
      </c>
      <c r="BG40" s="8">
        <f t="shared" si="5"/>
        <v>0.11319092074393741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6.9238186268365545E-2</v>
      </c>
      <c r="BL40" s="8">
        <f t="shared" si="6"/>
        <v>9.8155583337204505E-2</v>
      </c>
      <c r="BM40" s="32">
        <v>32.313556762970983</v>
      </c>
      <c r="BN40" s="23">
        <v>902.5805460574835</v>
      </c>
      <c r="BO40" s="24">
        <v>916.49789306170226</v>
      </c>
      <c r="BP40" s="8">
        <f t="shared" si="7"/>
        <v>7.3197096807522843E-2</v>
      </c>
      <c r="BQ40" s="8">
        <f t="shared" si="7"/>
        <v>8.9745266902072157E-2</v>
      </c>
      <c r="BR40" s="32">
        <v>34.326470938697447</v>
      </c>
      <c r="BS40" s="23">
        <v>894.60841885389323</v>
      </c>
      <c r="BT40" s="24">
        <v>913.93659728560056</v>
      </c>
      <c r="BU40" s="8">
        <f t="shared" si="8"/>
        <v>6.3717982940461423E-2</v>
      </c>
      <c r="BV40" s="8">
        <f t="shared" si="8"/>
        <v>8.6699804418990167E-2</v>
      </c>
      <c r="BW40" s="32">
        <v>16.162228434160351</v>
      </c>
      <c r="BX40" s="23">
        <v>910.11067979638437</v>
      </c>
      <c r="BY40" s="24">
        <v>933.88843996100695</v>
      </c>
      <c r="BZ40" s="8">
        <f t="shared" si="9"/>
        <v>8.2150666328226984E-2</v>
      </c>
      <c r="CA40" s="8">
        <f t="shared" si="9"/>
        <v>0.11042318260250675</v>
      </c>
      <c r="CB40" s="32">
        <v>16.944516115635629</v>
      </c>
    </row>
    <row r="41" spans="1:80" x14ac:dyDescent="0.25">
      <c r="A41" s="22" t="s">
        <v>285</v>
      </c>
      <c r="B41" s="31">
        <f t="shared" si="10"/>
        <v>832.36787779630049</v>
      </c>
      <c r="C41" s="23">
        <v>817.96240941506142</v>
      </c>
      <c r="D41" s="24">
        <v>832.36787779630049</v>
      </c>
      <c r="E41" s="7">
        <v>1.7306612575410669E-2</v>
      </c>
      <c r="F41" s="7">
        <f t="shared" si="11"/>
        <v>0</v>
      </c>
      <c r="G41" s="40">
        <v>3600.006773948669</v>
      </c>
      <c r="H41" s="23">
        <v>822.8656546634046</v>
      </c>
      <c r="I41" s="24">
        <v>832.44915592480277</v>
      </c>
      <c r="J41" s="7">
        <v>1.1512416335808E-2</v>
      </c>
      <c r="K41" s="84">
        <f t="shared" si="12"/>
        <v>9.7646882670990315E-5</v>
      </c>
      <c r="L41" s="32">
        <v>3600.0159740447998</v>
      </c>
      <c r="M41" s="23">
        <v>1015.459075061048</v>
      </c>
      <c r="N41" s="8">
        <f t="shared" si="13"/>
        <v>0.21996427559107959</v>
      </c>
      <c r="O41" s="24">
        <f t="shared" si="14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8"/>
        <v>0.19067860217067509</v>
      </c>
      <c r="X41" s="24">
        <f t="shared" si="15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6"/>
        <v>0.12770343119759819</v>
      </c>
      <c r="AH41" s="8">
        <f t="shared" si="16"/>
        <v>0.16023202986114635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7"/>
        <v>0.12770343119759819</v>
      </c>
      <c r="AM41" s="8">
        <f t="shared" si="17"/>
        <v>0.16023202986114635</v>
      </c>
      <c r="AN41" s="32">
        <v>11.53520551999827</v>
      </c>
      <c r="AO41" s="23">
        <v>934.5529251619979</v>
      </c>
      <c r="AP41" s="24">
        <v>962.54591248181384</v>
      </c>
      <c r="AQ41" s="8">
        <f t="shared" si="19"/>
        <v>0.12276428498926822</v>
      </c>
      <c r="AR41" s="8">
        <f t="shared" si="20"/>
        <v>0.15639483233082055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0.16111212190960733</v>
      </c>
      <c r="AW41" s="8">
        <f t="shared" si="3"/>
        <v>0.18149946661307675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0.16260197226789874</v>
      </c>
      <c r="BB41" s="8">
        <f t="shared" si="4"/>
        <v>0.190131019886153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0.15279096882381565</v>
      </c>
      <c r="BG41" s="8">
        <f t="shared" si="5"/>
        <v>0.17964404869772124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0.14422875409650796</v>
      </c>
      <c r="BL41" s="8">
        <f t="shared" si="6"/>
        <v>0.1555637205876855</v>
      </c>
      <c r="BM41" s="32">
        <v>33.059661052748559</v>
      </c>
      <c r="BN41" s="23">
        <v>925.00634273242417</v>
      </c>
      <c r="BO41" s="24">
        <v>944.38803984708886</v>
      </c>
      <c r="BP41" s="8">
        <f t="shared" si="7"/>
        <v>0.11129509848624221</v>
      </c>
      <c r="BQ41" s="8">
        <f t="shared" si="7"/>
        <v>0.13458011179787777</v>
      </c>
      <c r="BR41" s="32">
        <v>45.801721793413172</v>
      </c>
      <c r="BS41" s="23">
        <v>927.31380334368055</v>
      </c>
      <c r="BT41" s="24">
        <v>941.45305022278228</v>
      </c>
      <c r="BU41" s="8">
        <f t="shared" si="8"/>
        <v>0.11406726290153102</v>
      </c>
      <c r="BV41" s="8">
        <f t="shared" si="8"/>
        <v>0.13105403912905134</v>
      </c>
      <c r="BW41" s="32">
        <v>16.90563448313624</v>
      </c>
      <c r="BX41" s="23">
        <v>912.25607951857114</v>
      </c>
      <c r="BY41" s="24">
        <v>938.74736467671187</v>
      </c>
      <c r="BZ41" s="8">
        <f t="shared" si="9"/>
        <v>9.5977035939655911E-2</v>
      </c>
      <c r="CA41" s="8">
        <f t="shared" si="9"/>
        <v>0.12780345051523587</v>
      </c>
      <c r="CB41" s="32">
        <v>17.562820566445591</v>
      </c>
    </row>
    <row r="42" spans="1:80" x14ac:dyDescent="0.25">
      <c r="A42" s="22" t="s">
        <v>286</v>
      </c>
      <c r="B42" s="31">
        <f t="shared" si="10"/>
        <v>800.07937316203231</v>
      </c>
      <c r="C42" s="23">
        <v>787.67538135832501</v>
      </c>
      <c r="D42" s="24">
        <v>800.07937891573738</v>
      </c>
      <c r="E42" s="7">
        <v>1.5503458637092529E-2</v>
      </c>
      <c r="F42" s="7">
        <f t="shared" si="11"/>
        <v>7.1914178279665014E-9</v>
      </c>
      <c r="G42" s="40">
        <v>3600.0059700012212</v>
      </c>
      <c r="H42" s="23">
        <v>794.29723782371389</v>
      </c>
      <c r="I42" s="24">
        <v>800.07937316203231</v>
      </c>
      <c r="J42" s="7">
        <v>7.2269521403438477E-3</v>
      </c>
      <c r="K42" s="84">
        <f t="shared" si="12"/>
        <v>0</v>
      </c>
      <c r="L42" s="32">
        <v>3600.0038259029388</v>
      </c>
      <c r="M42" s="23">
        <v>934.92348662442771</v>
      </c>
      <c r="N42" s="8">
        <f t="shared" si="13"/>
        <v>0.16853842004384073</v>
      </c>
      <c r="O42" s="24">
        <f t="shared" si="14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8"/>
        <v>0.15642465593761742</v>
      </c>
      <c r="X42" s="24">
        <f t="shared" si="15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6"/>
        <v>0.14015645968897941</v>
      </c>
      <c r="AH42" s="8">
        <f t="shared" si="16"/>
        <v>0.16207746321204985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7"/>
        <v>0.14015645968897941</v>
      </c>
      <c r="AM42" s="8">
        <f t="shared" si="17"/>
        <v>0.16207746321204985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9"/>
        <v>0.14224642506937848</v>
      </c>
      <c r="AR42" s="8">
        <f t="shared" si="20"/>
        <v>0.16243252694076635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0.130321944138378</v>
      </c>
      <c r="AW42" s="8">
        <f t="shared" si="3"/>
        <v>0.16170690394755929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0.11696502101741572</v>
      </c>
      <c r="BB42" s="8">
        <f t="shared" si="4"/>
        <v>0.15543832855561365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0.12453399282790563</v>
      </c>
      <c r="BG42" s="8">
        <f t="shared" si="5"/>
        <v>0.15863793449348101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9.9886734940233368E-2</v>
      </c>
      <c r="BL42" s="8">
        <f t="shared" si="6"/>
        <v>0.11630632898094849</v>
      </c>
      <c r="BM42" s="32">
        <v>34.491526022367182</v>
      </c>
      <c r="BN42" s="23">
        <v>876.26273504134099</v>
      </c>
      <c r="BO42" s="24">
        <v>893.11372546878681</v>
      </c>
      <c r="BP42" s="8">
        <f t="shared" si="7"/>
        <v>9.5219754982834678E-2</v>
      </c>
      <c r="BQ42" s="8">
        <f t="shared" si="7"/>
        <v>0.11628140335510581</v>
      </c>
      <c r="BR42" s="32">
        <v>35.164178179763248</v>
      </c>
      <c r="BS42" s="23">
        <v>876.26273504134099</v>
      </c>
      <c r="BT42" s="24">
        <v>893.11372546878681</v>
      </c>
      <c r="BU42" s="8">
        <f t="shared" si="8"/>
        <v>9.5219754982834678E-2</v>
      </c>
      <c r="BV42" s="8">
        <f t="shared" si="8"/>
        <v>0.11628140335510581</v>
      </c>
      <c r="BW42" s="32">
        <v>15.630449960567059</v>
      </c>
      <c r="BX42" s="23">
        <v>893.87508641655563</v>
      </c>
      <c r="BY42" s="24">
        <v>908.39109311151037</v>
      </c>
      <c r="BZ42" s="8">
        <f t="shared" si="9"/>
        <v>0.11723301012476894</v>
      </c>
      <c r="CA42" s="8">
        <f t="shared" si="9"/>
        <v>0.1353762183887007</v>
      </c>
      <c r="CB42" s="32">
        <v>15.832918674126271</v>
      </c>
    </row>
    <row r="43" spans="1:80" x14ac:dyDescent="0.25">
      <c r="A43" s="25" t="s">
        <v>287</v>
      </c>
      <c r="B43" s="31">
        <f t="shared" si="10"/>
        <v>1042.066493149578</v>
      </c>
      <c r="C43" s="26">
        <v>1033.7187769671359</v>
      </c>
      <c r="D43" s="27">
        <v>1042.066493149578</v>
      </c>
      <c r="E43" s="10">
        <v>8.0107327481672257E-3</v>
      </c>
      <c r="F43" s="10">
        <f t="shared" si="11"/>
        <v>0</v>
      </c>
      <c r="G43" s="41">
        <v>3600.0046060085301</v>
      </c>
      <c r="H43" s="26">
        <v>1041.9660640906579</v>
      </c>
      <c r="I43" s="27">
        <v>1042.066493149578</v>
      </c>
      <c r="J43" s="10">
        <v>9.6374904653256951E-5</v>
      </c>
      <c r="K43" s="85">
        <f t="shared" si="12"/>
        <v>0</v>
      </c>
      <c r="L43" s="33">
        <v>1377.6382210254669</v>
      </c>
      <c r="M43" s="26">
        <v>1270.0940692185659</v>
      </c>
      <c r="N43" s="11">
        <f t="shared" si="13"/>
        <v>0.21882248164393941</v>
      </c>
      <c r="O43" s="27">
        <f t="shared" si="14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8"/>
        <v>0.21882248164393941</v>
      </c>
      <c r="X43" s="27">
        <f t="shared" si="15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6"/>
        <v>9.8815486988546974E-2</v>
      </c>
      <c r="AH43" s="11">
        <f t="shared" si="16"/>
        <v>0.12187403790759954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7"/>
        <v>9.8815486988546974E-2</v>
      </c>
      <c r="AM43" s="11">
        <f t="shared" si="17"/>
        <v>0.12187403790759954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9"/>
        <v>9.1721770350492837E-2</v>
      </c>
      <c r="AR43" s="11">
        <f t="shared" si="20"/>
        <v>0.1155247877507717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8.9919944585778913E-2</v>
      </c>
      <c r="AW43" s="11">
        <f t="shared" si="3"/>
        <v>0.10881564246685502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8.5487597143475966E-2</v>
      </c>
      <c r="BB43" s="11">
        <f t="shared" si="4"/>
        <v>0.10940490680995008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7.3479823769997205E-2</v>
      </c>
      <c r="BG43" s="11">
        <f t="shared" si="5"/>
        <v>0.11249474262517069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7.9490186312463934E-2</v>
      </c>
      <c r="BL43" s="11">
        <f t="shared" si="6"/>
        <v>9.4577603997162835E-2</v>
      </c>
      <c r="BM43" s="33">
        <v>32.533679546788328</v>
      </c>
      <c r="BN43" s="26">
        <v>1070.7634284444739</v>
      </c>
      <c r="BO43" s="27">
        <v>1125.834303983512</v>
      </c>
      <c r="BP43" s="11">
        <f t="shared" si="7"/>
        <v>2.7538487691088933E-2</v>
      </c>
      <c r="BQ43" s="11">
        <f t="shared" si="7"/>
        <v>8.0386243473534194E-2</v>
      </c>
      <c r="BR43" s="33">
        <v>37.909038853086528</v>
      </c>
      <c r="BS43" s="26">
        <v>1107.529160816069</v>
      </c>
      <c r="BT43" s="27">
        <v>1133.611360814823</v>
      </c>
      <c r="BU43" s="11">
        <f t="shared" si="8"/>
        <v>6.2820048525535327E-2</v>
      </c>
      <c r="BV43" s="11">
        <f t="shared" si="8"/>
        <v>8.7849353440543482E-2</v>
      </c>
      <c r="BW43" s="33">
        <v>16.88055265937</v>
      </c>
      <c r="BX43" s="26">
        <v>1102.297152819099</v>
      </c>
      <c r="BY43" s="27">
        <v>1130.64824392744</v>
      </c>
      <c r="BZ43" s="11">
        <f t="shared" si="9"/>
        <v>5.7799247999499252E-2</v>
      </c>
      <c r="CA43" s="11">
        <f t="shared" si="9"/>
        <v>8.5005852659295694E-2</v>
      </c>
      <c r="CB43" s="33">
        <v>17.523525930382309</v>
      </c>
    </row>
    <row r="44" spans="1:80" x14ac:dyDescent="0.25">
      <c r="A44" s="25" t="s">
        <v>288</v>
      </c>
      <c r="B44" s="31">
        <f t="shared" si="10"/>
        <v>1002.426590676</v>
      </c>
      <c r="C44" s="26">
        <v>973.57941309477235</v>
      </c>
      <c r="D44" s="27">
        <v>1002.4266009295829</v>
      </c>
      <c r="E44" s="10">
        <v>2.8777356674351131E-2</v>
      </c>
      <c r="F44" s="10">
        <f t="shared" si="11"/>
        <v>1.0228761881867597E-8</v>
      </c>
      <c r="G44" s="41">
        <v>3600.009181022644</v>
      </c>
      <c r="H44" s="26">
        <v>989.36596898954019</v>
      </c>
      <c r="I44" s="27">
        <v>1002.426590676</v>
      </c>
      <c r="J44" s="10">
        <v>1.302900562289744E-2</v>
      </c>
      <c r="K44" s="85">
        <f t="shared" si="12"/>
        <v>0</v>
      </c>
      <c r="L44" s="33">
        <v>3600.0027401447301</v>
      </c>
      <c r="M44" s="26">
        <v>1199.9782356237361</v>
      </c>
      <c r="N44" s="11">
        <f t="shared" si="13"/>
        <v>0.19707342840388378</v>
      </c>
      <c r="O44" s="27">
        <f t="shared" si="14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8"/>
        <v>0.19707342840388378</v>
      </c>
      <c r="X44" s="27">
        <f t="shared" si="15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6"/>
        <v>0.10670521245472678</v>
      </c>
      <c r="AH44" s="11">
        <f t="shared" si="16"/>
        <v>0.12645897730543915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7"/>
        <v>0.10670521245472678</v>
      </c>
      <c r="AM44" s="11">
        <f t="shared" si="17"/>
        <v>0.12645897730543915</v>
      </c>
      <c r="AN44" s="33">
        <v>11.26192508999957</v>
      </c>
      <c r="AO44" s="26">
        <v>1110.598739567223</v>
      </c>
      <c r="AP44" s="27">
        <v>1128.597558529854</v>
      </c>
      <c r="AQ44" s="11">
        <f t="shared" si="19"/>
        <v>0.1079102947760749</v>
      </c>
      <c r="AR44" s="11">
        <f t="shared" si="20"/>
        <v>0.12586554369908412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0.10133724540585447</v>
      </c>
      <c r="AW44" s="11">
        <f t="shared" si="3"/>
        <v>0.12324614789075239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0.11575764254747148</v>
      </c>
      <c r="BB44" s="11">
        <f t="shared" si="4"/>
        <v>0.14257821215288899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0.10730468841838471</v>
      </c>
      <c r="BG44" s="11">
        <f t="shared" si="5"/>
        <v>0.12521269946769184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5.3885618549035341E-2</v>
      </c>
      <c r="BL44" s="11">
        <f t="shared" si="6"/>
        <v>7.3427641521767645E-2</v>
      </c>
      <c r="BM44" s="33">
        <v>31.245850462839009</v>
      </c>
      <c r="BN44" s="26">
        <v>1058.942749012798</v>
      </c>
      <c r="BO44" s="27">
        <v>1069.0007844979791</v>
      </c>
      <c r="BP44" s="11">
        <f t="shared" si="7"/>
        <v>5.637934873483904E-2</v>
      </c>
      <c r="BQ44" s="11">
        <f t="shared" si="7"/>
        <v>6.6413036566681502E-2</v>
      </c>
      <c r="BR44" s="33">
        <v>40.564432001858947</v>
      </c>
      <c r="BS44" s="26">
        <v>1058.942749012798</v>
      </c>
      <c r="BT44" s="27">
        <v>1067.886516301046</v>
      </c>
      <c r="BU44" s="11">
        <f t="shared" si="8"/>
        <v>5.637934873483904E-2</v>
      </c>
      <c r="BV44" s="11">
        <f t="shared" si="8"/>
        <v>6.5301465697255812E-2</v>
      </c>
      <c r="BW44" s="33">
        <v>17.108985232375559</v>
      </c>
      <c r="BX44" s="26">
        <v>1058.846335018241</v>
      </c>
      <c r="BY44" s="27">
        <v>1079.368732199744</v>
      </c>
      <c r="BZ44" s="11">
        <f t="shared" si="9"/>
        <v>5.6283168131237953E-2</v>
      </c>
      <c r="CA44" s="11">
        <f t="shared" si="9"/>
        <v>7.675588640546438E-2</v>
      </c>
      <c r="CB44" s="33">
        <v>17.14591620862484</v>
      </c>
    </row>
    <row r="45" spans="1:80" x14ac:dyDescent="0.25">
      <c r="A45" s="25" t="s">
        <v>289</v>
      </c>
      <c r="B45" s="31">
        <f t="shared" si="10"/>
        <v>974.52823279956306</v>
      </c>
      <c r="C45" s="26">
        <v>940.6035122555495</v>
      </c>
      <c r="D45" s="27">
        <v>974.52997594116891</v>
      </c>
      <c r="E45" s="10">
        <v>3.481315559621536E-2</v>
      </c>
      <c r="F45" s="10">
        <f t="shared" si="11"/>
        <v>1.7887030331071101E-6</v>
      </c>
      <c r="G45" s="41">
        <v>3600.008682012558</v>
      </c>
      <c r="H45" s="26">
        <v>960.31352053459307</v>
      </c>
      <c r="I45" s="27">
        <v>974.52823279956306</v>
      </c>
      <c r="J45" s="10">
        <v>1.458624982483573E-2</v>
      </c>
      <c r="K45" s="10">
        <f t="shared" si="12"/>
        <v>0</v>
      </c>
      <c r="L45" s="33">
        <v>3600.0113868713379</v>
      </c>
      <c r="M45" s="26">
        <v>1115.4137064223521</v>
      </c>
      <c r="N45" s="11">
        <f t="shared" si="13"/>
        <v>0.144567872824025</v>
      </c>
      <c r="O45" s="27">
        <f t="shared" si="14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8"/>
        <v>0.13418661136475554</v>
      </c>
      <c r="X45" s="27">
        <f t="shared" si="15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6"/>
        <v>7.4150352149761095E-2</v>
      </c>
      <c r="AH45" s="11">
        <f t="shared" si="16"/>
        <v>0.13044299727557365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7"/>
        <v>7.4150352149761095E-2</v>
      </c>
      <c r="AM45" s="11">
        <f t="shared" si="17"/>
        <v>0.13044299727557365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9"/>
        <v>0.12286718699356765</v>
      </c>
      <c r="AR45" s="11">
        <f t="shared" si="20"/>
        <v>0.14100313905201678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7.8715261193606084E-2</v>
      </c>
      <c r="AW45" s="11">
        <f t="shared" si="3"/>
        <v>0.10410653608133365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7.4150352149761095E-2</v>
      </c>
      <c r="BB45" s="11">
        <f t="shared" si="4"/>
        <v>0.13044299727557365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8.5624273675261819E-2</v>
      </c>
      <c r="BG45" s="11">
        <f t="shared" si="5"/>
        <v>0.10997587363513282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4.513999001452091E-2</v>
      </c>
      <c r="BL45" s="11">
        <f t="shared" si="6"/>
        <v>7.4288074355995715E-2</v>
      </c>
      <c r="BM45" s="33">
        <v>44.117385265789927</v>
      </c>
      <c r="BN45" s="26">
        <v>1017.8567137847371</v>
      </c>
      <c r="BO45" s="27">
        <v>1039.2392337455501</v>
      </c>
      <c r="BP45" s="11">
        <f t="shared" si="7"/>
        <v>4.4460980735984097E-2</v>
      </c>
      <c r="BQ45" s="11">
        <f t="shared" si="7"/>
        <v>6.6402387091535953E-2</v>
      </c>
      <c r="BR45" s="33">
        <v>42.270206663571301</v>
      </c>
      <c r="BS45" s="26">
        <v>1017.614931396105</v>
      </c>
      <c r="BT45" s="27">
        <v>1041.85633778642</v>
      </c>
      <c r="BU45" s="11">
        <f t="shared" si="8"/>
        <v>4.4212878751357695E-2</v>
      </c>
      <c r="BV45" s="11">
        <f t="shared" si="8"/>
        <v>6.9087895784651632E-2</v>
      </c>
      <c r="BW45" s="33">
        <v>17.259877445548771</v>
      </c>
      <c r="BX45" s="26">
        <v>1017.327322586435</v>
      </c>
      <c r="BY45" s="27">
        <v>1038.4701750693671</v>
      </c>
      <c r="BZ45" s="11">
        <f t="shared" si="9"/>
        <v>4.391775255594333E-2</v>
      </c>
      <c r="CA45" s="11">
        <f t="shared" si="9"/>
        <v>6.5613227116176676E-2</v>
      </c>
      <c r="CB45" s="33">
        <v>17.117893916554749</v>
      </c>
    </row>
    <row r="46" spans="1:80" x14ac:dyDescent="0.25">
      <c r="A46" s="25" t="s">
        <v>290</v>
      </c>
      <c r="B46" s="31">
        <f t="shared" si="10"/>
        <v>952.68525371940621</v>
      </c>
      <c r="C46" s="26">
        <v>927.45726013147441</v>
      </c>
      <c r="D46" s="27">
        <v>952.68526010289179</v>
      </c>
      <c r="E46" s="10">
        <v>2.6480938698148909E-2</v>
      </c>
      <c r="F46" s="10">
        <f t="shared" si="11"/>
        <v>6.7005189371422686E-9</v>
      </c>
      <c r="G46" s="41">
        <v>3600.0162379741669</v>
      </c>
      <c r="H46" s="26">
        <v>942.01833700043437</v>
      </c>
      <c r="I46" s="27">
        <v>952.68525371940621</v>
      </c>
      <c r="J46" s="10">
        <v>1.119668503036751E-2</v>
      </c>
      <c r="K46" s="10">
        <f t="shared" si="12"/>
        <v>0</v>
      </c>
      <c r="L46" s="33">
        <v>3600.011656999588</v>
      </c>
      <c r="M46" s="26">
        <v>1091.9266391261399</v>
      </c>
      <c r="N46" s="11">
        <f t="shared" si="13"/>
        <v>0.14615675519602864</v>
      </c>
      <c r="O46" s="27">
        <f t="shared" si="14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8"/>
        <v>0.18750522452265811</v>
      </c>
      <c r="X46" s="27">
        <f t="shared" si="15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6"/>
        <v>9.1777549265288652E-2</v>
      </c>
      <c r="AH46" s="11">
        <f t="shared" si="16"/>
        <v>0.13044933715165397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7"/>
        <v>9.1777549265288652E-2</v>
      </c>
      <c r="AM46" s="11">
        <f t="shared" si="17"/>
        <v>0.13044933715165397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9"/>
        <v>9.7992668794730828E-2</v>
      </c>
      <c r="AR46" s="11">
        <f t="shared" si="20"/>
        <v>0.13501040562618469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0.10002201291059182</v>
      </c>
      <c r="AW46" s="11">
        <f t="shared" si="3"/>
        <v>0.12042483580877839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0.14226171826967907</v>
      </c>
      <c r="BB46" s="11">
        <f t="shared" si="4"/>
        <v>0.17804248789764129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8.1324735717140731E-2</v>
      </c>
      <c r="BG46" s="11">
        <f t="shared" si="5"/>
        <v>0.12029543714837646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5.4113532780209965E-2</v>
      </c>
      <c r="BL46" s="11">
        <f t="shared" si="6"/>
        <v>8.5857757828664852E-2</v>
      </c>
      <c r="BM46" s="33">
        <v>41.273625377379361</v>
      </c>
      <c r="BN46" s="26">
        <v>1004.341820857472</v>
      </c>
      <c r="BO46" s="27">
        <v>1033.1808746639369</v>
      </c>
      <c r="BP46" s="11">
        <f t="shared" si="7"/>
        <v>5.422207065386174E-2</v>
      </c>
      <c r="BQ46" s="11">
        <f t="shared" si="7"/>
        <v>8.449340496272556E-2</v>
      </c>
      <c r="BR46" s="33">
        <v>45.081523786857723</v>
      </c>
      <c r="BS46" s="26">
        <v>998.48395648120345</v>
      </c>
      <c r="BT46" s="27">
        <v>1030.637716384748</v>
      </c>
      <c r="BU46" s="11">
        <f t="shared" si="8"/>
        <v>4.8073277699002055E-2</v>
      </c>
      <c r="BV46" s="11">
        <f t="shared" si="8"/>
        <v>8.1823941706881009E-2</v>
      </c>
      <c r="BW46" s="33">
        <v>16.581234671734268</v>
      </c>
      <c r="BX46" s="26">
        <v>1006.78180734834</v>
      </c>
      <c r="BY46" s="27">
        <v>1045.3945356671279</v>
      </c>
      <c r="BZ46" s="11">
        <f t="shared" si="9"/>
        <v>5.6783238134246142E-2</v>
      </c>
      <c r="CA46" s="11">
        <f t="shared" si="9"/>
        <v>9.7313652736591344E-2</v>
      </c>
      <c r="CB46" s="33">
        <v>16.247515919245782</v>
      </c>
    </row>
    <row r="47" spans="1:80" x14ac:dyDescent="0.25">
      <c r="A47" s="25" t="s">
        <v>291</v>
      </c>
      <c r="B47" s="31">
        <f t="shared" si="10"/>
        <v>1009.910820742347</v>
      </c>
      <c r="C47" s="26">
        <v>987.00010222925243</v>
      </c>
      <c r="D47" s="27">
        <v>1009.910831983991</v>
      </c>
      <c r="E47" s="10">
        <v>2.2685893674125459E-2</v>
      </c>
      <c r="F47" s="10">
        <f t="shared" si="11"/>
        <v>1.1131323409663962E-8</v>
      </c>
      <c r="G47" s="41">
        <v>3600.007068157196</v>
      </c>
      <c r="H47" s="26">
        <v>998.98682162600699</v>
      </c>
      <c r="I47" s="27">
        <v>1009.910820742347</v>
      </c>
      <c r="J47" s="10">
        <v>1.0816795792236281E-2</v>
      </c>
      <c r="K47" s="85">
        <f t="shared" si="12"/>
        <v>0</v>
      </c>
      <c r="L47" s="33">
        <v>3600.0022718906398</v>
      </c>
      <c r="M47" s="26">
        <v>1187.9610606714291</v>
      </c>
      <c r="N47" s="11">
        <f t="shared" si="13"/>
        <v>0.17630293316216189</v>
      </c>
      <c r="O47" s="27">
        <f t="shared" si="14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8"/>
        <v>0.16919536604886382</v>
      </c>
      <c r="X47" s="27">
        <f t="shared" si="15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6"/>
        <v>0.13270120064497437</v>
      </c>
      <c r="AH47" s="11">
        <f t="shared" si="16"/>
        <v>0.15688298886459626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7"/>
        <v>0.13270120064497437</v>
      </c>
      <c r="AM47" s="11">
        <f t="shared" si="17"/>
        <v>0.15688298886459626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9"/>
        <v>0.1297572089356118</v>
      </c>
      <c r="AR47" s="11">
        <f t="shared" si="20"/>
        <v>0.16020285371215626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9.1745990259658378E-2</v>
      </c>
      <c r="AW47" s="11">
        <f t="shared" si="3"/>
        <v>0.10744089586219072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0.13270120064497437</v>
      </c>
      <c r="BB47" s="11">
        <f t="shared" si="4"/>
        <v>0.15688298886459626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9.1745990259658378E-2</v>
      </c>
      <c r="BG47" s="11">
        <f t="shared" si="5"/>
        <v>0.10819279563953119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7.4708237146152684E-2</v>
      </c>
      <c r="BL47" s="11">
        <f t="shared" si="6"/>
        <v>0.10936992429861329</v>
      </c>
      <c r="BM47" s="33">
        <v>37.055713959410788</v>
      </c>
      <c r="BN47" s="26">
        <v>1094.456562829256</v>
      </c>
      <c r="BO47" s="27">
        <v>1114.6184478891139</v>
      </c>
      <c r="BP47" s="11">
        <f t="shared" si="7"/>
        <v>8.3716047348381298E-2</v>
      </c>
      <c r="BQ47" s="11">
        <f t="shared" si="7"/>
        <v>0.10368007253333544</v>
      </c>
      <c r="BR47" s="33">
        <v>38.33254136219621</v>
      </c>
      <c r="BS47" s="26">
        <v>1094.456562829256</v>
      </c>
      <c r="BT47" s="27">
        <v>1114.6184478891139</v>
      </c>
      <c r="BU47" s="11">
        <f t="shared" si="8"/>
        <v>8.3716047348381298E-2</v>
      </c>
      <c r="BV47" s="11">
        <f t="shared" si="8"/>
        <v>0.10368007253333544</v>
      </c>
      <c r="BW47" s="33">
        <v>17.141615117341281</v>
      </c>
      <c r="BX47" s="26">
        <v>1125.2501514294661</v>
      </c>
      <c r="BY47" s="27">
        <v>1153.768287446527</v>
      </c>
      <c r="BZ47" s="11">
        <f t="shared" si="9"/>
        <v>0.11420744120984613</v>
      </c>
      <c r="CA47" s="11">
        <f t="shared" si="9"/>
        <v>0.14244571277930837</v>
      </c>
      <c r="CB47" s="33">
        <v>17.39034979306161</v>
      </c>
    </row>
    <row r="48" spans="1:80" x14ac:dyDescent="0.25">
      <c r="A48" s="25" t="s">
        <v>292</v>
      </c>
      <c r="B48" s="31">
        <f t="shared" si="10"/>
        <v>995.06629087728948</v>
      </c>
      <c r="C48" s="26">
        <v>966.78358163606799</v>
      </c>
      <c r="D48" s="27">
        <v>995.7813305192891</v>
      </c>
      <c r="E48" s="10">
        <v>2.9120599065756921E-2</v>
      </c>
      <c r="F48" s="10">
        <f t="shared" si="11"/>
        <v>7.1858493102928565E-4</v>
      </c>
      <c r="G48" s="41">
        <v>3600.01763510704</v>
      </c>
      <c r="H48" s="26">
        <v>983.28062535193556</v>
      </c>
      <c r="I48" s="27">
        <v>995.06629087728948</v>
      </c>
      <c r="J48" s="10">
        <v>1.184410087388571E-2</v>
      </c>
      <c r="K48" s="85">
        <f t="shared" si="12"/>
        <v>0</v>
      </c>
      <c r="L48" s="33">
        <v>3600.0024969577789</v>
      </c>
      <c r="M48" s="26">
        <v>1121.5302532426149</v>
      </c>
      <c r="N48" s="11">
        <f t="shared" si="13"/>
        <v>0.12709099235371527</v>
      </c>
      <c r="O48" s="27">
        <f t="shared" si="14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8"/>
        <v>0.1309343208697174</v>
      </c>
      <c r="X48" s="27">
        <f t="shared" si="15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6"/>
        <v>9.8871475542941678E-2</v>
      </c>
      <c r="AH48" s="11">
        <f t="shared" si="16"/>
        <v>0.1168621652712158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7"/>
        <v>9.8871475542941678E-2</v>
      </c>
      <c r="AM48" s="11">
        <f t="shared" si="17"/>
        <v>0.1168621652712158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9"/>
        <v>9.1843597370090874E-2</v>
      </c>
      <c r="AR48" s="11">
        <f t="shared" si="20"/>
        <v>0.11393776999638994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6.7204843420668459E-2</v>
      </c>
      <c r="AW48" s="11">
        <f t="shared" si="3"/>
        <v>8.3087598501444163E-2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8.0319490702836643E-2</v>
      </c>
      <c r="BB48" s="11">
        <f t="shared" si="4"/>
        <v>0.13225633004671919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6.8834150859674023E-2</v>
      </c>
      <c r="BG48" s="11">
        <f t="shared" si="5"/>
        <v>8.7653289439127993E-2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3.6773741144801815E-2</v>
      </c>
      <c r="BL48" s="11">
        <f t="shared" si="6"/>
        <v>5.1467840048278979E-2</v>
      </c>
      <c r="BM48" s="33">
        <v>42.462415783852343</v>
      </c>
      <c r="BN48" s="26">
        <v>1035.508509596694</v>
      </c>
      <c r="BO48" s="27">
        <v>1049.165118253854</v>
      </c>
      <c r="BP48" s="11">
        <f t="shared" si="7"/>
        <v>4.0642738167473332E-2</v>
      </c>
      <c r="BQ48" s="11">
        <f t="shared" si="7"/>
        <v>5.436705862970078E-2</v>
      </c>
      <c r="BR48" s="33">
        <v>47.75214431192726</v>
      </c>
      <c r="BS48" s="26">
        <v>1035.508509596694</v>
      </c>
      <c r="BT48" s="27">
        <v>1049.077054050528</v>
      </c>
      <c r="BU48" s="11">
        <f t="shared" si="8"/>
        <v>4.0642738167473332E-2</v>
      </c>
      <c r="BV48" s="11">
        <f t="shared" si="8"/>
        <v>5.4278557788969513E-2</v>
      </c>
      <c r="BW48" s="33">
        <v>17.10085885878652</v>
      </c>
      <c r="BX48" s="26">
        <v>1048.0544620207511</v>
      </c>
      <c r="BY48" s="27">
        <v>1069.011410796506</v>
      </c>
      <c r="BZ48" s="11">
        <f t="shared" si="9"/>
        <v>5.3250895572741354E-2</v>
      </c>
      <c r="CA48" s="11">
        <f t="shared" si="9"/>
        <v>7.4311752490403005E-2</v>
      </c>
      <c r="CB48" s="33">
        <v>17.417711682617661</v>
      </c>
    </row>
    <row r="49" spans="1:80" x14ac:dyDescent="0.25">
      <c r="A49" s="25" t="s">
        <v>293</v>
      </c>
      <c r="B49" s="31">
        <f t="shared" si="10"/>
        <v>973.41158130001179</v>
      </c>
      <c r="C49" s="26">
        <v>940.01453166812632</v>
      </c>
      <c r="D49" s="27">
        <v>980.7139687942763</v>
      </c>
      <c r="E49" s="10">
        <v>4.1499803634063782E-2</v>
      </c>
      <c r="F49" s="10">
        <f t="shared" si="11"/>
        <v>7.5018498182567485E-3</v>
      </c>
      <c r="G49" s="41">
        <v>3600.0085320472722</v>
      </c>
      <c r="H49" s="26">
        <v>952.88398011144943</v>
      </c>
      <c r="I49" s="27">
        <v>973.41158130001179</v>
      </c>
      <c r="J49" s="10">
        <v>2.10883058953821E-2</v>
      </c>
      <c r="K49" s="85">
        <f t="shared" si="12"/>
        <v>0</v>
      </c>
      <c r="L49" s="33">
        <v>3600.0022919178009</v>
      </c>
      <c r="M49" s="26">
        <v>1110.832049549532</v>
      </c>
      <c r="N49" s="11">
        <f t="shared" si="13"/>
        <v>0.14117406335559754</v>
      </c>
      <c r="O49" s="27">
        <f t="shared" si="14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8"/>
        <v>0.16388796359357047</v>
      </c>
      <c r="X49" s="27">
        <f t="shared" si="15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6"/>
        <v>0.13316990578206681</v>
      </c>
      <c r="AH49" s="11">
        <f t="shared" si="16"/>
        <v>0.16348784435575958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7"/>
        <v>0.13316990578206681</v>
      </c>
      <c r="AM49" s="11">
        <f t="shared" si="17"/>
        <v>0.16348784435575958</v>
      </c>
      <c r="AN49" s="33">
        <v>11.27573630000261</v>
      </c>
      <c r="AO49" s="26">
        <v>1073.69078868831</v>
      </c>
      <c r="AP49" s="27">
        <v>1122.5375372253191</v>
      </c>
      <c r="AQ49" s="11">
        <f t="shared" si="19"/>
        <v>0.10301830111202624</v>
      </c>
      <c r="AR49" s="11">
        <f t="shared" si="20"/>
        <v>0.15319928259549409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0.10383681269880128</v>
      </c>
      <c r="AW49" s="11">
        <f t="shared" si="3"/>
        <v>0.14393188026272621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0.13149346739977572</v>
      </c>
      <c r="BB49" s="11">
        <f t="shared" si="4"/>
        <v>0.16331040649351405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0.10370502323666764</v>
      </c>
      <c r="BG49" s="11">
        <f t="shared" si="5"/>
        <v>0.13094422688677104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9.143094477132778E-2</v>
      </c>
      <c r="BL49" s="11">
        <f t="shared" si="6"/>
        <v>0.10948274699296807</v>
      </c>
      <c r="BM49" s="33">
        <v>39.925208763778208</v>
      </c>
      <c r="BN49" s="26">
        <v>1035.937306439612</v>
      </c>
      <c r="BO49" s="27">
        <v>1056.875904178537</v>
      </c>
      <c r="BP49" s="11">
        <f t="shared" si="7"/>
        <v>6.4233594854188822E-2</v>
      </c>
      <c r="BQ49" s="11">
        <f t="shared" si="7"/>
        <v>8.5744123536168351E-2</v>
      </c>
      <c r="BR49" s="33">
        <v>45.659544702619307</v>
      </c>
      <c r="BS49" s="26">
        <v>1027.0802545079439</v>
      </c>
      <c r="BT49" s="27">
        <v>1050.869767233384</v>
      </c>
      <c r="BU49" s="11">
        <f t="shared" si="8"/>
        <v>5.5134615448335277E-2</v>
      </c>
      <c r="BV49" s="11">
        <f t="shared" si="8"/>
        <v>7.9573930926448544E-2</v>
      </c>
      <c r="BW49" s="33">
        <v>17.886563771963122</v>
      </c>
      <c r="BX49" s="26">
        <v>1041.453088054647</v>
      </c>
      <c r="BY49" s="27">
        <v>1069.9378755547759</v>
      </c>
      <c r="BZ49" s="11">
        <f t="shared" si="9"/>
        <v>6.9900038238464662E-2</v>
      </c>
      <c r="CA49" s="11">
        <f t="shared" si="9"/>
        <v>9.9162878384753989E-2</v>
      </c>
      <c r="CB49" s="33">
        <v>16.740939828753469</v>
      </c>
    </row>
    <row r="50" spans="1:80" x14ac:dyDescent="0.25">
      <c r="A50" s="25" t="s">
        <v>294</v>
      </c>
      <c r="B50" s="31">
        <f t="shared" si="10"/>
        <v>952.68525082854535</v>
      </c>
      <c r="C50" s="26">
        <v>922.26055633979718</v>
      </c>
      <c r="D50" s="27">
        <v>952.68526010520964</v>
      </c>
      <c r="E50" s="10">
        <v>3.1935734748377777E-2</v>
      </c>
      <c r="F50" s="10">
        <f t="shared" si="11"/>
        <v>9.7373862757393622E-9</v>
      </c>
      <c r="G50" s="41">
        <v>3600.0061769485469</v>
      </c>
      <c r="H50" s="26">
        <v>934.55735303882875</v>
      </c>
      <c r="I50" s="27">
        <v>952.68525082854535</v>
      </c>
      <c r="J50" s="10">
        <v>1.9028212910770989E-2</v>
      </c>
      <c r="K50" s="85">
        <f t="shared" si="12"/>
        <v>0</v>
      </c>
      <c r="L50" s="33">
        <v>3600.0029230117798</v>
      </c>
      <c r="M50" s="26">
        <v>1056.9939561759661</v>
      </c>
      <c r="N50" s="11">
        <f t="shared" si="13"/>
        <v>0.1094891573651466</v>
      </c>
      <c r="O50" s="27">
        <f t="shared" si="14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8"/>
        <v>0.15123604014677647</v>
      </c>
      <c r="X50" s="27">
        <f t="shared" si="15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6"/>
        <v>9.5794916673538538E-2</v>
      </c>
      <c r="AH50" s="11">
        <f t="shared" si="16"/>
        <v>0.10791388735357053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7"/>
        <v>9.5794916673538538E-2</v>
      </c>
      <c r="AM50" s="11">
        <f t="shared" si="17"/>
        <v>0.10791388735357053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9"/>
        <v>9.9219233928643305E-2</v>
      </c>
      <c r="AR50" s="11">
        <f t="shared" si="20"/>
        <v>0.11483635269328105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0.13393207910058214</v>
      </c>
      <c r="AW50" s="11">
        <f t="shared" si="3"/>
        <v>0.14366675422008715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0.10159701047469667</v>
      </c>
      <c r="BB50" s="11">
        <f t="shared" si="4"/>
        <v>0.12631182079285111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0.10836793252083721</v>
      </c>
      <c r="BG50" s="11">
        <f t="shared" si="5"/>
        <v>0.14903180543582484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0.11159851857382522</v>
      </c>
      <c r="BL50" s="11">
        <f t="shared" si="6"/>
        <v>0.1299453201943466</v>
      </c>
      <c r="BM50" s="33">
        <v>34.662154125608502</v>
      </c>
      <c r="BN50" s="26">
        <v>1039.776720922139</v>
      </c>
      <c r="BO50" s="27">
        <v>1064.8352971790839</v>
      </c>
      <c r="BP50" s="11">
        <f t="shared" si="7"/>
        <v>9.1416834697346974E-2</v>
      </c>
      <c r="BQ50" s="11">
        <f t="shared" si="7"/>
        <v>0.11771993557473705</v>
      </c>
      <c r="BR50" s="33">
        <v>40.886103465966883</v>
      </c>
      <c r="BS50" s="26">
        <v>1033.321607519066</v>
      </c>
      <c r="BT50" s="27">
        <v>1059.5775013466609</v>
      </c>
      <c r="BU50" s="11">
        <f t="shared" si="8"/>
        <v>8.4641130552185653E-2</v>
      </c>
      <c r="BV50" s="11">
        <f t="shared" si="8"/>
        <v>0.11220101332014111</v>
      </c>
      <c r="BW50" s="33">
        <v>16.368111621215942</v>
      </c>
      <c r="BX50" s="26">
        <v>1022.838733299503</v>
      </c>
      <c r="BY50" s="27">
        <v>1040.724628588076</v>
      </c>
      <c r="BZ50" s="11">
        <f t="shared" si="9"/>
        <v>7.3637628387702603E-2</v>
      </c>
      <c r="CA50" s="11">
        <f t="shared" si="9"/>
        <v>9.2411819835526265E-2</v>
      </c>
      <c r="CB50" s="33">
        <v>15.89333342239261</v>
      </c>
    </row>
    <row r="51" spans="1:80" x14ac:dyDescent="0.25">
      <c r="A51" s="25" t="s">
        <v>295</v>
      </c>
      <c r="B51" s="31">
        <f t="shared" si="10"/>
        <v>1040.867429963268</v>
      </c>
      <c r="C51" s="26">
        <v>1040.763405206164</v>
      </c>
      <c r="D51" s="27">
        <v>1040.867430415334</v>
      </c>
      <c r="E51" s="10">
        <v>9.9940882123920291E-5</v>
      </c>
      <c r="F51" s="10">
        <f t="shared" si="11"/>
        <v>4.3431653265192032E-10</v>
      </c>
      <c r="G51" s="41">
        <v>2102.868465185165</v>
      </c>
      <c r="H51" s="26">
        <v>1040.78267849497</v>
      </c>
      <c r="I51" s="27">
        <v>1040.867429963268</v>
      </c>
      <c r="J51" s="10">
        <v>8.1423883443804693E-5</v>
      </c>
      <c r="K51" s="85">
        <f t="shared" si="12"/>
        <v>0</v>
      </c>
      <c r="L51" s="33">
        <v>861.48812699317932</v>
      </c>
      <c r="M51" s="26">
        <v>1219.4882219852759</v>
      </c>
      <c r="N51" s="11">
        <f t="shared" si="13"/>
        <v>0.17160762925237402</v>
      </c>
      <c r="O51" s="27">
        <f t="shared" si="14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8"/>
        <v>0.16819897988768689</v>
      </c>
      <c r="X51" s="27">
        <f t="shared" si="15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6"/>
        <v>0.12912349498052114</v>
      </c>
      <c r="AH51" s="11">
        <f t="shared" si="16"/>
        <v>0.15475119304437376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7"/>
        <v>0.12912349498052114</v>
      </c>
      <c r="AM51" s="11">
        <f t="shared" si="17"/>
        <v>0.15475119304437376</v>
      </c>
      <c r="AN51" s="33">
        <v>11.28383814999979</v>
      </c>
      <c r="AO51" s="26">
        <v>1122.90457224849</v>
      </c>
      <c r="AP51" s="27">
        <v>1187.039779084269</v>
      </c>
      <c r="AQ51" s="11">
        <f t="shared" si="19"/>
        <v>7.8816129627686651E-2</v>
      </c>
      <c r="AR51" s="11">
        <f t="shared" si="20"/>
        <v>0.14043320495306433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8.1105852190689762E-2</v>
      </c>
      <c r="AW51" s="11">
        <f t="shared" si="3"/>
        <v>0.10679748617476094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0.12912349498052114</v>
      </c>
      <c r="BB51" s="11">
        <f t="shared" si="4"/>
        <v>0.15475119304437376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8.0745710264331999E-2</v>
      </c>
      <c r="BG51" s="11">
        <f t="shared" si="5"/>
        <v>0.1098112214984146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8.1211003584546707E-2</v>
      </c>
      <c r="BL51" s="11">
        <f t="shared" si="6"/>
        <v>9.4830400718951574E-2</v>
      </c>
      <c r="BM51" s="33">
        <v>31.582227993756529</v>
      </c>
      <c r="BN51" s="26">
        <v>1087.639513885463</v>
      </c>
      <c r="BO51" s="27">
        <v>1126.9727924393269</v>
      </c>
      <c r="BP51" s="11">
        <f t="shared" si="7"/>
        <v>4.493567823891418E-2</v>
      </c>
      <c r="BQ51" s="11">
        <f t="shared" si="7"/>
        <v>8.2724619867390325E-2</v>
      </c>
      <c r="BR51" s="33">
        <v>39.429155256412933</v>
      </c>
      <c r="BS51" s="26">
        <v>1092.0804050436629</v>
      </c>
      <c r="BT51" s="27">
        <v>1128.9987197598341</v>
      </c>
      <c r="BU51" s="11">
        <f t="shared" si="8"/>
        <v>4.9202207318757414E-2</v>
      </c>
      <c r="BV51" s="11">
        <f t="shared" si="8"/>
        <v>8.4671003491459243E-2</v>
      </c>
      <c r="BW51" s="33">
        <v>16.89830659981817</v>
      </c>
      <c r="BX51" s="26">
        <v>1111.6387825417289</v>
      </c>
      <c r="BY51" s="27">
        <v>1155.0038238892839</v>
      </c>
      <c r="BZ51" s="11">
        <f t="shared" si="9"/>
        <v>6.7992667020965764E-2</v>
      </c>
      <c r="CA51" s="11">
        <f t="shared" si="9"/>
        <v>0.10965507291360221</v>
      </c>
      <c r="CB51" s="33">
        <v>17.434979576058691</v>
      </c>
    </row>
    <row r="52" spans="1:80" x14ac:dyDescent="0.25">
      <c r="A52" s="25" t="s">
        <v>296</v>
      </c>
      <c r="B52" s="31">
        <f t="shared" si="10"/>
        <v>999.69571830560449</v>
      </c>
      <c r="C52" s="26">
        <v>968.63205618829375</v>
      </c>
      <c r="D52" s="27">
        <v>999.69575184529936</v>
      </c>
      <c r="E52" s="10">
        <v>3.107314960543069E-2</v>
      </c>
      <c r="F52" s="10">
        <f t="shared" si="11"/>
        <v>3.3549903490003674E-8</v>
      </c>
      <c r="G52" s="41">
        <v>3600.01756310463</v>
      </c>
      <c r="H52" s="26">
        <v>986.20857895613108</v>
      </c>
      <c r="I52" s="27">
        <v>999.69571830560449</v>
      </c>
      <c r="J52" s="10">
        <v>1.3491244488205901E-2</v>
      </c>
      <c r="K52" s="85">
        <f t="shared" si="12"/>
        <v>0</v>
      </c>
      <c r="L52" s="33">
        <v>3600.0021209716801</v>
      </c>
      <c r="M52" s="26">
        <v>1244.818085912005</v>
      </c>
      <c r="N52" s="11">
        <f t="shared" si="13"/>
        <v>0.24519697655788822</v>
      </c>
      <c r="O52" s="27">
        <f t="shared" si="14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8"/>
        <v>0.22993906559178751</v>
      </c>
      <c r="X52" s="27">
        <f t="shared" si="15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6"/>
        <v>0.16361261632773122</v>
      </c>
      <c r="AH52" s="11">
        <f t="shared" si="16"/>
        <v>0.19153442828735687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7"/>
        <v>0.16361261632773122</v>
      </c>
      <c r="AM52" s="11">
        <f t="shared" si="17"/>
        <v>0.19153442828735687</v>
      </c>
      <c r="AN52" s="33">
        <v>11.31422724000295</v>
      </c>
      <c r="AO52" s="26">
        <v>1141.040288209459</v>
      </c>
      <c r="AP52" s="27">
        <v>1180.375644203302</v>
      </c>
      <c r="AQ52" s="11">
        <f t="shared" si="19"/>
        <v>0.14138759155978087</v>
      </c>
      <c r="AR52" s="11">
        <f t="shared" si="20"/>
        <v>0.1807349202254602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7.8936750262321512E-2</v>
      </c>
      <c r="AW52" s="11">
        <f t="shared" si="3"/>
        <v>9.9371909464860839E-2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0.15618732130792523</v>
      </c>
      <c r="BB52" s="11">
        <f t="shared" si="4"/>
        <v>0.19716406512504867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8.5869942013269945E-2</v>
      </c>
      <c r="BG52" s="11">
        <f t="shared" si="5"/>
        <v>0.11595953050989628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7.6885308356603357E-2</v>
      </c>
      <c r="BL52" s="11">
        <f t="shared" si="6"/>
        <v>9.7139146972250429E-2</v>
      </c>
      <c r="BM52" s="33">
        <v>34.026606266200552</v>
      </c>
      <c r="BN52" s="26">
        <v>1072.3610344914589</v>
      </c>
      <c r="BO52" s="27">
        <v>1087.516472602292</v>
      </c>
      <c r="BP52" s="11">
        <f t="shared" si="7"/>
        <v>7.2687433641324045E-2</v>
      </c>
      <c r="BQ52" s="11">
        <f t="shared" si="7"/>
        <v>8.7847484678173743E-2</v>
      </c>
      <c r="BR52" s="33">
        <v>40.947860478237267</v>
      </c>
      <c r="BS52" s="26">
        <v>1072.3610344914589</v>
      </c>
      <c r="BT52" s="27">
        <v>1087.516472602292</v>
      </c>
      <c r="BU52" s="11">
        <f t="shared" si="8"/>
        <v>7.2687433641324045E-2</v>
      </c>
      <c r="BV52" s="11">
        <f t="shared" si="8"/>
        <v>8.7847484678173743E-2</v>
      </c>
      <c r="BW52" s="33">
        <v>17.07464398015291</v>
      </c>
      <c r="BX52" s="26">
        <v>1063.992039394248</v>
      </c>
      <c r="BY52" s="27">
        <v>1104.750901778096</v>
      </c>
      <c r="BZ52" s="11">
        <f t="shared" si="9"/>
        <v>6.4315891237005637E-2</v>
      </c>
      <c r="CA52" s="11">
        <f t="shared" si="9"/>
        <v>0.10508715957146515</v>
      </c>
      <c r="CB52" s="33">
        <v>18.183824453689159</v>
      </c>
    </row>
    <row r="53" spans="1:80" x14ac:dyDescent="0.25">
      <c r="A53" s="25" t="s">
        <v>297</v>
      </c>
      <c r="B53" s="31">
        <f t="shared" si="10"/>
        <v>974.40405864217837</v>
      </c>
      <c r="C53" s="26">
        <v>938.76012799760088</v>
      </c>
      <c r="D53" s="27">
        <v>974.40405864217837</v>
      </c>
      <c r="E53" s="10">
        <v>3.6580236225866383E-2</v>
      </c>
      <c r="F53" s="10">
        <f t="shared" si="11"/>
        <v>0</v>
      </c>
      <c r="G53" s="41">
        <v>3600.020583152771</v>
      </c>
      <c r="H53" s="26">
        <v>956.2045662008012</v>
      </c>
      <c r="I53" s="27">
        <v>974.52997260050847</v>
      </c>
      <c r="J53" s="10">
        <v>1.880435380638611E-2</v>
      </c>
      <c r="K53" s="10">
        <f t="shared" si="12"/>
        <v>1.2922150437833958E-4</v>
      </c>
      <c r="L53" s="33">
        <v>3600.0027360916142</v>
      </c>
      <c r="M53" s="26">
        <v>1110.3348911219989</v>
      </c>
      <c r="N53" s="11">
        <f t="shared" si="13"/>
        <v>0.13950150481642976</v>
      </c>
      <c r="O53" s="27">
        <f t="shared" si="14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8"/>
        <v>0.13421496675942374</v>
      </c>
      <c r="X53" s="27">
        <f t="shared" si="15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6"/>
        <v>0.12442498471460044</v>
      </c>
      <c r="AH53" s="11">
        <f t="shared" si="16"/>
        <v>0.13765886133855271</v>
      </c>
      <c r="AI53" s="33">
        <v>11.25617859999911</v>
      </c>
      <c r="AJ53" s="26">
        <v>1095.644268744576</v>
      </c>
      <c r="AK53" s="27">
        <v>1108.539411838525</v>
      </c>
      <c r="AL53" s="11">
        <f t="shared" si="17"/>
        <v>0.12442498471460044</v>
      </c>
      <c r="AM53" s="11">
        <f t="shared" si="17"/>
        <v>0.13765886133855271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9"/>
        <v>0.11961566920837691</v>
      </c>
      <c r="AR53" s="11">
        <f t="shared" si="20"/>
        <v>0.13826698696693809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0.10896630274485555</v>
      </c>
      <c r="AW53" s="11">
        <f t="shared" si="3"/>
        <v>0.12541539781854816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9.9477703816265486E-2</v>
      </c>
      <c r="BB53" s="11">
        <f t="shared" si="4"/>
        <v>0.13158348032285358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0.11291765569290291</v>
      </c>
      <c r="BG53" s="11">
        <f t="shared" si="5"/>
        <v>0.12276792498076573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4.9175940310206404E-2</v>
      </c>
      <c r="BL53" s="11">
        <f t="shared" si="6"/>
        <v>7.973157135572484E-2</v>
      </c>
      <c r="BM53" s="33">
        <v>42.725562188588093</v>
      </c>
      <c r="BN53" s="26">
        <v>1012.696969008161</v>
      </c>
      <c r="BO53" s="27">
        <v>1047.819159987899</v>
      </c>
      <c r="BP53" s="11">
        <f t="shared" si="7"/>
        <v>3.9298800150056198E-2</v>
      </c>
      <c r="BQ53" s="11">
        <f t="shared" si="7"/>
        <v>7.5343591495322534E-2</v>
      </c>
      <c r="BR53" s="33">
        <v>41.034360902942723</v>
      </c>
      <c r="BS53" s="26">
        <v>1026.488871707016</v>
      </c>
      <c r="BT53" s="27">
        <v>1042.256061836935</v>
      </c>
      <c r="BU53" s="11">
        <f t="shared" si="8"/>
        <v>5.3452992732211338E-2</v>
      </c>
      <c r="BV53" s="11">
        <f t="shared" si="8"/>
        <v>6.963436019479198E-2</v>
      </c>
      <c r="BW53" s="33">
        <v>17.04435956180096</v>
      </c>
      <c r="BX53" s="26">
        <v>1016.678748583834</v>
      </c>
      <c r="BY53" s="27">
        <v>1043.0734595448141</v>
      </c>
      <c r="BZ53" s="11">
        <f t="shared" si="9"/>
        <v>4.338517431933215E-2</v>
      </c>
      <c r="CA53" s="11">
        <f t="shared" si="9"/>
        <v>7.047322955358562E-2</v>
      </c>
      <c r="CB53" s="33">
        <v>16.911976767145099</v>
      </c>
    </row>
    <row r="54" spans="1:80" x14ac:dyDescent="0.25">
      <c r="A54" s="25" t="s">
        <v>298</v>
      </c>
      <c r="B54" s="31">
        <f t="shared" si="10"/>
        <v>952.68525619422292</v>
      </c>
      <c r="C54" s="26">
        <v>926.12859711675071</v>
      </c>
      <c r="D54" s="27">
        <v>954.40337644889337</v>
      </c>
      <c r="E54" s="10">
        <v>2.962560698113138E-2</v>
      </c>
      <c r="F54" s="10">
        <f t="shared" si="11"/>
        <v>1.8034500308464743E-3</v>
      </c>
      <c r="G54" s="41">
        <v>3600.006942987442</v>
      </c>
      <c r="H54" s="26">
        <v>942.86368280901956</v>
      </c>
      <c r="I54" s="27">
        <v>952.68525619422292</v>
      </c>
      <c r="J54" s="10">
        <v>1.0309358018658321E-2</v>
      </c>
      <c r="K54" s="85">
        <f t="shared" si="12"/>
        <v>0</v>
      </c>
      <c r="L54" s="33">
        <v>3600.0031290054321</v>
      </c>
      <c r="M54" s="26">
        <v>1091.9266391261399</v>
      </c>
      <c r="N54" s="11">
        <f t="shared" si="13"/>
        <v>0.1461567522186257</v>
      </c>
      <c r="O54" s="27">
        <f t="shared" si="14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8"/>
        <v>0.17236607037287729</v>
      </c>
      <c r="X54" s="27">
        <f t="shared" si="15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6"/>
        <v>0.11702182315208073</v>
      </c>
      <c r="AH54" s="11">
        <f t="shared" si="16"/>
        <v>0.15326827211610689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7"/>
        <v>0.11702182315208073</v>
      </c>
      <c r="AM54" s="11">
        <f t="shared" si="17"/>
        <v>0.15326827211610689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9"/>
        <v>0.12046328595483932</v>
      </c>
      <c r="AR54" s="11">
        <f t="shared" si="20"/>
        <v>0.1538848145514273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0.11623652481259597</v>
      </c>
      <c r="AW54" s="11">
        <f t="shared" si="3"/>
        <v>0.13249349772793673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0.11702182315208073</v>
      </c>
      <c r="BB54" s="11">
        <f t="shared" si="4"/>
        <v>0.15326827211610689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0.10034234433025632</v>
      </c>
      <c r="BG54" s="11">
        <f t="shared" si="5"/>
        <v>0.12344091433415766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6.2137095676773633E-2</v>
      </c>
      <c r="BL54" s="11">
        <f t="shared" si="6"/>
        <v>8.9837401453847637E-2</v>
      </c>
      <c r="BM54" s="33">
        <v>39.339846628345548</v>
      </c>
      <c r="BN54" s="26">
        <v>1007.594553892966</v>
      </c>
      <c r="BO54" s="27">
        <v>1022.616546037725</v>
      </c>
      <c r="BP54" s="11">
        <f t="shared" si="7"/>
        <v>5.7636346675600074E-2</v>
      </c>
      <c r="BQ54" s="11">
        <f t="shared" si="7"/>
        <v>7.3404400234829789E-2</v>
      </c>
      <c r="BR54" s="33">
        <v>44.541308240033693</v>
      </c>
      <c r="BS54" s="26">
        <v>1014.826544737873</v>
      </c>
      <c r="BT54" s="27">
        <v>1029.849503550455</v>
      </c>
      <c r="BU54" s="11">
        <f t="shared" si="8"/>
        <v>6.5227511541315758E-2</v>
      </c>
      <c r="BV54" s="11">
        <f t="shared" si="8"/>
        <v>8.0996579777551078E-2</v>
      </c>
      <c r="BW54" s="33">
        <v>16.56619989294559</v>
      </c>
      <c r="BX54" s="26">
        <v>1015.6953322486401</v>
      </c>
      <c r="BY54" s="27">
        <v>1035.167065584684</v>
      </c>
      <c r="BZ54" s="11">
        <f t="shared" si="9"/>
        <v>6.6139447046896824E-2</v>
      </c>
      <c r="CA54" s="11">
        <f t="shared" si="9"/>
        <v>8.6578236468105474E-2</v>
      </c>
      <c r="CB54" s="33">
        <v>16.8686300098896</v>
      </c>
    </row>
    <row r="55" spans="1:80" x14ac:dyDescent="0.25">
      <c r="A55" s="25" t="s">
        <v>299</v>
      </c>
      <c r="B55" s="31">
        <f t="shared" si="10"/>
        <v>1008.904531045014</v>
      </c>
      <c r="C55" s="26">
        <v>991.95884348106574</v>
      </c>
      <c r="D55" s="27">
        <v>1011.3364655245661</v>
      </c>
      <c r="E55" s="10">
        <v>1.9160410708069831E-2</v>
      </c>
      <c r="F55" s="10">
        <f t="shared" si="11"/>
        <v>2.4104703712977617E-3</v>
      </c>
      <c r="G55" s="41">
        <v>3600.0276908874512</v>
      </c>
      <c r="H55" s="26">
        <v>1002.637711875479</v>
      </c>
      <c r="I55" s="27">
        <v>1008.904531045014</v>
      </c>
      <c r="J55" s="10">
        <v>6.21150859838486E-3</v>
      </c>
      <c r="K55" s="85">
        <f t="shared" si="12"/>
        <v>0</v>
      </c>
      <c r="L55" s="33">
        <v>3600.0119459629059</v>
      </c>
      <c r="M55" s="26">
        <v>1218.9100460388299</v>
      </c>
      <c r="N55" s="11">
        <f t="shared" si="13"/>
        <v>0.20815201887962004</v>
      </c>
      <c r="O55" s="27">
        <f t="shared" si="14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8"/>
        <v>0.20815201887962004</v>
      </c>
      <c r="X55" s="27">
        <f t="shared" si="15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6"/>
        <v>9.5532791546865031E-2</v>
      </c>
      <c r="AH55" s="11">
        <f t="shared" si="16"/>
        <v>0.14514585129399057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7"/>
        <v>9.5532791546865031E-2</v>
      </c>
      <c r="AM55" s="11">
        <f t="shared" si="17"/>
        <v>0.14514585129399057</v>
      </c>
      <c r="AN55" s="33">
        <v>11.19780494000006</v>
      </c>
      <c r="AO55" s="26">
        <v>1119.238001060804</v>
      </c>
      <c r="AP55" s="27">
        <v>1159.710407088098</v>
      </c>
      <c r="AQ55" s="11">
        <f t="shared" si="19"/>
        <v>0.10935967340884832</v>
      </c>
      <c r="AR55" s="11">
        <f t="shared" si="20"/>
        <v>0.14947487240133681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8.8318577503467985E-2</v>
      </c>
      <c r="AW55" s="11">
        <f t="shared" si="3"/>
        <v>0.11397948533831616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9.5532791546865031E-2</v>
      </c>
      <c r="BB55" s="11">
        <f t="shared" si="4"/>
        <v>0.14514585129399057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9.6251020634633686E-2</v>
      </c>
      <c r="BG55" s="11">
        <f t="shared" si="5"/>
        <v>0.12629192386388952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6.3940758642464512E-2</v>
      </c>
      <c r="BL55" s="11">
        <f t="shared" si="6"/>
        <v>9.9379177148454595E-2</v>
      </c>
      <c r="BM55" s="33">
        <v>38.025805920735003</v>
      </c>
      <c r="BN55" s="26">
        <v>1052.8061270172111</v>
      </c>
      <c r="BO55" s="27">
        <v>1102.875847525049</v>
      </c>
      <c r="BP55" s="11">
        <f t="shared" si="7"/>
        <v>4.3514123112049323E-2</v>
      </c>
      <c r="BQ55" s="11">
        <f t="shared" si="7"/>
        <v>9.3141931261524258E-2</v>
      </c>
      <c r="BR55" s="33">
        <v>42.516504845395687</v>
      </c>
      <c r="BS55" s="26">
        <v>1052.8061270172111</v>
      </c>
      <c r="BT55" s="27">
        <v>1100.547395519648</v>
      </c>
      <c r="BU55" s="11">
        <f t="shared" si="8"/>
        <v>4.3514123112049323E-2</v>
      </c>
      <c r="BV55" s="11">
        <f t="shared" si="8"/>
        <v>9.0834030034250335E-2</v>
      </c>
      <c r="BW55" s="33">
        <v>17.35923937093467</v>
      </c>
      <c r="BX55" s="26">
        <v>1096.0070434969459</v>
      </c>
      <c r="BY55" s="27">
        <v>1127.569410373638</v>
      </c>
      <c r="BZ55" s="11">
        <f t="shared" si="9"/>
        <v>8.6333750886926797E-2</v>
      </c>
      <c r="CA55" s="11">
        <f t="shared" si="9"/>
        <v>0.11761755020141701</v>
      </c>
      <c r="CB55" s="33">
        <v>17.208271770365531</v>
      </c>
    </row>
    <row r="56" spans="1:80" x14ac:dyDescent="0.25">
      <c r="A56" s="25" t="s">
        <v>300</v>
      </c>
      <c r="B56" s="31">
        <f t="shared" si="10"/>
        <v>1013.529160088297</v>
      </c>
      <c r="C56" s="26">
        <v>998.47017221731767</v>
      </c>
      <c r="D56" s="27">
        <v>1013.529178182443</v>
      </c>
      <c r="E56" s="10">
        <v>1.485798957670729E-2</v>
      </c>
      <c r="F56" s="10">
        <f t="shared" si="11"/>
        <v>1.7852615182436769E-8</v>
      </c>
      <c r="G56" s="41">
        <v>3600.0158951282501</v>
      </c>
      <c r="H56" s="26">
        <v>998.41791690857985</v>
      </c>
      <c r="I56" s="27">
        <v>1013.529160088297</v>
      </c>
      <c r="J56" s="10">
        <v>1.4909529764689631E-2</v>
      </c>
      <c r="K56" s="85">
        <f t="shared" si="12"/>
        <v>0</v>
      </c>
      <c r="L56" s="33">
        <v>3600.0025370121002</v>
      </c>
      <c r="M56" s="26">
        <v>1195.703144315346</v>
      </c>
      <c r="N56" s="11">
        <f t="shared" si="13"/>
        <v>0.17974222291855749</v>
      </c>
      <c r="O56" s="27">
        <f t="shared" si="14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8"/>
        <v>0.1749985863949807</v>
      </c>
      <c r="X56" s="27">
        <f t="shared" si="15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6"/>
        <v>8.9576536616180494E-2</v>
      </c>
      <c r="AH56" s="11">
        <f t="shared" si="16"/>
        <v>0.11470169980693129</v>
      </c>
      <c r="AI56" s="33">
        <v>11.25997338000016</v>
      </c>
      <c r="AJ56" s="26">
        <v>1104.317592008513</v>
      </c>
      <c r="AK56" s="27">
        <v>1129.782677554316</v>
      </c>
      <c r="AL56" s="11">
        <f t="shared" si="17"/>
        <v>8.9576536616180494E-2</v>
      </c>
      <c r="AM56" s="11">
        <f t="shared" si="17"/>
        <v>0.11470169980693129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9"/>
        <v>8.9576536616180494E-2</v>
      </c>
      <c r="AR56" s="11">
        <f t="shared" si="20"/>
        <v>0.11709513138118688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0.10219404177724267</v>
      </c>
      <c r="AW56" s="11">
        <f t="shared" si="3"/>
        <v>0.11247920715466092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0.1142746483022796</v>
      </c>
      <c r="BB56" s="11">
        <f t="shared" si="4"/>
        <v>0.14864085695070436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9.6426582639668523E-2</v>
      </c>
      <c r="BG56" s="11">
        <f t="shared" si="5"/>
        <v>0.11092166084939585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6.1012446452918895E-2</v>
      </c>
      <c r="BL56" s="11">
        <f t="shared" si="6"/>
        <v>7.6228396414081676E-2</v>
      </c>
      <c r="BM56" s="33">
        <v>32.699078883416952</v>
      </c>
      <c r="BN56" s="26">
        <v>1063.5614044108561</v>
      </c>
      <c r="BO56" s="27">
        <v>1087.695171997997</v>
      </c>
      <c r="BP56" s="11">
        <f t="shared" si="7"/>
        <v>4.9364385646487353E-2</v>
      </c>
      <c r="BQ56" s="11">
        <f t="shared" si="7"/>
        <v>7.3176002063165921E-2</v>
      </c>
      <c r="BR56" s="33">
        <v>39.187647844851007</v>
      </c>
      <c r="BS56" s="26">
        <v>1065.148239196061</v>
      </c>
      <c r="BT56" s="27">
        <v>1085.0765477166749</v>
      </c>
      <c r="BU56" s="11">
        <f t="shared" si="8"/>
        <v>5.0930038464080368E-2</v>
      </c>
      <c r="BV56" s="11">
        <f t="shared" si="8"/>
        <v>7.059233265883029E-2</v>
      </c>
      <c r="BW56" s="33">
        <v>16.416027584299449</v>
      </c>
      <c r="BX56" s="26">
        <v>1096.2638532274559</v>
      </c>
      <c r="BY56" s="27">
        <v>1126.0794785652361</v>
      </c>
      <c r="BZ56" s="11">
        <f t="shared" si="9"/>
        <v>8.1630303692447517E-2</v>
      </c>
      <c r="CA56" s="11">
        <f t="shared" si="9"/>
        <v>0.11104793321105225</v>
      </c>
      <c r="CB56" s="33">
        <v>17.386488439328971</v>
      </c>
    </row>
    <row r="57" spans="1:80" x14ac:dyDescent="0.25">
      <c r="A57" s="25" t="s">
        <v>301</v>
      </c>
      <c r="B57" s="31">
        <f t="shared" si="10"/>
        <v>981.28768488049229</v>
      </c>
      <c r="C57" s="26">
        <v>951.02889028126401</v>
      </c>
      <c r="D57" s="27">
        <v>983.97457702278325</v>
      </c>
      <c r="E57" s="10">
        <v>3.3482254024488942E-2</v>
      </c>
      <c r="F57" s="10">
        <f t="shared" si="11"/>
        <v>2.7381288725927357E-3</v>
      </c>
      <c r="G57" s="41">
        <v>3600.0071308612819</v>
      </c>
      <c r="H57" s="26">
        <v>969.60207941868453</v>
      </c>
      <c r="I57" s="27">
        <v>981.28768488049229</v>
      </c>
      <c r="J57" s="10">
        <v>1.1908439942595231E-2</v>
      </c>
      <c r="K57" s="85">
        <f t="shared" si="12"/>
        <v>0</v>
      </c>
      <c r="L57" s="33">
        <v>3600.002298116684</v>
      </c>
      <c r="M57" s="26">
        <v>1151.44942655195</v>
      </c>
      <c r="N57" s="11">
        <f t="shared" si="13"/>
        <v>0.17340658024479447</v>
      </c>
      <c r="O57" s="27">
        <f t="shared" si="14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8"/>
        <v>0.21094526450913156</v>
      </c>
      <c r="X57" s="27">
        <f t="shared" si="15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6"/>
        <v>0.13765522268094749</v>
      </c>
      <c r="AH57" s="11">
        <f t="shared" si="16"/>
        <v>0.16380283687712482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7"/>
        <v>0.13765522268094749</v>
      </c>
      <c r="AM57" s="11">
        <f t="shared" si="17"/>
        <v>0.16380283687712482</v>
      </c>
      <c r="AN57" s="33">
        <v>11.306949910002</v>
      </c>
      <c r="AO57" s="26">
        <v>1124.2149871153431</v>
      </c>
      <c r="AP57" s="27">
        <v>1151.086759600204</v>
      </c>
      <c r="AQ57" s="11">
        <f t="shared" si="19"/>
        <v>0.14565280338992273</v>
      </c>
      <c r="AR57" s="11">
        <f t="shared" si="20"/>
        <v>0.17303699754510929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0.12108476851958777</v>
      </c>
      <c r="AW57" s="11">
        <f t="shared" si="3"/>
        <v>0.15484987422298435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0.11598670730934535</v>
      </c>
      <c r="BB57" s="11">
        <f t="shared" si="4"/>
        <v>0.15641112805104648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0.15565419996467059</v>
      </c>
      <c r="BG57" s="11">
        <f t="shared" si="5"/>
        <v>0.17346183267528689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0.10970217721840562</v>
      </c>
      <c r="BL57" s="11">
        <f t="shared" si="6"/>
        <v>0.13746880168076336</v>
      </c>
      <c r="BM57" s="33">
        <v>45.754130453988907</v>
      </c>
      <c r="BN57" s="26">
        <v>1045.796593545854</v>
      </c>
      <c r="BO57" s="27">
        <v>1096.0946776179071</v>
      </c>
      <c r="BP57" s="11">
        <f t="shared" si="7"/>
        <v>6.5739038265030289E-2</v>
      </c>
      <c r="BQ57" s="11">
        <f t="shared" si="7"/>
        <v>0.11699626369141357</v>
      </c>
      <c r="BR57" s="33">
        <v>44.694699283130468</v>
      </c>
      <c r="BS57" s="26">
        <v>1060.406316230584</v>
      </c>
      <c r="BT57" s="27">
        <v>1095.109345808195</v>
      </c>
      <c r="BU57" s="11">
        <f t="shared" si="8"/>
        <v>8.0627355839819101E-2</v>
      </c>
      <c r="BV57" s="11">
        <f t="shared" si="8"/>
        <v>0.11599214244858753</v>
      </c>
      <c r="BW57" s="33">
        <v>17.119051597826179</v>
      </c>
      <c r="BX57" s="26">
        <v>1046.832133955669</v>
      </c>
      <c r="BY57" s="27">
        <v>1070.6138812672079</v>
      </c>
      <c r="BZ57" s="11">
        <f t="shared" si="9"/>
        <v>6.6794325542930966E-2</v>
      </c>
      <c r="CA57" s="11">
        <f t="shared" si="9"/>
        <v>9.1029570393104844E-2</v>
      </c>
      <c r="CB57" s="33">
        <v>17.970740561001001</v>
      </c>
    </row>
    <row r="58" spans="1:80" x14ac:dyDescent="0.25">
      <c r="A58" s="25" t="s">
        <v>302</v>
      </c>
      <c r="B58" s="31">
        <f t="shared" si="10"/>
        <v>952.68526010231949</v>
      </c>
      <c r="C58" s="28">
        <v>920.29468538130698</v>
      </c>
      <c r="D58" s="29">
        <v>952.68526010231949</v>
      </c>
      <c r="E58" s="13">
        <v>3.3999239914271707E-2</v>
      </c>
      <c r="F58" s="13">
        <f t="shared" si="11"/>
        <v>0</v>
      </c>
      <c r="G58" s="42">
        <v>3600.0075809955601</v>
      </c>
      <c r="H58" s="28">
        <v>940.24336051711532</v>
      </c>
      <c r="I58" s="29">
        <v>953.35583950219279</v>
      </c>
      <c r="J58" s="13">
        <v>1.37540238825456E-2</v>
      </c>
      <c r="K58" s="86">
        <f t="shared" si="12"/>
        <v>7.0388346283565184E-4</v>
      </c>
      <c r="L58" s="34">
        <v>3600.0031020641331</v>
      </c>
      <c r="M58" s="28">
        <v>1056.9939561759661</v>
      </c>
      <c r="N58" s="13">
        <f t="shared" si="13"/>
        <v>0.10948914656498804</v>
      </c>
      <c r="O58" s="29">
        <f t="shared" si="14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8"/>
        <v>0.15123602894023905</v>
      </c>
      <c r="X58" s="29">
        <f t="shared" si="15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6"/>
        <v>0.10306149659841406</v>
      </c>
      <c r="AH58" s="13">
        <f t="shared" si="16"/>
        <v>0.11540184212280512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7"/>
        <v>0.10306149659841406</v>
      </c>
      <c r="AM58" s="13">
        <f t="shared" si="17"/>
        <v>0.11540184212280512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9"/>
        <v>9.2850043282707281E-2</v>
      </c>
      <c r="AR58" s="13">
        <f t="shared" si="20"/>
        <v>0.10573563264202995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0.13420950096196121</v>
      </c>
      <c r="AW58" s="13">
        <f t="shared" si="3"/>
        <v>0.15689742857187258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0.10953887230819823</v>
      </c>
      <c r="BB58" s="13">
        <f t="shared" si="4"/>
        <v>0.13073536771010899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0.12431996021312657</v>
      </c>
      <c r="BG58" s="13">
        <f t="shared" si="5"/>
        <v>0.15222839227386875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0.11467080565801384</v>
      </c>
      <c r="BL58" s="13">
        <f t="shared" si="6"/>
        <v>0.13104432972405708</v>
      </c>
      <c r="BM58" s="34">
        <v>30.522643959149718</v>
      </c>
      <c r="BN58" s="28">
        <v>1027.93024593005</v>
      </c>
      <c r="BO58" s="29">
        <v>1064.558878920001</v>
      </c>
      <c r="BP58" s="13">
        <f t="shared" si="7"/>
        <v>7.8981998545510287E-2</v>
      </c>
      <c r="BQ58" s="13">
        <f t="shared" si="7"/>
        <v>0.1174297782309198</v>
      </c>
      <c r="BR58" s="34">
        <v>45.333466810360548</v>
      </c>
      <c r="BS58" s="28">
        <v>1025.819350177761</v>
      </c>
      <c r="BT58" s="29">
        <v>1059.5946184164591</v>
      </c>
      <c r="BU58" s="13">
        <f t="shared" si="8"/>
        <v>7.676626598336031E-2</v>
      </c>
      <c r="BV58" s="13">
        <f t="shared" si="8"/>
        <v>0.1122189696759425</v>
      </c>
      <c r="BW58" s="34">
        <v>16.414580522291359</v>
      </c>
      <c r="BX58" s="28">
        <v>1026.4304671189111</v>
      </c>
      <c r="BY58" s="29">
        <v>1047.337524321917</v>
      </c>
      <c r="BZ58" s="13">
        <f t="shared" si="9"/>
        <v>7.7407733807775408E-2</v>
      </c>
      <c r="CA58" s="13">
        <f t="shared" si="9"/>
        <v>9.9353131809168327E-2</v>
      </c>
      <c r="CB58" s="34">
        <v>16.29017246831209</v>
      </c>
    </row>
    <row r="59" spans="1:80" x14ac:dyDescent="0.25">
      <c r="A59" s="36" t="s">
        <v>69</v>
      </c>
      <c r="B59" s="37"/>
      <c r="C59" s="35">
        <f t="shared" ref="C59:M59" si="21">AVERAGE(C3:C58)</f>
        <v>868.78640684249956</v>
      </c>
      <c r="D59" s="35">
        <f t="shared" si="21"/>
        <v>886.63512696922533</v>
      </c>
      <c r="E59" s="1">
        <f t="shared" si="21"/>
        <v>2.0021077896486272E-2</v>
      </c>
      <c r="F59" s="1">
        <f t="shared" si="21"/>
        <v>9.2595436879047764E-4</v>
      </c>
      <c r="G59" s="35">
        <f t="shared" si="21"/>
        <v>3499.0029557091848</v>
      </c>
      <c r="H59" s="35">
        <f t="shared" si="21"/>
        <v>876.16641275133009</v>
      </c>
      <c r="I59" s="35">
        <f t="shared" si="21"/>
        <v>886.38988552279898</v>
      </c>
      <c r="J59" s="1">
        <f t="shared" si="21"/>
        <v>1.1534252432222804E-2</v>
      </c>
      <c r="K59" s="1">
        <f t="shared" si="21"/>
        <v>6.4061566897193956E-4</v>
      </c>
      <c r="L59" s="35">
        <f t="shared" si="21"/>
        <v>3307.1132014010632</v>
      </c>
      <c r="M59" s="35">
        <f t="shared" si="21"/>
        <v>1048.2591990884323</v>
      </c>
      <c r="N59" s="1">
        <f t="shared" ref="N59:U59" si="22">AVERAGE(N3:N58)</f>
        <v>0.18366876802457568</v>
      </c>
      <c r="O59" s="35">
        <f t="shared" si="22"/>
        <v>33.722549903574091</v>
      </c>
      <c r="P59" s="35">
        <f t="shared" si="22"/>
        <v>0.1387759255291115</v>
      </c>
      <c r="Q59" s="35">
        <f t="shared" si="22"/>
        <v>0.35714285714285715</v>
      </c>
      <c r="R59" s="35">
        <f t="shared" si="22"/>
        <v>0.16964285714285715</v>
      </c>
      <c r="S59" s="35">
        <f t="shared" si="22"/>
        <v>0.4375</v>
      </c>
      <c r="T59" s="35">
        <f t="shared" si="22"/>
        <v>0.17857142857142858</v>
      </c>
      <c r="U59" s="35">
        <f t="shared" si="22"/>
        <v>0</v>
      </c>
      <c r="V59" s="35">
        <f>AVERAGE(V3:V58)</f>
        <v>1047.5552067677538</v>
      </c>
      <c r="W59" s="1">
        <f t="shared" ref="W59:AD59" si="23">AVERAGE(W3:W58)</f>
        <v>0.18237920791090695</v>
      </c>
      <c r="X59" s="35">
        <f t="shared" si="23"/>
        <v>34.488512757143781</v>
      </c>
      <c r="Y59" s="35">
        <f t="shared" si="23"/>
        <v>0.14192803603762871</v>
      </c>
      <c r="Z59" s="35">
        <f t="shared" si="23"/>
        <v>0.3482142857142857</v>
      </c>
      <c r="AA59" s="35">
        <f t="shared" si="23"/>
        <v>0.26785714285714285</v>
      </c>
      <c r="AB59" s="35">
        <f t="shared" si="23"/>
        <v>0.4375</v>
      </c>
      <c r="AC59" s="35">
        <f t="shared" si="23"/>
        <v>0.24107142857142858</v>
      </c>
      <c r="AD59" s="35">
        <f t="shared" si="23"/>
        <v>0</v>
      </c>
      <c r="AE59" s="35">
        <f>AVERAGE(AE3:AE58)</f>
        <v>986.00557924103055</v>
      </c>
      <c r="AF59" s="35"/>
      <c r="AG59" s="1">
        <f>AVERAGE(AG3:AG58)</f>
        <v>0.11308784353277522</v>
      </c>
      <c r="AH59" s="1">
        <f>AVERAGE(AH3:AH58)</f>
        <v>0.13856518918428712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0.11308784353277522</v>
      </c>
      <c r="AM59" s="1">
        <f>AVERAGE(AM3:AM58)</f>
        <v>0.13856518918428712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0.11369863348790428</v>
      </c>
      <c r="AR59" s="1">
        <f>AVERAGE(AR3:AR58)</f>
        <v>0.13773903288837891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0.1037353592550678</v>
      </c>
      <c r="AW59" s="1">
        <f>AVERAGE(AW3:AW58)</f>
        <v>0.12797931787417274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0.11717110857327773</v>
      </c>
      <c r="BB59" s="1">
        <f>AVERAGE(BB3:BB58)</f>
        <v>0.14623103454873518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0.10493390720532723</v>
      </c>
      <c r="BG59" s="1">
        <f>AVERAGE(BG3:BG58)</f>
        <v>0.12908441654021158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7.6306964331214117E-2</v>
      </c>
      <c r="BL59" s="1">
        <f>AVERAGE(BL3:BL58)</f>
        <v>0.10217832583745338</v>
      </c>
      <c r="BM59" s="35">
        <f>AVERAGE(BM3:BM58)</f>
        <v>34.691449580428056</v>
      </c>
      <c r="BN59" s="35">
        <f>AVERAGE(BN3:BN58)</f>
        <v>944.52238085582974</v>
      </c>
      <c r="BO59" s="35"/>
      <c r="BP59" s="1">
        <f>AVERAGE(BP3:BP58)</f>
        <v>6.6643156842380605E-2</v>
      </c>
      <c r="BQ59" s="1">
        <f>AVERAGE(BQ3:BQ58)</f>
        <v>9.1828225055413701E-2</v>
      </c>
      <c r="BR59" s="35">
        <f>AVERAGE(BR3:BR58)</f>
        <v>40.265829903898506</v>
      </c>
      <c r="BS59" s="35">
        <f>AVERAGE(BS3:BS58)</f>
        <v>946.10722599353755</v>
      </c>
      <c r="BT59" s="35"/>
      <c r="BU59" s="1">
        <f>AVERAGE(BU3:BU58)</f>
        <v>6.8295744913174708E-2</v>
      </c>
      <c r="BV59" s="1">
        <f>AVERAGE(BV3:BV58)</f>
        <v>9.174326594030445E-2</v>
      </c>
      <c r="BW59" s="35">
        <f>AVERAGE(BW3:BW58)</f>
        <v>16.642199619323947</v>
      </c>
      <c r="BX59" s="35">
        <f>AVERAGE(BX3:BX58)</f>
        <v>951.69298557113575</v>
      </c>
      <c r="BY59" s="35"/>
      <c r="BZ59" s="1">
        <f>AVERAGE(BZ3:BZ58)</f>
        <v>7.4700893473949453E-2</v>
      </c>
      <c r="CA59" s="1">
        <f>AVERAGE(CA3:CA58)</f>
        <v>9.8721212007501294E-2</v>
      </c>
      <c r="CB59" s="35">
        <f>AVERAGE(CB3:CB58)</f>
        <v>16.977985011067776</v>
      </c>
    </row>
    <row r="60" spans="1:80" x14ac:dyDescent="0.25"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0.5</v>
      </c>
      <c r="AC60" s="48">
        <f t="shared" si="25"/>
        <v>0</v>
      </c>
      <c r="AD60" s="48">
        <f t="shared" si="25"/>
        <v>0</v>
      </c>
    </row>
  </sheetData>
  <mergeCells count="14">
    <mergeCell ref="C1:G1"/>
    <mergeCell ref="M1:U1"/>
    <mergeCell ref="V1:AD1"/>
    <mergeCell ref="AT1:AX1"/>
    <mergeCell ref="AY1:BC1"/>
    <mergeCell ref="AO1:AS1"/>
    <mergeCell ref="AE1:AI1"/>
    <mergeCell ref="AJ1:AN1"/>
    <mergeCell ref="H1:L1"/>
    <mergeCell ref="BX1:CB1"/>
    <mergeCell ref="BI1:BM1"/>
    <mergeCell ref="BN1:BR1"/>
    <mergeCell ref="BS1:BW1"/>
    <mergeCell ref="BD1:B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2022-11-07T21:15:10Z</dcterms:modified>
</cp:coreProperties>
</file>