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hidePivotFieldList="1"/>
  <mc:AlternateContent xmlns:mc="http://schemas.openxmlformats.org/markup-compatibility/2006">
    <mc:Choice Requires="x15">
      <x15ac:absPath xmlns:x15ac="http://schemas.microsoft.com/office/spreadsheetml/2010/11/ac" url="C:\Users\pablo\Downloads\IMPORTANT DOCUMENTS\Projects\MS Excel\"/>
    </mc:Choice>
  </mc:AlternateContent>
  <xr:revisionPtr revIDLastSave="0" documentId="13_ncr:1_{F420F2B9-62C4-44D1-AB1F-25451394B256}" xr6:coauthVersionLast="47" xr6:coauthVersionMax="47" xr10:uidLastSave="{00000000-0000-0000-0000-000000000000}"/>
  <bookViews>
    <workbookView xWindow="-108" yWindow="-108" windowWidth="23256" windowHeight="13176" xr2:uid="{26D4546B-D2A1-4444-8EAF-A6228F96F0C1}"/>
  </bookViews>
  <sheets>
    <sheet name="Customer Centre Report" sheetId="5" r:id="rId1"/>
    <sheet name="Pivots" sheetId="6" r:id="rId2"/>
    <sheet name="Data" sheetId="2" r:id="rId3"/>
    <sheet name="Assets" sheetId="4" r:id="rId4"/>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1" i="6" l="1"/>
  <c r="H54" i="6" s="1"/>
  <c r="H59" i="6" s="1"/>
  <c r="M31" i="5" s="1"/>
  <c r="H50" i="6"/>
  <c r="H53" i="6" s="1"/>
  <c r="H58" i="6" s="1"/>
  <c r="M30" i="5" s="1"/>
  <c r="H49" i="6"/>
  <c r="H57" i="6" s="1"/>
  <c r="M29" i="5" s="1"/>
  <c r="P18" i="5" a="1"/>
  <c r="P18" i="5" s="1"/>
  <c r="O19" i="5" a="1"/>
  <c r="O19" i="5" s="1"/>
  <c r="I34" i="6"/>
  <c r="J40" i="6" s="1"/>
  <c r="F37" i="6" a="1"/>
  <c r="F3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7" i="6" l="1"/>
  <c r="J39" i="6"/>
  <c r="I38" i="6"/>
  <c r="J37" i="6"/>
  <c r="I41" i="6"/>
  <c r="J38" i="6"/>
  <c r="I40" i="6"/>
  <c r="J41" i="6"/>
  <c r="I3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163E6E-36FC-4535-8E9D-E630B5EA4A3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8A150D6-5ACB-4BBD-9130-EDB74B5AC06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B1BB1E5C-EF3A-4FA2-ACB3-56E7A4EEA10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<sst xmlns="http://schemas.openxmlformats.org/spreadsheetml/2006/main" count="3171" uniqueCount="1086">
  <si>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</si>
  <si>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</si>
  <si>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</si>
  <si>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</si>
  <si>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</si>
  <si>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</si>
  <si>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</si>
  <si>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</si>
  <si>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</si>
  <si>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</si>
  <si>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</si>
  <si>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</si>
  <si>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</si>
  <si>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</si>
  <si>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</si>
  <si>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</si>
  <si>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</si>
  <si>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</si>
  <si>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</si>
  <si>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</si>
  <si>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</si>
  <si>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</si>
  <si>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</si>
  <si>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</si>
  <si>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</si>
  <si>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</si>
  <si>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</si>
  <si>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</si>
  <si>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</si>
  <si>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</si>
  <si>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</si>
  <si>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</si>
  <si>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</si>
  <si>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</si>
  <si>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</si>
  <si>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</si>
  <si>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</si>
  <si>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</si>
  <si>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</si>
  <si>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</si>
  <si>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</si>
  <si>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</si>
  <si>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</si>
  <si>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</si>
  <si>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</si>
  <si>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</si>
  <si>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</si>
  <si>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</si>
  <si>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</si>
  <si>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</si>
  <si>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</si>
  <si>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</si>
  <si>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</si>
  <si>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</si>
  <si>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</si>
  <si>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</si>
  <si>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</si>
  <si>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</si>
  <si>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</si>
  <si>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</si>
  <si>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</si>
  <si>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</si>
  <si>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</si>
  <si>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</si>
  <si>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</si>
  <si>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</si>
  <si>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</si>
  <si>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</si>
  <si>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</si>
  <si>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</si>
  <si>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</si>
  <si>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</si>
  <si>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</si>
  <si>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</si>
  <si>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</si>
  <si>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</si>
  <si>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</si>
  <si>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</si>
  <si>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</si>
  <si>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</si>
  <si>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</si>
  <si>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</si>
  <si>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</si>
  <si>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</si>
  <si>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</si>
  <si>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</si>
  <si>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</si>
  <si>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</si>
  <si>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</si>
  <si>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</si>
  <si>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</si>
  <si>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</si>
  <si>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</si>
  <si>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</si>
  <si>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</si>
  <si>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</si>
  <si>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</si>
  <si>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</si>
  <si>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</si>
  <si>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</si>
  <si>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</si>
  <si>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</si>
  <si>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</si>
  <si>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</si>
  <si>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</si>
  <si>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</si>
  <si>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</si>
  <si>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</si>
  <si>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</si>
  <si>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</si>
  <si>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</si>
  <si>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</si>
  <si>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</si>
  <si>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</si>
  <si>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</si>
  <si>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</si>
  <si>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</si>
  <si>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</si>
  <si>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</si>
  <si>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</si>
  <si>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</si>
  <si>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</si>
  <si>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</si>
  <si>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</si>
  <si>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</si>
  <si>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</si>
  <si>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</si>
  <si>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</si>
  <si>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</si>
  <si>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</si>
  <si>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</si>
  <si>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</si>
  <si>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</si>
  <si>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</si>
  <si>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</si>
  <si>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</si>
  <si>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</si>
  <si>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</si>
  <si>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</si>
  <si>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</si>
  <si>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</si>
  <si>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</si>
  <si>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</si>
  <si>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</si>
  <si>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</si>
  <si>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</si>
  <si>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</si>
  <si>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</si>
  <si>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</si>
  <si>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</si>
  <si>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</si>
  <si>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</si>
  <si>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</si>
  <si>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</si>
  <si>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</si>
  <si>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</si>
  <si>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</si>
  <si>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</si>
  <si>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</si>
  <si>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</si>
  <si>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</si>
  <si>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</si>
  <si>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</si>
  <si>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</si>
  <si>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</si>
  <si>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</si>
  <si>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</si>
  <si>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</si>
  <si>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</si>
  <si>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</si>
  <si>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</si>
  <si>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</si>
  <si>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</si>
  <si>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</si>
  <si>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</si>
  <si>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</si>
  <si>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</si>
  <si>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</si>
  <si>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</si>
  <si>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</si>
  <si>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</si>
  <si>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</si>
  <si>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</si>
  <si>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</si>
  <si>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</si>
  <si>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</si>
  <si>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</si>
  <si>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</si>
  <si>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</si>
  <si>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</si>
  <si>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</si>
  <si>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</si>
  <si>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</si>
  <si>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</si>
  <si>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</si>
  <si>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</si>
  <si>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</si>
  <si>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</si>
  <si>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</si>
  <si>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</si>
  <si>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</si>
  <si>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</si>
  <si>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</si>
  <si>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</si>
  <si>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</si>
  <si>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</si>
  <si>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</si>
  <si>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</si>
  <si>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</si>
  <si>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</si>
  <si>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</si>
  <si>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</si>
  <si>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</si>
  <si>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</si>
  <si>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</si>
  <si>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</si>
  <si>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</si>
  <si>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</si>
  <si>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</si>
  <si>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</si>
  <si>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</si>
  <si>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</si>
  <si>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</si>
  <si>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</si>
  <si>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</si>
  <si>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</si>
  <si>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</si>
  <si>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</si>
  <si>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</si>
  <si>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</si>
  <si>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</si>
  <si>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</si>
  <si>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</si>
  <si>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</si>
  <si>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</si>
  <si>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</si>
  <si>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</si>
  <si>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</si>
  <si>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</si>
  <si>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</si>
  <si>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</si>
  <si>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</si>
  <si>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</si>
  <si>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</si>
  <si>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</si>
  <si>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</si>
  <si>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</si>
  <si>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</si>
  <si>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</si>
  <si>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</si>
  <si>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</si>
  <si>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</si>
  <si>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</si>
  <si>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</si>
  <si>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</si>
  <si>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</si>
  <si>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</si>
  <si>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</si>
  <si>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</si>
  <si>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</si>
  <si>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</si>
  <si>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</si>
  <si>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</si>
  <si>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</si>
  <si>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</si>
  <si>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</si>
  <si>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</si>
  <si>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</si>
  <si>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</si>
  <si>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</si>
  <si>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</si>
  <si>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</si>
  <si>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</si>
  <si>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</si>
  <si>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</si>
  <si>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</si>
  <si>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</si>
  <si>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</si>
  <si>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</si>
  <si>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</si>
  <si>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</si>
  <si>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</si>
  <si>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</si>
  <si>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</si>
  <si>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</si>
  <si>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</si>
  <si>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</si>
  <si>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</si>
  <si>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</si>
  <si>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</si>
  <si>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</si>
  <si>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</si>
  <si>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</si>
  <si>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</si>
  <si>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</si>
  <si>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</si>
  <si>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</si>
  <si>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</si>
  <si>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</si>
  <si>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</si>
  <si>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</si>
  <si>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</si>
  <si>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</si>
  <si>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</si>
  <si>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</si>
  <si>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</si>
  <si>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</si>
  <si>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</si>
  <si>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</si>
  <si>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</si>
  <si>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</si>
  <si>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</si>
  <si>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</si>
  <si>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</si>
  <si>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</si>
  <si>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</si>
  <si>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</si>
  <si>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</si>
  <si>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</si>
  <si>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</si>
  <si>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</si>
  <si>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</si>
  <si>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</si>
  <si>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</si>
  <si>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</si>
  <si>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</si>
  <si>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</si>
  <si>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</si>
  <si>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</si>
  <si>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</si>
  <si>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</si>
  <si>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</si>
  <si>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</si>
  <si>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</si>
  <si>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</si>
  <si>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</si>
  <si>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</si>
  <si>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</si>
  <si>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</si>
  <si>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</si>
  <si>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</si>
  <si>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</si>
  <si>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</si>
  <si>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</si>
  <si>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</si>
  <si>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</si>
  <si>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</si>
  <si>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</si>
  <si>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</si>
  <si>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</si>
  <si>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</si>
  <si>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</si>
  <si>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</si>
  <si>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</si>
  <si>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</si>
  <si>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</si>
  <si>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</si>
  <si>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</si>
  <si>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</si>
  <si>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</si>
  <si>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</si>
  <si>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</si>
  <si>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</si>
  <si>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</si>
  <si>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</si>
  <si>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</si>
  <si>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</si>
  <si>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</si>
  <si>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</si>
  <si>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</si>
  <si>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</si>
  <si>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</si>
  <si>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</si>
  <si>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</si>
  <si>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</si>
  <si>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</si>
  <si>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</si>
  <si>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</si>
  <si>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</si>
  <si>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</si>
  <si>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</si>
  <si>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</si>
  <si>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</si>
  <si>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</si>
  <si>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</si>
  <si>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</si>
  <si>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</si>
  <si>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</si>
  <si>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</si>
  <si>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</si>
  <si>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</si>
  <si>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</si>
  <si>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</si>
  <si>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</si>
  <si>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</si>
  <si>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</si>
  <si>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</si>
  <si>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</si>
  <si>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</si>
  <si>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</si>
  <si>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</si>
  <si>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</si>
  <si>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</si>
  <si>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</si>
  <si>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</si>
  <si>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</si>
  <si>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</si>
  <si>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</si>
  <si>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</si>
  <si>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</si>
  <si>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</si>
  <si>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</si>
  <si>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</si>
  <si>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</si>
  <si>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</si>
  <si>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</si>
  <si>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</si>
  <si>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</si>
  <si>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</si>
  <si>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</si>
  <si>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</si>
  <si>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</si>
  <si>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</si>
  <si>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</si>
  <si>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</si>
  <si>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</si>
  <si>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</si>
  <si>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</si>
  <si>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</si>
  <si>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</si>
  <si>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</si>
  <si>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</si>
  <si>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</si>
  <si>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</si>
  <si>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</si>
  <si>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</si>
  <si>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</si>
  <si>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</si>
  <si>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</si>
  <si>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</si>
  <si>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</si>
  <si>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</si>
  <si>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</si>
  <si>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</si>
  <si>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</si>
  <si>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</si>
  <si>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</si>
  <si>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</si>
  <si>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</si>
  <si>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</si>
  <si>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</si>
  <si>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</si>
  <si>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</si>
  <si>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</si>
  <si>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</si>
  <si>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</si>
  <si>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</si>
  <si>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</si>
  <si>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</si>
  <si>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</si>
  <si>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</si>
  <si>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</si>
  <si>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</si>
  <si>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</si>
  <si>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</si>
  <si>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</si>
  <si>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</si>
  <si>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</si>
  <si>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</si>
  <si>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</si>
  <si>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</si>
  <si>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</si>
  <si>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</si>
  <si>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</si>
  <si>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</si>
  <si>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</si>
  <si>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</si>
  <si>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</si>
  <si>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</si>
  <si>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</si>
  <si>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</si>
  <si>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</si>
  <si>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</si>
  <si>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</si>
  <si>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</si>
  <si>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</si>
  <si>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</si>
  <si>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</si>
  <si>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</si>
  <si>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</si>
  <si>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</si>
  <si>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</si>
  <si>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</si>
  <si>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</si>
  <si>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</si>
  <si>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</si>
  <si>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</si>
  <si>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</si>
  <si>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</si>
  <si>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</si>
  <si>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</si>
  <si>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</si>
  <si>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</si>
  <si>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</si>
  <si>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</si>
  <si>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</si>
  <si>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</si>
  <si>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</si>
  <si>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</si>
  <si>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</si>
  <si>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</si>
  <si>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</si>
  <si>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</si>
  <si>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</si>
  <si>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</si>
  <si>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</si>
  <si>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</si>
  <si>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</si>
  <si>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</si>
  <si>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</si>
  <si>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</si>
  <si>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</si>
  <si>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</si>
  <si>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</si>
  <si>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</si>
  <si>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</si>
  <si>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</si>
  <si>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</si>
  <si>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</si>
  <si>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</si>
  <si>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</si>
  <si>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</si>
  <si>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</si>
  <si>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</si>
  <si>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</si>
  <si>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</si>
  <si>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</si>
  <si>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</si>
  <si>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</si>
  <si>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</si>
  <si>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</si>
  <si>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</si>
  <si>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</si>
  <si>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</si>
  <si>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</si>
  <si>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</si>
  <si>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</si>
  <si>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</si>
  <si>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</si>
  <si>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</si>
  <si>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</si>
  <si>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</si>
  <si>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</si>
  <si>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</si>
  <si>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</si>
  <si>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</si>
  <si>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</si>
  <si>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</si>
  <si>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</si>
  <si>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</si>
  <si>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</si>
  <si>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</si>
  <si>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</si>
  <si>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</si>
  <si>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</si>
  <si>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</si>
  <si>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</si>
  <si>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</si>
  <si>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</si>
  <si>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</si>
  <si>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</si>
  <si>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</si>
  <si>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</si>
  <si>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</si>
  <si>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</si>
  <si>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</si>
  <si>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</si>
  <si>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</si>
  <si>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</si>
  <si>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</si>
  <si>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</si>
  <si>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</si>
  <si>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</si>
  <si>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</si>
  <si>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</si>
  <si>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</si>
  <si>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</si>
  <si>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</si>
  <si>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</si>
  <si>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</si>
  <si>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</si>
  <si>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</si>
  <si>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</si>
  <si>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</si>
  <si>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</si>
  <si>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</si>
  <si>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</si>
  <si>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</si>
  <si>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</si>
  <si>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</si>
  <si>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</si>
  <si>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</si>
  <si>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</si>
  <si>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</si>
  <si>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</si>
  <si>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</si>
  <si>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</si>
  <si>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</si>
  <si>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</si>
  <si>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</si>
  <si>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</si>
  <si>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</si>
  <si>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</si>
  <si>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</si>
  <si>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</si>
  <si>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</si>
  <si>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</si>
  <si>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</si>
  <si>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</si>
  <si>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</si>
  <si>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</si>
  <si>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</si>
  <si>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</si>
  <si>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</si>
  <si>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</si>
  <si>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</si>
  <si>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</si>
  <si>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</si>
  <si>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</si>
  <si>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</si>
  <si>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</si>
  <si>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</si>
  <si>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</si>
  <si>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</si>
  <si>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</si>
  <si>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</si>
  <si>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</si>
  <si>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</si>
  <si>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</si>
  <si>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</si>
  <si>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</si>
  <si>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</si>
  <si>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</si>
  <si>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</si>
  <si>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</si>
  <si>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</si>
  <si>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</si>
  <si>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</si>
  <si>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</si>
  <si>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</si>
  <si>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</si>
  <si>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</si>
  <si>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</si>
  <si>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</si>
  <si>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</si>
  <si>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</si>
  <si>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</si>
  <si>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</si>
  <si>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</si>
  <si>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</si>
  <si>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</si>
  <si>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</si>
  <si>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</si>
  <si>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</si>
  <si>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</si>
  <si>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</si>
  <si>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</si>
  <si>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</si>
  <si>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</si>
  <si>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</si>
  <si>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</si>
  <si>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</si>
  <si>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</si>
  <si>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</si>
  <si>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</si>
  <si>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</si>
  <si>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</si>
  <si>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</si>
  <si>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</si>
  <si>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</si>
  <si>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</si>
  <si>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</si>
  <si>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</si>
  <si>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</si>
  <si>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</si>
  <si>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</si>
  <si>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</si>
  <si>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</si>
  <si>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</si>
  <si>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</si>
  <si>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</si>
  <si>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</si>
  <si>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</si>
  <si>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</si>
  <si>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</si>
  <si>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</si>
  <si>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</si>
  <si>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</si>
  <si>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</si>
  <si>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</si>
  <si>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</si>
  <si>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</si>
  <si>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</si>
  <si>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</si>
  <si>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</si>
  <si>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</si>
  <si>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</si>
  <si>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</si>
  <si>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</si>
  <si>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</si>
  <si>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</si>
  <si>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</si>
  <si>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</si>
  <si>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</si>
  <si>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</si>
  <si>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</si>
  <si>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</si>
  <si>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</si>
  <si>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</si>
  <si>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</si>
  <si>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</si>
  <si>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</si>
  <si>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</si>
  <si>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</si>
  <si>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</si>
  <si>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</si>
  <si>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</si>
  <si>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</si>
  <si>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</si>
  <si>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</si>
  <si>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</si>
  <si>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</si>
  <si>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</si>
  <si>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</si>
  <si>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</si>
  <si>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</si>
  <si>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</si>
  <si>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</si>
  <si>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</si>
  <si>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</si>
  <si>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</si>
  <si>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</si>
  <si>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</si>
  <si>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</si>
  <si>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</si>
  <si>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</si>
  <si>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</si>
  <si>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</si>
  <si>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</si>
  <si>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</si>
  <si>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</si>
  <si>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</si>
  <si>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</si>
  <si>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</si>
  <si>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</si>
  <si>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</si>
  <si>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</si>
  <si>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</si>
  <si>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</si>
  <si>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</si>
  <si>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</si>
  <si>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</si>
  <si>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</si>
  <si>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</si>
  <si>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</si>
  <si>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</si>
  <si>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</si>
  <si>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</si>
  <si>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</si>
  <si>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</si>
  <si>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</si>
  <si>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</si>
  <si>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</si>
  <si>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</si>
  <si>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</si>
  <si>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</si>
  <si>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</si>
  <si>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</si>
  <si>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</si>
  <si>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</si>
  <si>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</si>
  <si>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</si>
  <si>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</si>
  <si>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</si>
  <si>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</si>
  <si>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</si>
  <si>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</si>
  <si>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</si>
  <si>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</si>
  <si>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</si>
  <si>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</si>
  <si>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</si>
  <si>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</si>
  <si>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</si>
  <si>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</si>
  <si>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</si>
  <si>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</si>
  <si>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</si>
  <si>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</si>
  <si>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</si>
  <si>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</si>
  <si>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</si>
  <si>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</si>
  <si>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</si>
  <si>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</si>
  <si>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</si>
  <si>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</si>
  <si>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</si>
  <si>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</si>
  <si>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</si>
  <si>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</si>
  <si>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</si>
  <si>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</si>
  <si>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</si>
  <si>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</si>
  <si>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</si>
  <si>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</si>
  <si>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</si>
  <si>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</si>
  <si>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</si>
  <si>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</si>
  <si>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</si>
  <si>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</si>
  <si>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</si>
  <si>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</si>
  <si>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</si>
  <si>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</si>
  <si>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</si>
  <si>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</si>
  <si>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</si>
  <si>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</si>
  <si>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</si>
  <si>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</si>
  <si>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</si>
  <si>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</si>
  <si>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</si>
  <si>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</si>
  <si>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</si>
  <si>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</si>
  <si>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</si>
  <si>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</si>
  <si>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</si>
  <si>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</si>
  <si>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</si>
  <si>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</si>
  <si>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</si>
  <si>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</si>
  <si>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</si>
  <si>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</si>
  <si>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</si>
  <si>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</si>
  <si>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</si>
  <si>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</si>
  <si>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</si>
  <si>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</si>
  <si>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</si>
  <si>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</si>
  <si>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</si>
  <si>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</si>
  <si>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</si>
  <si>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</si>
  <si>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</si>
  <si>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</si>
  <si>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</si>
  <si>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</si>
  <si>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</si>
  <si>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</si>
  <si>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</si>
  <si>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</si>
  <si>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</si>
  <si>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</si>
  <si>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</si>
  <si>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</si>
  <si>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</si>
  <si>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</si>
  <si>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</si>
  <si>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</si>
  <si>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</si>
  <si>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</si>
  <si>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</si>
  <si>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</si>
  <si>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</si>
  <si>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</si>
  <si>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</si>
  <si>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</si>
  <si>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</si>
  <si>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</si>
  <si>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</si>
  <si>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</si>
  <si>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</si>
  <si>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</si>
  <si>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</si>
  <si>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</si>
  <si>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</si>
  <si>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</si>
  <si>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</si>
  <si>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</si>
  <si>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</si>
  <si>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</si>
  <si>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</si>
  <si>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</si>
  <si>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</si>
  <si>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</si>
  <si>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</si>
  <si>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</si>
  <si>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</si>
  <si>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</si>
  <si>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</si>
  <si>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</si>
  <si>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</si>
  <si>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</si>
  <si>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</si>
  <si>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</si>
  <si>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</si>
  <si>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</si>
  <si>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</si>
  <si>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</si>
  <si>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</si>
  <si>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</si>
  <si>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</si>
  <si>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</si>
  <si>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</si>
  <si>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</si>
  <si>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</si>
  <si>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</si>
  <si>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</si>
  <si>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</si>
  <si>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</si>
  <si>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</si>
  <si>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</si>
  <si>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</si>
  <si>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</si>
  <si>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</si>
  <si>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</si>
  <si>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</si>
  <si>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</si>
  <si>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</si>
  <si>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</si>
  <si>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</si>
  <si>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</si>
  <si>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</si>
  <si>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</si>
  <si>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</si>
  <si>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</si>
  <si>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</si>
  <si>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</si>
  <si>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</si>
  <si>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</si>
  <si>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</si>
  <si>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</si>
  <si>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</si>
  <si>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</si>
  <si>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</si>
  <si>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</si>
  <si>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</si>
  <si>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</si>
  <si>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</si>
  <si>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</si>
  <si>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</si>
  <si>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</si>
  <si>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</si>
  <si>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</si>
  <si>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</si>
  <si>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</si>
  <si>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</si>
  <si>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</si>
  <si>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</si>
  <si>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</si>
  <si>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</si>
  <si>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</si>
  <si>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</si>
  <si>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</si>
  <si>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</si>
  <si>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</si>
  <si>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</si>
  <si>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</si>
  <si>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</si>
  <si>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</si>
  <si>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</si>
  <si>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</si>
  <si>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</si>
  <si>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</si>
  <si>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</si>
  <si>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</si>
  <si>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</si>
  <si>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</si>
  <si>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</si>
  <si>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</si>
  <si>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</si>
  <si>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</si>
  <si>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</si>
  <si>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</si>
  <si>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</si>
  <si>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</si>
  <si>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</si>
  <si>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</si>
  <si>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</si>
  <si>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</si>
  <si>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</si>
  <si>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</si>
  <si>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</si>
  <si>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</si>
  <si>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</si>
  <si>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</si>
  <si>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</si>
  <si>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</si>
  <si>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</si>
  <si>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</si>
  <si>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</si>
  <si>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</si>
  <si>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</si>
  <si>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</si>
  <si>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</si>
  <si>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</si>
  <si>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</si>
  <si>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</si>
  <si>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</si>
  <si>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</si>
  <si>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</si>
  <si>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</si>
  <si>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</si>
  <si>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</si>
  <si>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</si>
  <si>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</si>
  <si>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</si>
  <si>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</si>
  <si>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</si>
  <si>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</si>
  <si>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</si>
  <si>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</si>
  <si>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</si>
  <si>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</si>
  <si>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</si>
  <si>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</si>
  <si>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</si>
  <si>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</si>
  <si>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</si>
  <si>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</si>
  <si>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</si>
  <si>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</si>
  <si>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</si>
  <si>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</si>
  <si>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</si>
  <si>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</si>
  <si>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</si>
  <si>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</si>
  <si>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</si>
  <si>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</si>
  <si>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</si>
  <si>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</si>
  <si>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</si>
  <si>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</si>
  <si>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</si>
  <si>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</si>
  <si>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</si>
  <si>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</si>
  <si>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</si>
  <si>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</si>
  <si>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</si>
  <si>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</si>
  <si>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</si>
  <si>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</si>
  <si>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</si>
  <si>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</si>
  <si>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</si>
  <si>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</si>
  <si>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</si>
  <si>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</si>
  <si>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</si>
  <si>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</si>
  <si>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</si>
  <si>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</si>
  <si>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Sell Calls</t>
  </si>
  <si>
    <t>Sell Amount</t>
  </si>
  <si>
    <t>Selected rep</t>
  </si>
  <si>
    <t>Column Labels</t>
  </si>
  <si>
    <t>Total</t>
  </si>
  <si>
    <t>Rep Summary</t>
  </si>
  <si>
    <t>% of calls</t>
  </si>
  <si>
    <t>Call rank</t>
  </si>
  <si>
    <t>Amount rank</t>
  </si>
  <si>
    <t xml:space="preserve">Call </t>
  </si>
  <si>
    <t xml:space="preserve">Amount </t>
  </si>
  <si>
    <t>Labels:</t>
  </si>
  <si>
    <t>Image:</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</si>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</sst>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5C]#,##0"/>
  </numFmts>
  <fonts count="9"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0"/>
      <color theme="1"/>
      <name val="Aptos Display"/>
      <family val="2"/>
    </font>
    <font>
      <b/>
      <sz val="10"/>
      <color theme="1"/>
      <name val="Aptos Display"/>
      <family val="2"/>
    </font>
    <font>
      <b/>
      <sz val="11"/>
      <color theme="1"/>
      <name val="Arial Black"/>
      <family val="2"/>
      <scheme val="major"/>
    </font>
    <font>
      <b/>
      <sz val="22"/>
      <color theme="1"/>
      <name val="Arial Black"/>
      <family val="2"/>
      <scheme val="maj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6" fillId="5" borderId="13" xfId="0" applyFont="1" applyFill="1" applyBorder="1"/>
    <xf numFmtId="0" fontId="1" fillId="5" borderId="11" xfId="0" applyFont="1" applyFill="1" applyBorder="1"/>
    <xf numFmtId="0" fontId="1" fillId="5" borderId="12" xfId="0" applyFont="1" applyFill="1" applyBorder="1"/>
    <xf numFmtId="9" fontId="0" fillId="0" borderId="0" xfId="1" applyFont="1"/>
    <xf numFmtId="0" fontId="7" fillId="3" borderId="0" xfId="0" applyFont="1" applyFill="1"/>
    <xf numFmtId="0" fontId="8" fillId="3" borderId="0" xfId="0" applyFont="1" applyFill="1"/>
  </cellXfs>
  <cellStyles count="2">
    <cellStyle name="Normal" xfId="0" builtinId="0"/>
    <cellStyle name="Percent" xfId="1" builtinId="5"/>
  </cellStyles>
  <dxfs count="19">
    <dxf>
      <fill>
        <patternFill>
          <bgColor theme="8" tint="0.39994506668294322"/>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6C64DAB4-42E0-4922-889B-CF6171698845}">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report-2023.xlsx]Pivots!weekday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Pivots!$G$19:$G$26</c:f>
              <c:strCache>
                <c:ptCount val="7"/>
                <c:pt idx="0">
                  <c:v>Sunday</c:v>
                </c:pt>
                <c:pt idx="1">
                  <c:v>Monday</c:v>
                </c:pt>
                <c:pt idx="2">
                  <c:v>Tuesday</c:v>
                </c:pt>
                <c:pt idx="3">
                  <c:v>Wednesday</c:v>
                </c:pt>
                <c:pt idx="4">
                  <c:v>Thursday</c:v>
                </c:pt>
                <c:pt idx="5">
                  <c:v>Friday</c:v>
                </c:pt>
                <c:pt idx="6">
                  <c:v>Saturday</c:v>
                </c:pt>
              </c:strCache>
            </c:strRef>
          </c:cat>
          <c:val>
            <c:numRef>
              <c:f>Pivots!$H$19:$H$26</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5742-48BF-A180-D170917FFEB4}"/>
            </c:ext>
          </c:extLst>
        </c:ser>
        <c:dLbls>
          <c:showLegendKey val="0"/>
          <c:showVal val="0"/>
          <c:showCatName val="0"/>
          <c:showSerName val="0"/>
          <c:showPercent val="0"/>
          <c:showBubbleSize val="0"/>
        </c:dLbls>
        <c:gapWidth val="25"/>
        <c:axId val="1317190575"/>
        <c:axId val="1317194415"/>
      </c:barChart>
      <c:catAx>
        <c:axId val="1317190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94415"/>
        <c:crosses val="autoZero"/>
        <c:auto val="1"/>
        <c:lblAlgn val="ctr"/>
        <c:lblOffset val="100"/>
        <c:noMultiLvlLbl val="0"/>
      </c:catAx>
      <c:valAx>
        <c:axId val="1317194415"/>
        <c:scaling>
          <c:orientation val="minMax"/>
        </c:scaling>
        <c:delete val="1"/>
        <c:axPos val="b"/>
        <c:numFmt formatCode="#,##0" sourceLinked="1"/>
        <c:majorTickMark val="none"/>
        <c:minorTickMark val="none"/>
        <c:tickLblPos val="nextTo"/>
        <c:crossAx val="131719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report-2023.xlsx]Pivots!monthly trend</c:name>
    <c:fmtId val="7"/>
  </c:pivotSource>
  <c:chart>
    <c:title>
      <c:tx>
        <c:rich>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r>
              <a:rPr lang="en-IN" sz="1800">
                <a:solidFill>
                  <a:schemeClr val="accent6"/>
                </a:solidFill>
                <a:latin typeface="+mj-lt"/>
              </a:rPr>
              <a:t>Call</a:t>
            </a:r>
            <a:r>
              <a:rPr lang="en-IN" sz="1800" baseline="0">
                <a:solidFill>
                  <a:schemeClr val="accent6"/>
                </a:solidFill>
                <a:latin typeface="+mj-lt"/>
              </a:rPr>
              <a:t> Trend</a:t>
            </a:r>
            <a:endParaRPr lang="en-IN" sz="1800">
              <a:solidFill>
                <a:schemeClr val="accent6"/>
              </a:solidFill>
              <a:latin typeface="+mj-lt"/>
            </a:endParaRPr>
          </a:p>
        </c:rich>
      </c:tx>
      <c:layout>
        <c:manualLayout>
          <c:xMode val="edge"/>
          <c:yMode val="edge"/>
          <c:x val="1.6585021630202711E-2"/>
          <c:y val="1.215277860843029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Pivots!$C$18</c:f>
              <c:strCache>
                <c:ptCount val="1"/>
                <c:pt idx="0">
                  <c:v>Call Count2</c:v>
                </c:pt>
              </c:strCache>
            </c:strRef>
          </c:tx>
          <c:spPr>
            <a:gradFill flip="none" rotWithShape="1">
              <a:gsLst>
                <a:gs pos="0">
                  <a:schemeClr val="accent6">
                    <a:lumMod val="60000"/>
                    <a:lumOff val="40000"/>
                  </a:schemeClr>
                </a:gs>
                <a:gs pos="100000">
                  <a:schemeClr val="accent6"/>
                </a:gs>
              </a:gsLst>
              <a:lin ang="16200000" scaled="1"/>
              <a:tileRect/>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92DB-4309-8922-1F0BCAFF3D15}"/>
            </c:ext>
          </c:extLst>
        </c:ser>
        <c:dLbls>
          <c:showLegendKey val="0"/>
          <c:showVal val="0"/>
          <c:showCatName val="0"/>
          <c:showSerName val="0"/>
          <c:showPercent val="0"/>
          <c:showBubbleSize val="0"/>
        </c:dLbls>
        <c:axId val="1512864319"/>
        <c:axId val="1512859039"/>
      </c:areaChart>
      <c:lineChart>
        <c:grouping val="standard"/>
        <c:varyColors val="0"/>
        <c:ser>
          <c:idx val="0"/>
          <c:order val="0"/>
          <c:tx>
            <c:strRef>
              <c:f>Pivots!$B$18</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92DB-4309-8922-1F0BCAFF3D15}"/>
            </c:ext>
          </c:extLst>
        </c:ser>
        <c:dLbls>
          <c:showLegendKey val="0"/>
          <c:showVal val="0"/>
          <c:showCatName val="0"/>
          <c:showSerName val="0"/>
          <c:showPercent val="0"/>
          <c:showBubbleSize val="0"/>
        </c:dLbls>
        <c:marker val="1"/>
        <c:smooth val="0"/>
        <c:axId val="1512864319"/>
        <c:axId val="1512859039"/>
      </c:lineChart>
      <c:catAx>
        <c:axId val="151286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59039"/>
        <c:crosses val="autoZero"/>
        <c:auto val="1"/>
        <c:lblAlgn val="ctr"/>
        <c:lblOffset val="100"/>
        <c:noMultiLvlLbl val="0"/>
      </c:catAx>
      <c:valAx>
        <c:axId val="1512859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6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latin typeface="+mj-lt"/>
              </a:rPr>
              <a:t>Calls</a:t>
            </a:r>
          </a:p>
        </c:rich>
      </c:tx>
      <c:layout>
        <c:manualLayout>
          <c:xMode val="edge"/>
          <c:yMode val="edge"/>
          <c:x val="1.1390506935588872E-2"/>
          <c:y val="1.4594410309882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Pivots!$G$37:$G$41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A7B-4D84-9B9A-B78438F997A0}"/>
            </c:ext>
          </c:extLst>
        </c:ser>
        <c:ser>
          <c:idx val="1"/>
          <c:order val="1"/>
          <c:tx>
            <c:strRef>
              <c:f>Pivots!$I$37:$I$41</c:f>
              <c:strCache>
                <c:ptCount val="5"/>
                <c:pt idx="0">
                  <c:v>#N/A</c:v>
                </c:pt>
                <c:pt idx="1">
                  <c:v>#N/A</c:v>
                </c:pt>
                <c:pt idx="2">
                  <c:v>207</c:v>
                </c:pt>
                <c:pt idx="3">
                  <c:v>#N/A</c:v>
                </c:pt>
                <c:pt idx="4">
                  <c:v>#N/A</c:v>
                </c:pt>
              </c:strCache>
            </c:strRef>
          </c:tx>
          <c:spPr>
            <a:gradFill flip="none" rotWithShape="1">
              <a:gsLst>
                <a:gs pos="0">
                  <a:schemeClr val="accent6">
                    <a:lumMod val="40000"/>
                    <a:lumOff val="60000"/>
                  </a:schemeClr>
                </a:gs>
                <a:gs pos="100000">
                  <a:schemeClr val="accent6">
                    <a:lumMod val="75000"/>
                  </a:schemeClr>
                </a:gs>
              </a:gsLst>
              <a:lin ang="0" scaled="1"/>
              <a:tileRect/>
            </a:gradFill>
            <a:ln>
              <a:noFill/>
            </a:ln>
            <a:effectLst/>
          </c:spPr>
          <c:invertIfNegative val="0"/>
          <c:val>
            <c:numRef>
              <c:f>Pivots!$I$37:$I$41</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0A7B-4D84-9B9A-B78438F997A0}"/>
            </c:ext>
          </c:extLst>
        </c:ser>
        <c:dLbls>
          <c:showLegendKey val="0"/>
          <c:showVal val="0"/>
          <c:showCatName val="0"/>
          <c:showSerName val="0"/>
          <c:showPercent val="0"/>
          <c:showBubbleSize val="0"/>
        </c:dLbls>
        <c:gapWidth val="25"/>
        <c:overlap val="100"/>
        <c:axId val="2045766831"/>
        <c:axId val="2045773071"/>
      </c:barChart>
      <c:catAx>
        <c:axId val="2045766831"/>
        <c:scaling>
          <c:orientation val="maxMin"/>
        </c:scaling>
        <c:delete val="1"/>
        <c:axPos val="l"/>
        <c:numFmt formatCode="General" sourceLinked="1"/>
        <c:majorTickMark val="none"/>
        <c:minorTickMark val="none"/>
        <c:tickLblPos val="nextTo"/>
        <c:crossAx val="2045773071"/>
        <c:crosses val="autoZero"/>
        <c:auto val="1"/>
        <c:lblAlgn val="ctr"/>
        <c:lblOffset val="100"/>
        <c:noMultiLvlLbl val="0"/>
      </c:catAx>
      <c:valAx>
        <c:axId val="2045773071"/>
        <c:scaling>
          <c:orientation val="minMax"/>
          <c:min val="0"/>
        </c:scaling>
        <c:delete val="1"/>
        <c:axPos val="t"/>
        <c:numFmt formatCode="General" sourceLinked="1"/>
        <c:majorTickMark val="none"/>
        <c:minorTickMark val="none"/>
        <c:tickLblPos val="nextTo"/>
        <c:crossAx val="204576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r>
              <a:rPr lang="en-IN">
                <a:solidFill>
                  <a:schemeClr val="accent5"/>
                </a:solidFill>
                <a:latin typeface="+mj-lt"/>
              </a:rPr>
              <a:t>Amount</a:t>
            </a:r>
          </a:p>
        </c:rich>
      </c:tx>
      <c:layout>
        <c:manualLayout>
          <c:xMode val="edge"/>
          <c:yMode val="edge"/>
          <c:x val="4.7806984819229396E-2"/>
          <c:y val="2.38095238095238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Pivots!$H$37:$H$41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F1A-4705-BFCA-6E86FE4B74D3}"/>
            </c:ext>
          </c:extLst>
        </c:ser>
        <c:ser>
          <c:idx val="2"/>
          <c:order val="2"/>
          <c:tx>
            <c:strRef>
              <c:f>Pivots!$J$36</c:f>
              <c:strCache>
                <c:ptCount val="1"/>
                <c:pt idx="0">
                  <c:v>Sell Amount</c:v>
                </c:pt>
              </c:strCache>
            </c:strRef>
          </c:tx>
          <c:spPr>
            <a:gradFill>
              <a:gsLst>
                <a:gs pos="0">
                  <a:schemeClr val="accent5">
                    <a:lumMod val="60000"/>
                    <a:lumOff val="40000"/>
                  </a:schemeClr>
                </a:gs>
                <a:gs pos="100000">
                  <a:schemeClr val="accent5">
                    <a:lumMod val="75000"/>
                  </a:schemeClr>
                </a:gs>
              </a:gsLst>
              <a:lin ang="0" scaled="1"/>
            </a:gradFill>
            <a:ln>
              <a:noFill/>
            </a:ln>
            <a:effectLst/>
          </c:spPr>
          <c:invertIfNegative val="0"/>
          <c:val>
            <c:numRef>
              <c:f>Pivots!$J$37:$J$41</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5F1A-4705-BFCA-6E86FE4B74D3}"/>
            </c:ext>
          </c:extLst>
        </c:ser>
        <c:dLbls>
          <c:showLegendKey val="0"/>
          <c:showVal val="0"/>
          <c:showCatName val="0"/>
          <c:showSerName val="0"/>
          <c:showPercent val="0"/>
          <c:showBubbleSize val="0"/>
        </c:dLbls>
        <c:gapWidth val="25"/>
        <c:overlap val="100"/>
        <c:axId val="1512863359"/>
        <c:axId val="1512860959"/>
        <c:extLst>
          <c:ext xmlns:c15="http://schemas.microsoft.com/office/drawing/2012/chart" uri="{02D57815-91ED-43cb-92C2-25804820EDAC}">
            <c15:filteredBarSeries>
              <c15:ser>
                <c:idx val="1"/>
                <c:order val="1"/>
                <c:tx>
                  <c:strRef>
                    <c:extLst>
                      <c:ext uri="{02D57815-91ED-43cb-92C2-25804820EDAC}">
                        <c15:formulaRef>
                          <c15:sqref>Pivots!$J$37</c15:sqref>
                        </c15:formulaRef>
                      </c:ext>
                    </c:extLst>
                    <c:strCache>
                      <c:ptCount val="1"/>
                      <c:pt idx="0">
                        <c:v>#N/A</c:v>
                      </c:pt>
                    </c:strCache>
                  </c:strRef>
                </c:tx>
                <c:spPr>
                  <a:solidFill>
                    <a:schemeClr val="accent1"/>
                  </a:solidFill>
                  <a:ln>
                    <a:noFill/>
                  </a:ln>
                  <a:effectLst/>
                </c:spPr>
                <c:invertIfNegative val="0"/>
                <c:val>
                  <c:numRef>
                    <c:extLst>
                      <c:ext uri="{02D57815-91ED-43cb-92C2-25804820EDAC}">
                        <c15:formulaRef>
                          <c15:sqref>Pivots!$J$38:$J$41</c15:sqref>
                        </c15:formulaRef>
                      </c:ext>
                    </c:extLst>
                    <c:numCache>
                      <c:formatCode>General</c:formatCode>
                      <c:ptCount val="4"/>
                      <c:pt idx="0">
                        <c:v>#N/A</c:v>
                      </c:pt>
                      <c:pt idx="1">
                        <c:v>20872</c:v>
                      </c:pt>
                      <c:pt idx="2">
                        <c:v>#N/A</c:v>
                      </c:pt>
                      <c:pt idx="3">
                        <c:v>#N/A</c:v>
                      </c:pt>
                    </c:numCache>
                  </c:numRef>
                </c:val>
                <c:extLst>
                  <c:ext xmlns:c16="http://schemas.microsoft.com/office/drawing/2014/chart" uri="{C3380CC4-5D6E-409C-BE32-E72D297353CC}">
                    <c16:uniqueId val="{00000002-5F1A-4705-BFCA-6E86FE4B74D3}"/>
                  </c:ext>
                </c:extLst>
              </c15:ser>
            </c15:filteredBarSeries>
          </c:ext>
        </c:extLst>
      </c:barChart>
      <c:catAx>
        <c:axId val="15128633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60959"/>
        <c:crosses val="autoZero"/>
        <c:auto val="1"/>
        <c:lblAlgn val="ctr"/>
        <c:lblOffset val="100"/>
        <c:noMultiLvlLbl val="0"/>
      </c:catAx>
      <c:valAx>
        <c:axId val="1512860959"/>
        <c:scaling>
          <c:orientation val="minMax"/>
        </c:scaling>
        <c:delete val="1"/>
        <c:axPos val="t"/>
        <c:numFmt formatCode="\$#,###.0,&quot;k&quot;" sourceLinked="1"/>
        <c:majorTickMark val="none"/>
        <c:minorTickMark val="none"/>
        <c:tickLblPos val="nextTo"/>
        <c:crossAx val="1512863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latin typeface="+mj-lt"/>
              </a:rPr>
              <a:t>Female</a:t>
            </a:r>
            <a:r>
              <a:rPr lang="en-IN" baseline="0">
                <a:latin typeface="+mj-lt"/>
              </a:rPr>
              <a:t> and </a:t>
            </a:r>
            <a:r>
              <a:rPr lang="en-IN" baseline="0">
                <a:solidFill>
                  <a:schemeClr val="accent3"/>
                </a:solidFill>
                <a:latin typeface="+mj-lt"/>
              </a:rPr>
              <a:t>Male</a:t>
            </a:r>
            <a:r>
              <a:rPr lang="en-IN" baseline="0">
                <a:latin typeface="+mj-lt"/>
              </a:rPr>
              <a:t> Callers</a:t>
            </a:r>
            <a:endParaRPr lang="en-IN">
              <a:latin typeface="+mj-lt"/>
            </a:endParaRPr>
          </a:p>
        </c:rich>
      </c:tx>
      <c:layout>
        <c:manualLayout>
          <c:xMode val="edge"/>
          <c:yMode val="edge"/>
          <c:x val="0.16346304330134406"/>
          <c:y val="3.689945769419066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3"/>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Pivots!$B$53:$B$54</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Pivots!$A$55:$A$58</c:f>
              <c:strCache>
                <c:ptCount val="3"/>
                <c:pt idx="0">
                  <c:v>Cincinnati</c:v>
                </c:pt>
                <c:pt idx="1">
                  <c:v>Cleveland</c:v>
                </c:pt>
                <c:pt idx="2">
                  <c:v>Columbus</c:v>
                </c:pt>
              </c:strCache>
            </c:strRef>
          </c:cat>
          <c:val>
            <c:numRef>
              <c:f>Pivots!$B$55:$B$58</c:f>
              <c:numCache>
                <c:formatCode>#,##0</c:formatCode>
                <c:ptCount val="3"/>
                <c:pt idx="0">
                  <c:v>144</c:v>
                </c:pt>
                <c:pt idx="1">
                  <c:v>326</c:v>
                </c:pt>
                <c:pt idx="2">
                  <c:v>129</c:v>
                </c:pt>
              </c:numCache>
            </c:numRef>
          </c:val>
          <c:extLst>
            <c:ext xmlns:c16="http://schemas.microsoft.com/office/drawing/2014/chart" uri="{C3380CC4-5D6E-409C-BE32-E72D297353CC}">
              <c16:uniqueId val="{00000000-03F3-4233-83B4-DB29E6AA012E}"/>
            </c:ext>
          </c:extLst>
        </c:ser>
        <c:ser>
          <c:idx val="1"/>
          <c:order val="1"/>
          <c:tx>
            <c:strRef>
              <c:f>Pivots!$C$53:$C$54</c:f>
              <c:strCache>
                <c:ptCount val="1"/>
                <c:pt idx="0">
                  <c:v>Male</c:v>
                </c:pt>
              </c:strCache>
            </c:strRef>
          </c:tx>
          <c:spPr>
            <a:solidFill>
              <a:schemeClr val="accent3"/>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Pivots!$A$55:$A$58</c:f>
              <c:strCache>
                <c:ptCount val="3"/>
                <c:pt idx="0">
                  <c:v>Cincinnati</c:v>
                </c:pt>
                <c:pt idx="1">
                  <c:v>Cleveland</c:v>
                </c:pt>
                <c:pt idx="2">
                  <c:v>Columbus</c:v>
                </c:pt>
              </c:strCache>
            </c:strRef>
          </c:cat>
          <c:val>
            <c:numRef>
              <c:f>Pivots!$C$55:$C$58</c:f>
              <c:numCache>
                <c:formatCode>#,##0</c:formatCode>
                <c:ptCount val="3"/>
                <c:pt idx="0">
                  <c:v>132</c:v>
                </c:pt>
                <c:pt idx="1">
                  <c:v>63</c:v>
                </c:pt>
                <c:pt idx="2">
                  <c:v>206</c:v>
                </c:pt>
              </c:numCache>
            </c:numRef>
          </c:val>
          <c:extLst>
            <c:ext xmlns:c16="http://schemas.microsoft.com/office/drawing/2014/chart" uri="{C3380CC4-5D6E-409C-BE32-E72D297353CC}">
              <c16:uniqueId val="{00000001-03F3-4233-83B4-DB29E6AA012E}"/>
            </c:ext>
          </c:extLst>
        </c:ser>
        <c:dLbls>
          <c:dLblPos val="ctr"/>
          <c:showLegendKey val="0"/>
          <c:showVal val="1"/>
          <c:showCatName val="0"/>
          <c:showSerName val="0"/>
          <c:showPercent val="0"/>
          <c:showBubbleSize val="0"/>
        </c:dLbls>
        <c:gapWidth val="25"/>
        <c:overlap val="100"/>
        <c:axId val="1684276175"/>
        <c:axId val="1684277615"/>
      </c:barChart>
      <c:catAx>
        <c:axId val="168427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277615"/>
        <c:crosses val="autoZero"/>
        <c:auto val="1"/>
        <c:lblAlgn val="ctr"/>
        <c:lblOffset val="100"/>
        <c:noMultiLvlLbl val="0"/>
      </c:catAx>
      <c:valAx>
        <c:axId val="1684277615"/>
        <c:scaling>
          <c:orientation val="minMax"/>
        </c:scaling>
        <c:delete val="1"/>
        <c:axPos val="l"/>
        <c:numFmt formatCode="0%" sourceLinked="1"/>
        <c:majorTickMark val="none"/>
        <c:minorTickMark val="none"/>
        <c:tickLblPos val="nextTo"/>
        <c:crossAx val="168427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report-2023.xlsx]Pivots!rep satisfaction </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75000"/>
                  </a:schemeClr>
                </a:solidFill>
                <a:latin typeface="+mj-lt"/>
              </a:rPr>
              <a:t>Rating</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Pivots!$B$63</c:f>
              <c:strCache>
                <c:ptCount val="1"/>
                <c:pt idx="0">
                  <c:v>Total</c:v>
                </c:pt>
              </c:strCache>
            </c:strRef>
          </c:tx>
          <c:spPr>
            <a:solidFill>
              <a:schemeClr val="bg2">
                <a:lumMod val="75000"/>
              </a:schemeClr>
            </a:solidFill>
            <a:ln>
              <a:noFill/>
            </a:ln>
            <a:effectLst/>
          </c:spPr>
          <c:invertIfNegative val="0"/>
          <c:cat>
            <c:strRef>
              <c:f>Pivots!$A$64:$A$70</c:f>
              <c:strCache>
                <c:ptCount val="6"/>
                <c:pt idx="0">
                  <c:v>0</c:v>
                </c:pt>
                <c:pt idx="1">
                  <c:v>1</c:v>
                </c:pt>
                <c:pt idx="2">
                  <c:v>2</c:v>
                </c:pt>
                <c:pt idx="3">
                  <c:v>3</c:v>
                </c:pt>
                <c:pt idx="4">
                  <c:v>4</c:v>
                </c:pt>
                <c:pt idx="5">
                  <c:v>5</c:v>
                </c:pt>
              </c:strCache>
            </c:strRef>
          </c:cat>
          <c:val>
            <c:numRef>
              <c:f>Pivots!$B$64:$B$70</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B6D-4BAB-98F0-A0CF92E9CA87}"/>
            </c:ext>
          </c:extLst>
        </c:ser>
        <c:dLbls>
          <c:showLegendKey val="0"/>
          <c:showVal val="0"/>
          <c:showCatName val="0"/>
          <c:showSerName val="0"/>
          <c:showPercent val="0"/>
          <c:showBubbleSize val="0"/>
        </c:dLbls>
        <c:gapWidth val="15"/>
        <c:overlap val="-27"/>
        <c:axId val="1907589263"/>
        <c:axId val="1907598383"/>
      </c:barChart>
      <c:catAx>
        <c:axId val="190758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598383"/>
        <c:crosses val="autoZero"/>
        <c:auto val="1"/>
        <c:lblAlgn val="ctr"/>
        <c:lblOffset val="100"/>
        <c:noMultiLvlLbl val="0"/>
      </c:catAx>
      <c:valAx>
        <c:axId val="19075983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58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11</xdr:col>
      <xdr:colOff>36498</xdr:colOff>
      <xdr:row>4</xdr:row>
      <xdr:rowOff>10885</xdr:rowOff>
    </xdr:from>
    <xdr:to>
      <xdr:col>13</xdr:col>
      <xdr:colOff>665308</xdr:colOff>
      <xdr:row>14</xdr:row>
      <xdr:rowOff>54428</xdr:rowOff>
    </xdr:to>
    <xdr:graphicFrame macro="">
      <xdr:nvGraphicFramePr>
        <xdr:cNvPr id="6" name="Chart 5">
          <a:extLst>
            <a:ext uri="{FF2B5EF4-FFF2-40B4-BE49-F238E27FC236}">
              <a16:creationId xmlns:a16="http://schemas.microsoft.com/office/drawing/2014/main" id="{27D33464-8BEE-42BB-A6FF-67D339494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83946</xdr:colOff>
      <xdr:row>3</xdr:row>
      <xdr:rowOff>3867</xdr:rowOff>
    </xdr:from>
    <xdr:to>
      <xdr:col>3</xdr:col>
      <xdr:colOff>542741</xdr:colOff>
      <xdr:row>7</xdr:row>
      <xdr:rowOff>56866</xdr:rowOff>
    </xdr:to>
    <xdr:sp macro="" textlink="Pivots!A4">
      <xdr:nvSpPr>
        <xdr:cNvPr id="2" name="Rectangle 1">
          <a:extLst>
            <a:ext uri="{FF2B5EF4-FFF2-40B4-BE49-F238E27FC236}">
              <a16:creationId xmlns:a16="http://schemas.microsoft.com/office/drawing/2014/main" id="{DF5B73C7-5582-A0BD-8F8C-D0E1836E315F}"/>
            </a:ext>
          </a:extLst>
        </xdr:cNvPr>
        <xdr:cNvSpPr/>
      </xdr:nvSpPr>
      <xdr:spPr>
        <a:xfrm>
          <a:off x="181411" y="535495"/>
          <a:ext cx="1225225" cy="76183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F75633C-3A82-4AE3-9F5B-4D085CB9DC8A}" type="TxLink">
            <a:rPr lang="en-US" sz="1800" b="0" i="0" u="none" strike="noStrike">
              <a:solidFill>
                <a:schemeClr val="bg1"/>
              </a:solidFill>
              <a:latin typeface="+mj-lt"/>
              <a:cs typeface="Arial"/>
            </a:rPr>
            <a:pPr algn="ctr"/>
            <a:t>1,000</a:t>
          </a:fld>
          <a:endParaRPr lang="en-IN" sz="1800">
            <a:solidFill>
              <a:schemeClr val="bg1"/>
            </a:solidFill>
            <a:latin typeface="+mj-lt"/>
          </a:endParaRPr>
        </a:p>
      </xdr:txBody>
    </xdr:sp>
    <xdr:clientData/>
  </xdr:twoCellAnchor>
  <xdr:twoCellAnchor editAs="oneCell">
    <xdr:from>
      <xdr:col>2</xdr:col>
      <xdr:colOff>14315</xdr:colOff>
      <xdr:row>3</xdr:row>
      <xdr:rowOff>47731</xdr:rowOff>
    </xdr:from>
    <xdr:to>
      <xdr:col>2</xdr:col>
      <xdr:colOff>206005</xdr:colOff>
      <xdr:row>4</xdr:row>
      <xdr:rowOff>60584</xdr:rowOff>
    </xdr:to>
    <xdr:pic>
      <xdr:nvPicPr>
        <xdr:cNvPr id="4" name="Graphic 3" descr="Receiver with solid fill">
          <a:extLst>
            <a:ext uri="{FF2B5EF4-FFF2-40B4-BE49-F238E27FC236}">
              <a16:creationId xmlns:a16="http://schemas.microsoft.com/office/drawing/2014/main" id="{112DB321-494C-4635-9C51-D7ECE4CCB35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275173">
          <a:off x="209245" y="579359"/>
          <a:ext cx="191690" cy="190063"/>
        </a:xfrm>
        <a:prstGeom prst="rect">
          <a:avLst/>
        </a:prstGeom>
      </xdr:spPr>
    </xdr:pic>
    <xdr:clientData/>
  </xdr:twoCellAnchor>
  <xdr:twoCellAnchor>
    <xdr:from>
      <xdr:col>2</xdr:col>
      <xdr:colOff>239233</xdr:colOff>
      <xdr:row>3</xdr:row>
      <xdr:rowOff>37912</xdr:rowOff>
    </xdr:from>
    <xdr:to>
      <xdr:col>3</xdr:col>
      <xdr:colOff>305686</xdr:colOff>
      <xdr:row>4</xdr:row>
      <xdr:rowOff>53076</xdr:rowOff>
    </xdr:to>
    <xdr:sp macro="" textlink="">
      <xdr:nvSpPr>
        <xdr:cNvPr id="3" name="TextBox 2">
          <a:extLst>
            <a:ext uri="{FF2B5EF4-FFF2-40B4-BE49-F238E27FC236}">
              <a16:creationId xmlns:a16="http://schemas.microsoft.com/office/drawing/2014/main" id="{5F32DC35-B19C-5C06-B3BF-378FC35FDDEB}"/>
            </a:ext>
          </a:extLst>
        </xdr:cNvPr>
        <xdr:cNvSpPr txBox="1"/>
      </xdr:nvSpPr>
      <xdr:spPr>
        <a:xfrm>
          <a:off x="434163" y="569540"/>
          <a:ext cx="735418" cy="192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xdr:from>
      <xdr:col>2</xdr:col>
      <xdr:colOff>305686</xdr:colOff>
      <xdr:row>6</xdr:row>
      <xdr:rowOff>17929</xdr:rowOff>
    </xdr:from>
    <xdr:to>
      <xdr:col>3</xdr:col>
      <xdr:colOff>296826</xdr:colOff>
      <xdr:row>7</xdr:row>
      <xdr:rowOff>44823</xdr:rowOff>
    </xdr:to>
    <xdr:sp macro="" textlink="Pivots!A12">
      <xdr:nvSpPr>
        <xdr:cNvPr id="7" name="TextBox 6">
          <a:extLst>
            <a:ext uri="{FF2B5EF4-FFF2-40B4-BE49-F238E27FC236}">
              <a16:creationId xmlns:a16="http://schemas.microsoft.com/office/drawing/2014/main" id="{58D9B46E-FEEE-BFFA-7BFF-AA6BE5E96FDC}"/>
            </a:ext>
          </a:extLst>
        </xdr:cNvPr>
        <xdr:cNvSpPr txBox="1"/>
      </xdr:nvSpPr>
      <xdr:spPr>
        <a:xfrm>
          <a:off x="500616" y="1081185"/>
          <a:ext cx="660105" cy="20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9CA4B7-EC99-47CC-ABB9-383B4E167E33}" type="TxLink">
            <a:rPr lang="en-US" sz="1100" b="1" i="0" u="none" strike="noStrike">
              <a:solidFill>
                <a:schemeClr val="bg1"/>
              </a:solidFill>
              <a:latin typeface="+mn-lt"/>
              <a:cs typeface="Arial"/>
            </a:rPr>
            <a:pPr algn="ctr"/>
            <a:t>207</a:t>
          </a:fld>
          <a:endParaRPr lang="en-IN" sz="1100" b="1">
            <a:solidFill>
              <a:schemeClr val="bg1"/>
            </a:solidFill>
            <a:latin typeface="+mn-lt"/>
          </a:endParaRPr>
        </a:p>
      </xdr:txBody>
    </xdr:sp>
    <xdr:clientData/>
  </xdr:twoCellAnchor>
  <xdr:twoCellAnchor>
    <xdr:from>
      <xdr:col>1</xdr:col>
      <xdr:colOff>81139</xdr:colOff>
      <xdr:row>10</xdr:row>
      <xdr:rowOff>0</xdr:rowOff>
    </xdr:from>
    <xdr:to>
      <xdr:col>3</xdr:col>
      <xdr:colOff>539128</xdr:colOff>
      <xdr:row>14</xdr:row>
      <xdr:rowOff>52999</xdr:rowOff>
    </xdr:to>
    <xdr:sp macro="" textlink="Pivots!B4">
      <xdr:nvSpPr>
        <xdr:cNvPr id="24" name="Rectangle 23">
          <a:extLst>
            <a:ext uri="{FF2B5EF4-FFF2-40B4-BE49-F238E27FC236}">
              <a16:creationId xmlns:a16="http://schemas.microsoft.com/office/drawing/2014/main" id="{EA6A13FF-0EEF-474F-9733-45B512DBC7D6}"/>
            </a:ext>
          </a:extLst>
        </xdr:cNvPr>
        <xdr:cNvSpPr/>
      </xdr:nvSpPr>
      <xdr:spPr>
        <a:xfrm>
          <a:off x="179917" y="1763889"/>
          <a:ext cx="1227044" cy="75855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4D521B2-D159-4437-92C3-3E21F6E6380D}" type="TxLink">
            <a:rPr lang="en-US" sz="1800" b="0" i="0" u="none" strike="noStrike">
              <a:solidFill>
                <a:schemeClr val="bg1"/>
              </a:solidFill>
              <a:latin typeface="+mj-lt"/>
              <a:ea typeface="+mn-ea"/>
              <a:cs typeface="Arial"/>
            </a:rPr>
            <a:pPr marL="0" indent="0" algn="ctr"/>
            <a:t>$96,623</a:t>
          </a:fld>
          <a:endParaRPr lang="en-IN" sz="1800" b="0" i="0" u="none" strike="noStrike">
            <a:solidFill>
              <a:schemeClr val="bg1"/>
            </a:solidFill>
            <a:latin typeface="+mj-lt"/>
            <a:ea typeface="+mn-ea"/>
            <a:cs typeface="Arial"/>
          </a:endParaRPr>
        </a:p>
      </xdr:txBody>
    </xdr:sp>
    <xdr:clientData/>
  </xdr:twoCellAnchor>
  <xdr:twoCellAnchor editAs="oneCell">
    <xdr:from>
      <xdr:col>2</xdr:col>
      <xdr:colOff>29564</xdr:colOff>
      <xdr:row>10</xdr:row>
      <xdr:rowOff>43864</xdr:rowOff>
    </xdr:from>
    <xdr:to>
      <xdr:col>2</xdr:col>
      <xdr:colOff>218807</xdr:colOff>
      <xdr:row>11</xdr:row>
      <xdr:rowOff>56719</xdr:rowOff>
    </xdr:to>
    <xdr:pic>
      <xdr:nvPicPr>
        <xdr:cNvPr id="25" name="Graphic 24">
          <a:extLst>
            <a:ext uri="{FF2B5EF4-FFF2-40B4-BE49-F238E27FC236}">
              <a16:creationId xmlns:a16="http://schemas.microsoft.com/office/drawing/2014/main" id="{8F63B5AB-D6D3-4A53-8424-99C953862A9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227120" y="1807753"/>
          <a:ext cx="189243" cy="189243"/>
        </a:xfrm>
        <a:prstGeom prst="rect">
          <a:avLst/>
        </a:prstGeom>
      </xdr:spPr>
    </xdr:pic>
    <xdr:clientData/>
  </xdr:twoCellAnchor>
  <xdr:twoCellAnchor>
    <xdr:from>
      <xdr:col>2</xdr:col>
      <xdr:colOff>253259</xdr:colOff>
      <xdr:row>10</xdr:row>
      <xdr:rowOff>34045</xdr:rowOff>
    </xdr:from>
    <xdr:to>
      <xdr:col>3</xdr:col>
      <xdr:colOff>319712</xdr:colOff>
      <xdr:row>11</xdr:row>
      <xdr:rowOff>49209</xdr:rowOff>
    </xdr:to>
    <xdr:sp macro="" textlink="">
      <xdr:nvSpPr>
        <xdr:cNvPr id="26" name="TextBox 25">
          <a:extLst>
            <a:ext uri="{FF2B5EF4-FFF2-40B4-BE49-F238E27FC236}">
              <a16:creationId xmlns:a16="http://schemas.microsoft.com/office/drawing/2014/main" id="{5322B3C0-93F4-42BB-A65A-F9AD25583A58}"/>
            </a:ext>
          </a:extLst>
        </xdr:cNvPr>
        <xdr:cNvSpPr txBox="1"/>
      </xdr:nvSpPr>
      <xdr:spPr>
        <a:xfrm>
          <a:off x="449202" y="1775759"/>
          <a:ext cx="741367" cy="189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xdr:from>
      <xdr:col>2</xdr:col>
      <xdr:colOff>193401</xdr:colOff>
      <xdr:row>13</xdr:row>
      <xdr:rowOff>14062</xdr:rowOff>
    </xdr:from>
    <xdr:to>
      <xdr:col>3</xdr:col>
      <xdr:colOff>310852</xdr:colOff>
      <xdr:row>14</xdr:row>
      <xdr:rowOff>40956</xdr:rowOff>
    </xdr:to>
    <xdr:sp macro="" textlink="Pivots!B12">
      <xdr:nvSpPr>
        <xdr:cNvPr id="27" name="TextBox 26">
          <a:extLst>
            <a:ext uri="{FF2B5EF4-FFF2-40B4-BE49-F238E27FC236}">
              <a16:creationId xmlns:a16="http://schemas.microsoft.com/office/drawing/2014/main" id="{A7803A99-EC56-4C77-B65E-A15BBF0CCC94}"/>
            </a:ext>
          </a:extLst>
        </xdr:cNvPr>
        <xdr:cNvSpPr txBox="1"/>
      </xdr:nvSpPr>
      <xdr:spPr>
        <a:xfrm>
          <a:off x="394538" y="2276854"/>
          <a:ext cx="786619" cy="20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6F6B18-1663-462C-94AB-4F2C1FF0A3BC}" type="TxLink">
            <a:rPr lang="en-US" sz="1100" b="0" i="0" u="none" strike="noStrike">
              <a:solidFill>
                <a:schemeClr val="bg1"/>
              </a:solidFill>
              <a:latin typeface="Arial"/>
              <a:cs typeface="Arial"/>
            </a:rPr>
            <a:pPr algn="ctr"/>
            <a:t>$20,872</a:t>
          </a:fld>
          <a:endParaRPr lang="en-IN" sz="1100" b="1">
            <a:solidFill>
              <a:schemeClr val="bg1"/>
            </a:solidFill>
            <a:latin typeface="+mn-lt"/>
          </a:endParaRPr>
        </a:p>
      </xdr:txBody>
    </xdr:sp>
    <xdr:clientData/>
  </xdr:twoCellAnchor>
  <xdr:twoCellAnchor>
    <xdr:from>
      <xdr:col>1</xdr:col>
      <xdr:colOff>96761</xdr:colOff>
      <xdr:row>16</xdr:row>
      <xdr:rowOff>169333</xdr:rowOff>
    </xdr:from>
    <xdr:to>
      <xdr:col>3</xdr:col>
      <xdr:colOff>552735</xdr:colOff>
      <xdr:row>21</xdr:row>
      <xdr:rowOff>48967</xdr:rowOff>
    </xdr:to>
    <xdr:sp macro="" textlink="Pivots!C4">
      <xdr:nvSpPr>
        <xdr:cNvPr id="28" name="Rectangle 27">
          <a:extLst>
            <a:ext uri="{FF2B5EF4-FFF2-40B4-BE49-F238E27FC236}">
              <a16:creationId xmlns:a16="http://schemas.microsoft.com/office/drawing/2014/main" id="{EBEC3AA0-7921-4547-8F28-4BA7E2123B5D}"/>
            </a:ext>
          </a:extLst>
        </xdr:cNvPr>
        <xdr:cNvSpPr/>
      </xdr:nvSpPr>
      <xdr:spPr>
        <a:xfrm>
          <a:off x="197555" y="2943174"/>
          <a:ext cx="1226037" cy="7464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1947412-86E3-4B6E-8278-BE3B20E9F63A}" type="TxLink">
            <a:rPr lang="en-US" sz="1800" b="0" i="0" u="none" strike="noStrike">
              <a:solidFill>
                <a:schemeClr val="bg1"/>
              </a:solidFill>
              <a:latin typeface="+mj-lt"/>
              <a:ea typeface="+mn-ea"/>
              <a:cs typeface="Arial"/>
            </a:rPr>
            <a:pPr marL="0" indent="0" algn="ctr"/>
            <a:t>89,850</a:t>
          </a:fld>
          <a:endParaRPr lang="en-IN" sz="1800" b="0" i="0" u="none" strike="noStrike">
            <a:solidFill>
              <a:schemeClr val="bg1"/>
            </a:solidFill>
            <a:latin typeface="+mj-lt"/>
            <a:ea typeface="+mn-ea"/>
            <a:cs typeface="Arial"/>
          </a:endParaRPr>
        </a:p>
      </xdr:txBody>
    </xdr:sp>
    <xdr:clientData/>
  </xdr:twoCellAnchor>
  <xdr:twoCellAnchor editAs="oneCell">
    <xdr:from>
      <xdr:col>2</xdr:col>
      <xdr:colOff>39139</xdr:colOff>
      <xdr:row>17</xdr:row>
      <xdr:rowOff>51927</xdr:rowOff>
    </xdr:from>
    <xdr:to>
      <xdr:col>2</xdr:col>
      <xdr:colOff>225358</xdr:colOff>
      <xdr:row>18</xdr:row>
      <xdr:rowOff>64781</xdr:rowOff>
    </xdr:to>
    <xdr:pic>
      <xdr:nvPicPr>
        <xdr:cNvPr id="29" name="Graphic 28">
          <a:extLst>
            <a:ext uri="{FF2B5EF4-FFF2-40B4-BE49-F238E27FC236}">
              <a16:creationId xmlns:a16="http://schemas.microsoft.com/office/drawing/2014/main" id="{3C65F212-E114-4D9B-BD30-11555F15783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40726" y="2999133"/>
          <a:ext cx="186219" cy="186219"/>
        </a:xfrm>
        <a:prstGeom prst="rect">
          <a:avLst/>
        </a:prstGeom>
      </xdr:spPr>
    </xdr:pic>
    <xdr:clientData/>
  </xdr:twoCellAnchor>
  <xdr:twoCellAnchor>
    <xdr:from>
      <xdr:col>2</xdr:col>
      <xdr:colOff>253259</xdr:colOff>
      <xdr:row>17</xdr:row>
      <xdr:rowOff>34045</xdr:rowOff>
    </xdr:from>
    <xdr:to>
      <xdr:col>3</xdr:col>
      <xdr:colOff>413982</xdr:colOff>
      <xdr:row>18</xdr:row>
      <xdr:rowOff>49209</xdr:rowOff>
    </xdr:to>
    <xdr:sp macro="" textlink="">
      <xdr:nvSpPr>
        <xdr:cNvPr id="30" name="TextBox 29">
          <a:extLst>
            <a:ext uri="{FF2B5EF4-FFF2-40B4-BE49-F238E27FC236}">
              <a16:creationId xmlns:a16="http://schemas.microsoft.com/office/drawing/2014/main" id="{11BA623A-5E6C-4DE2-9393-DB4ECA791526}"/>
            </a:ext>
          </a:extLst>
        </xdr:cNvPr>
        <xdr:cNvSpPr txBox="1"/>
      </xdr:nvSpPr>
      <xdr:spPr>
        <a:xfrm>
          <a:off x="453426" y="3011532"/>
          <a:ext cx="831738" cy="190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2</xdr:col>
      <xdr:colOff>224804</xdr:colOff>
      <xdr:row>20</xdr:row>
      <xdr:rowOff>14062</xdr:rowOff>
    </xdr:from>
    <xdr:to>
      <xdr:col>3</xdr:col>
      <xdr:colOff>310852</xdr:colOff>
      <xdr:row>21</xdr:row>
      <xdr:rowOff>40956</xdr:rowOff>
    </xdr:to>
    <xdr:sp macro="" textlink="Pivots!C12">
      <xdr:nvSpPr>
        <xdr:cNvPr id="31" name="TextBox 30">
          <a:extLst>
            <a:ext uri="{FF2B5EF4-FFF2-40B4-BE49-F238E27FC236}">
              <a16:creationId xmlns:a16="http://schemas.microsoft.com/office/drawing/2014/main" id="{CD3A3B13-A01F-41BB-9B14-AB03ED934974}"/>
            </a:ext>
          </a:extLst>
        </xdr:cNvPr>
        <xdr:cNvSpPr txBox="1"/>
      </xdr:nvSpPr>
      <xdr:spPr>
        <a:xfrm>
          <a:off x="423333" y="3517510"/>
          <a:ext cx="757542" cy="202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8C6141-2AC7-4D3D-A701-3D61AA706CE2}" type="TxLink">
            <a:rPr lang="en-US" sz="1100" b="0" i="0" u="none" strike="noStrike">
              <a:solidFill>
                <a:schemeClr val="bg1"/>
              </a:solidFill>
              <a:latin typeface="Arial"/>
              <a:cs typeface="Arial"/>
            </a:rPr>
            <a:pPr algn="ctr"/>
            <a:t>17,700</a:t>
          </a:fld>
          <a:endParaRPr lang="en-IN" sz="1100" b="1">
            <a:solidFill>
              <a:schemeClr val="bg1"/>
            </a:solidFill>
            <a:latin typeface="+mn-lt"/>
          </a:endParaRPr>
        </a:p>
      </xdr:txBody>
    </xdr:sp>
    <xdr:clientData/>
  </xdr:twoCellAnchor>
  <xdr:twoCellAnchor>
    <xdr:from>
      <xdr:col>2</xdr:col>
      <xdr:colOff>0</xdr:colOff>
      <xdr:row>24</xdr:row>
      <xdr:rowOff>0</xdr:rowOff>
    </xdr:from>
    <xdr:to>
      <xdr:col>3</xdr:col>
      <xdr:colOff>556767</xdr:colOff>
      <xdr:row>28</xdr:row>
      <xdr:rowOff>52999</xdr:rowOff>
    </xdr:to>
    <xdr:sp macro="" textlink="Pivots!D4">
      <xdr:nvSpPr>
        <xdr:cNvPr id="32" name="Rectangle 31">
          <a:extLst>
            <a:ext uri="{FF2B5EF4-FFF2-40B4-BE49-F238E27FC236}">
              <a16:creationId xmlns:a16="http://schemas.microsoft.com/office/drawing/2014/main" id="{F6CB7612-CB2C-4C40-98BE-59488657FD0B}"/>
            </a:ext>
          </a:extLst>
        </xdr:cNvPr>
        <xdr:cNvSpPr/>
      </xdr:nvSpPr>
      <xdr:spPr>
        <a:xfrm>
          <a:off x="195943" y="4180114"/>
          <a:ext cx="1231681" cy="74968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D0AAD14-7293-4661-9AE6-081629C35CA1}" type="TxLink">
            <a:rPr lang="en-US" sz="1800" b="0" i="0" u="none" strike="noStrike">
              <a:solidFill>
                <a:schemeClr val="bg1"/>
              </a:solidFill>
              <a:latin typeface="+mj-lt"/>
              <a:ea typeface="+mn-ea"/>
              <a:cs typeface="Arial"/>
            </a:rPr>
            <a:pPr marL="0" indent="0" algn="ctr"/>
            <a:t>3.9</a:t>
          </a:fld>
          <a:endParaRPr lang="en-IN" sz="1800" b="0" i="0" u="none" strike="noStrike">
            <a:solidFill>
              <a:schemeClr val="bg1"/>
            </a:solidFill>
            <a:latin typeface="+mj-lt"/>
            <a:ea typeface="+mn-ea"/>
            <a:cs typeface="Arial"/>
          </a:endParaRPr>
        </a:p>
      </xdr:txBody>
    </xdr:sp>
    <xdr:clientData/>
  </xdr:twoCellAnchor>
  <xdr:twoCellAnchor editAs="oneCell">
    <xdr:from>
      <xdr:col>2</xdr:col>
      <xdr:colOff>29564</xdr:colOff>
      <xdr:row>24</xdr:row>
      <xdr:rowOff>42352</xdr:rowOff>
    </xdr:from>
    <xdr:to>
      <xdr:col>2</xdr:col>
      <xdr:colOff>218807</xdr:colOff>
      <xdr:row>25</xdr:row>
      <xdr:rowOff>58231</xdr:rowOff>
    </xdr:to>
    <xdr:pic>
      <xdr:nvPicPr>
        <xdr:cNvPr id="33" name="Graphic 32">
          <a:extLst>
            <a:ext uri="{FF2B5EF4-FFF2-40B4-BE49-F238E27FC236}">
              <a16:creationId xmlns:a16="http://schemas.microsoft.com/office/drawing/2014/main" id="{00683CC0-DDFA-444D-9804-1C273AFD4E0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31151" y="4203114"/>
          <a:ext cx="189243" cy="189243"/>
        </a:xfrm>
        <a:prstGeom prst="rect">
          <a:avLst/>
        </a:prstGeom>
      </xdr:spPr>
    </xdr:pic>
    <xdr:clientData/>
  </xdr:twoCellAnchor>
  <xdr:twoCellAnchor>
    <xdr:from>
      <xdr:col>2</xdr:col>
      <xdr:colOff>108305</xdr:colOff>
      <xdr:row>24</xdr:row>
      <xdr:rowOff>34045</xdr:rowOff>
    </xdr:from>
    <xdr:to>
      <xdr:col>3</xdr:col>
      <xdr:colOff>518314</xdr:colOff>
      <xdr:row>25</xdr:row>
      <xdr:rowOff>49209</xdr:rowOff>
    </xdr:to>
    <xdr:sp macro="" textlink="">
      <xdr:nvSpPr>
        <xdr:cNvPr id="34" name="TextBox 33">
          <a:extLst>
            <a:ext uri="{FF2B5EF4-FFF2-40B4-BE49-F238E27FC236}">
              <a16:creationId xmlns:a16="http://schemas.microsoft.com/office/drawing/2014/main" id="{017C7DFC-8CE4-4915-9CB8-A477C1419EDE}"/>
            </a:ext>
          </a:extLst>
        </xdr:cNvPr>
        <xdr:cNvSpPr txBox="1"/>
      </xdr:nvSpPr>
      <xdr:spPr>
        <a:xfrm>
          <a:off x="309442" y="4211507"/>
          <a:ext cx="1079177" cy="18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Avg.Rating</a:t>
          </a:r>
        </a:p>
      </xdr:txBody>
    </xdr:sp>
    <xdr:clientData/>
  </xdr:twoCellAnchor>
  <xdr:twoCellAnchor>
    <xdr:from>
      <xdr:col>2</xdr:col>
      <xdr:colOff>243685</xdr:colOff>
      <xdr:row>27</xdr:row>
      <xdr:rowOff>14062</xdr:rowOff>
    </xdr:from>
    <xdr:to>
      <xdr:col>3</xdr:col>
      <xdr:colOff>310852</xdr:colOff>
      <xdr:row>28</xdr:row>
      <xdr:rowOff>40956</xdr:rowOff>
    </xdr:to>
    <xdr:sp macro="" textlink="Pivots!D12">
      <xdr:nvSpPr>
        <xdr:cNvPr id="35" name="TextBox 34">
          <a:extLst>
            <a:ext uri="{FF2B5EF4-FFF2-40B4-BE49-F238E27FC236}">
              <a16:creationId xmlns:a16="http://schemas.microsoft.com/office/drawing/2014/main" id="{42D13740-DC82-46AD-B2BB-D22093C8E8C4}"/>
            </a:ext>
          </a:extLst>
        </xdr:cNvPr>
        <xdr:cNvSpPr txBox="1"/>
      </xdr:nvSpPr>
      <xdr:spPr>
        <a:xfrm>
          <a:off x="444822" y="4713707"/>
          <a:ext cx="736335" cy="20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F1B612-E58C-4AAE-825F-DD734ED411F2}" type="TxLink">
            <a:rPr lang="en-US" sz="1100" b="0" i="0" u="none" strike="noStrike">
              <a:solidFill>
                <a:schemeClr val="bg1"/>
              </a:solidFill>
              <a:latin typeface="Arial"/>
              <a:ea typeface="+mn-ea"/>
              <a:cs typeface="Arial"/>
            </a:rPr>
            <a:pPr marL="0" indent="0" algn="ctr"/>
            <a:t>3.9</a:t>
          </a:fld>
          <a:endParaRPr lang="en-IN" sz="1100" b="0" i="0" u="none" strike="noStrike">
            <a:solidFill>
              <a:schemeClr val="bg1"/>
            </a:solidFill>
            <a:latin typeface="Arial"/>
            <a:ea typeface="+mn-ea"/>
            <a:cs typeface="Arial"/>
          </a:endParaRPr>
        </a:p>
      </xdr:txBody>
    </xdr:sp>
    <xdr:clientData/>
  </xdr:twoCellAnchor>
  <xdr:twoCellAnchor>
    <xdr:from>
      <xdr:col>2</xdr:col>
      <xdr:colOff>0</xdr:colOff>
      <xdr:row>31</xdr:row>
      <xdr:rowOff>0</xdr:rowOff>
    </xdr:from>
    <xdr:to>
      <xdr:col>3</xdr:col>
      <xdr:colOff>556767</xdr:colOff>
      <xdr:row>35</xdr:row>
      <xdr:rowOff>52999</xdr:rowOff>
    </xdr:to>
    <xdr:sp macro="" textlink="Pivots!E4">
      <xdr:nvSpPr>
        <xdr:cNvPr id="36" name="Rectangle 35">
          <a:extLst>
            <a:ext uri="{FF2B5EF4-FFF2-40B4-BE49-F238E27FC236}">
              <a16:creationId xmlns:a16="http://schemas.microsoft.com/office/drawing/2014/main" id="{BAD31669-879A-463B-9E0D-48A1CAEA75F8}"/>
            </a:ext>
          </a:extLst>
        </xdr:cNvPr>
        <xdr:cNvSpPr/>
      </xdr:nvSpPr>
      <xdr:spPr>
        <a:xfrm>
          <a:off x="195943" y="5399314"/>
          <a:ext cx="1231681" cy="74968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EB0C15B-8B16-4A70-BC8D-FC4218B27D23}" type="TxLink">
            <a:rPr lang="en-US" sz="1800" b="0" i="0" u="none" strike="noStrike">
              <a:solidFill>
                <a:schemeClr val="bg1"/>
              </a:solidFill>
              <a:latin typeface="+mj-lt"/>
              <a:ea typeface="+mn-ea"/>
              <a:cs typeface="Arial"/>
            </a:rPr>
            <a:pPr marL="0" indent="0" algn="ctr"/>
            <a:t>307</a:t>
          </a:fld>
          <a:endParaRPr lang="en-IN" sz="1800" b="0" i="0" u="none" strike="noStrike">
            <a:solidFill>
              <a:schemeClr val="bg1"/>
            </a:solidFill>
            <a:latin typeface="+mj-lt"/>
            <a:ea typeface="+mn-ea"/>
            <a:cs typeface="Arial"/>
          </a:endParaRPr>
        </a:p>
      </xdr:txBody>
    </xdr:sp>
    <xdr:clientData/>
  </xdr:twoCellAnchor>
  <xdr:twoCellAnchor editAs="oneCell">
    <xdr:from>
      <xdr:col>1</xdr:col>
      <xdr:colOff>97185</xdr:colOff>
      <xdr:row>31</xdr:row>
      <xdr:rowOff>46430</xdr:rowOff>
    </xdr:from>
    <xdr:to>
      <xdr:col>2</xdr:col>
      <xdr:colOff>185981</xdr:colOff>
      <xdr:row>32</xdr:row>
      <xdr:rowOff>59285</xdr:rowOff>
    </xdr:to>
    <xdr:pic>
      <xdr:nvPicPr>
        <xdr:cNvPr id="37" name="Graphic 36">
          <a:extLst>
            <a:ext uri="{FF2B5EF4-FFF2-40B4-BE49-F238E27FC236}">
              <a16:creationId xmlns:a16="http://schemas.microsoft.com/office/drawing/2014/main" id="{CF3A7BE8-FA28-4F2A-AF41-FDAAFD30D35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194610" y="5439581"/>
          <a:ext cx="186220" cy="186826"/>
        </a:xfrm>
        <a:prstGeom prst="rect">
          <a:avLst/>
        </a:prstGeom>
      </xdr:spPr>
    </xdr:pic>
    <xdr:clientData/>
  </xdr:twoCellAnchor>
  <xdr:twoCellAnchor>
    <xdr:from>
      <xdr:col>2</xdr:col>
      <xdr:colOff>93946</xdr:colOff>
      <xdr:row>31</xdr:row>
      <xdr:rowOff>34045</xdr:rowOff>
    </xdr:from>
    <xdr:to>
      <xdr:col>3</xdr:col>
      <xdr:colOff>645080</xdr:colOff>
      <xdr:row>32</xdr:row>
      <xdr:rowOff>49209</xdr:rowOff>
    </xdr:to>
    <xdr:sp macro="" textlink="">
      <xdr:nvSpPr>
        <xdr:cNvPr id="38" name="TextBox 37">
          <a:extLst>
            <a:ext uri="{FF2B5EF4-FFF2-40B4-BE49-F238E27FC236}">
              <a16:creationId xmlns:a16="http://schemas.microsoft.com/office/drawing/2014/main" id="{42843DEC-22FC-4BDF-A353-5330B5B47AA5}"/>
            </a:ext>
          </a:extLst>
        </xdr:cNvPr>
        <xdr:cNvSpPr txBox="1"/>
      </xdr:nvSpPr>
      <xdr:spPr>
        <a:xfrm>
          <a:off x="288795" y="5427196"/>
          <a:ext cx="1222669" cy="189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Happy</a:t>
          </a:r>
          <a:r>
            <a:rPr lang="en-IN" sz="1100" b="1" baseline="0">
              <a:solidFill>
                <a:schemeClr val="bg1"/>
              </a:solidFill>
            </a:rPr>
            <a:t> Callers</a:t>
          </a:r>
          <a:endParaRPr lang="en-IN" sz="1100" b="1">
            <a:solidFill>
              <a:schemeClr val="bg1"/>
            </a:solidFill>
          </a:endParaRPr>
        </a:p>
      </xdr:txBody>
    </xdr:sp>
    <xdr:clientData/>
  </xdr:twoCellAnchor>
  <xdr:twoCellAnchor>
    <xdr:from>
      <xdr:col>2</xdr:col>
      <xdr:colOff>224345</xdr:colOff>
      <xdr:row>34</xdr:row>
      <xdr:rowOff>14062</xdr:rowOff>
    </xdr:from>
    <xdr:to>
      <xdr:col>3</xdr:col>
      <xdr:colOff>310852</xdr:colOff>
      <xdr:row>35</xdr:row>
      <xdr:rowOff>40956</xdr:rowOff>
    </xdr:to>
    <xdr:sp macro="" textlink="Pivots!E12">
      <xdr:nvSpPr>
        <xdr:cNvPr id="39" name="TextBox 38">
          <a:extLst>
            <a:ext uri="{FF2B5EF4-FFF2-40B4-BE49-F238E27FC236}">
              <a16:creationId xmlns:a16="http://schemas.microsoft.com/office/drawing/2014/main" id="{07BD8FED-C986-465F-9AC3-645CC894FEE1}"/>
            </a:ext>
          </a:extLst>
        </xdr:cNvPr>
        <xdr:cNvSpPr txBox="1"/>
      </xdr:nvSpPr>
      <xdr:spPr>
        <a:xfrm>
          <a:off x="425482" y="5932133"/>
          <a:ext cx="755675" cy="20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744F3EE-766C-47AA-BC67-4B015ABB2B46}" type="TxLink">
            <a:rPr lang="en-US" sz="1100" b="0" i="0" u="none" strike="noStrike">
              <a:solidFill>
                <a:schemeClr val="bg1"/>
              </a:solidFill>
              <a:latin typeface="Arial"/>
              <a:ea typeface="+mn-ea"/>
              <a:cs typeface="Arial"/>
            </a:rPr>
            <a:pPr marL="0" indent="0" algn="ctr"/>
            <a:t>60</a:t>
          </a:fld>
          <a:endParaRPr lang="en-IN" sz="1100" b="0" i="0" u="none" strike="noStrike">
            <a:solidFill>
              <a:schemeClr val="bg1"/>
            </a:solidFill>
            <a:latin typeface="Arial"/>
            <a:ea typeface="+mn-ea"/>
            <a:cs typeface="Arial"/>
          </a:endParaRPr>
        </a:p>
      </xdr:txBody>
    </xdr:sp>
    <xdr:clientData/>
  </xdr:twoCellAnchor>
  <xdr:twoCellAnchor editAs="oneCell">
    <xdr:from>
      <xdr:col>11</xdr:col>
      <xdr:colOff>348344</xdr:colOff>
      <xdr:row>17</xdr:row>
      <xdr:rowOff>145598</xdr:rowOff>
    </xdr:from>
    <xdr:to>
      <xdr:col>13</xdr:col>
      <xdr:colOff>154983</xdr:colOff>
      <xdr:row>27</xdr:row>
      <xdr:rowOff>51661</xdr:rowOff>
    </xdr:to>
    <mc:AlternateContent xmlns:mc="http://schemas.openxmlformats.org/markup-compatibility/2006" xmlns:a14="http://schemas.microsoft.com/office/drawing/2010/main">
      <mc:Choice Requires="a14">
        <xdr:graphicFrame macro="">
          <xdr:nvGraphicFramePr>
            <xdr:cNvPr id="41" name="Representative">
              <a:extLst>
                <a:ext uri="{FF2B5EF4-FFF2-40B4-BE49-F238E27FC236}">
                  <a16:creationId xmlns:a16="http://schemas.microsoft.com/office/drawing/2014/main" id="{C64CFA14-F4BA-4818-94F9-F5310794EDB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079443" y="3322387"/>
              <a:ext cx="1352103" cy="1719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xdr:colOff>
      <xdr:row>3</xdr:row>
      <xdr:rowOff>0</xdr:rowOff>
    </xdr:from>
    <xdr:to>
      <xdr:col>11</xdr:col>
      <xdr:colOff>67236</xdr:colOff>
      <xdr:row>15</xdr:row>
      <xdr:rowOff>0</xdr:rowOff>
    </xdr:to>
    <xdr:graphicFrame macro="">
      <xdr:nvGraphicFramePr>
        <xdr:cNvPr id="5" name="Chart 4">
          <a:extLst>
            <a:ext uri="{FF2B5EF4-FFF2-40B4-BE49-F238E27FC236}">
              <a16:creationId xmlns:a16="http://schemas.microsoft.com/office/drawing/2014/main" id="{E2D0B551-7E51-4DCD-B16E-C11D0272B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304800</xdr:colOff>
      <xdr:row>17</xdr:row>
      <xdr:rowOff>0</xdr:rowOff>
    </xdr:from>
    <xdr:to>
      <xdr:col>11</xdr:col>
      <xdr:colOff>359229</xdr:colOff>
      <xdr:row>36</xdr:row>
      <xdr:rowOff>0</xdr:rowOff>
    </xdr:to>
    <xdr:graphicFrame macro="">
      <xdr:nvGraphicFramePr>
        <xdr:cNvPr id="8" name="Chart 7">
          <a:extLst>
            <a:ext uri="{FF2B5EF4-FFF2-40B4-BE49-F238E27FC236}">
              <a16:creationId xmlns:a16="http://schemas.microsoft.com/office/drawing/2014/main" id="{1CAFF2D4-3E21-423B-9291-53FD50731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0</xdr:colOff>
      <xdr:row>17</xdr:row>
      <xdr:rowOff>-1</xdr:rowOff>
    </xdr:from>
    <xdr:to>
      <xdr:col>8</xdr:col>
      <xdr:colOff>293914</xdr:colOff>
      <xdr:row>35</xdr:row>
      <xdr:rowOff>180812</xdr:rowOff>
    </xdr:to>
    <xdr:graphicFrame macro="">
      <xdr:nvGraphicFramePr>
        <xdr:cNvPr id="9" name="Chart 8">
          <a:extLst>
            <a:ext uri="{FF2B5EF4-FFF2-40B4-BE49-F238E27FC236}">
              <a16:creationId xmlns:a16="http://schemas.microsoft.com/office/drawing/2014/main" id="{3F13AB54-D65D-412C-ACCB-768426865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2018</xdr:colOff>
      <xdr:row>3</xdr:row>
      <xdr:rowOff>8328</xdr:rowOff>
    </xdr:from>
    <xdr:to>
      <xdr:col>17</xdr:col>
      <xdr:colOff>302559</xdr:colOff>
      <xdr:row>14</xdr:row>
      <xdr:rowOff>152400</xdr:rowOff>
    </xdr:to>
    <xdr:graphicFrame macro="">
      <xdr:nvGraphicFramePr>
        <xdr:cNvPr id="10" name="Chart 9">
          <a:extLst>
            <a:ext uri="{FF2B5EF4-FFF2-40B4-BE49-F238E27FC236}">
              <a16:creationId xmlns:a16="http://schemas.microsoft.com/office/drawing/2014/main" id="{648B280A-A303-4D28-8FDB-7525B2407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326506</xdr:colOff>
      <xdr:row>3</xdr:row>
      <xdr:rowOff>4173</xdr:rowOff>
    </xdr:from>
    <xdr:to>
      <xdr:col>21</xdr:col>
      <xdr:colOff>0</xdr:colOff>
      <xdr:row>14</xdr:row>
      <xdr:rowOff>150891</xdr:rowOff>
    </xdr:to>
    <xdr:graphicFrame macro="">
      <xdr:nvGraphicFramePr>
        <xdr:cNvPr id="12" name="Chart 11">
          <a:extLst>
            <a:ext uri="{FF2B5EF4-FFF2-40B4-BE49-F238E27FC236}">
              <a16:creationId xmlns:a16="http://schemas.microsoft.com/office/drawing/2014/main" id="{74E5DC26-1FF2-4775-945D-73DE651D2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406579</xdr:colOff>
      <xdr:row>2</xdr:row>
      <xdr:rowOff>314276</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69646979167" backgroundQuery="1" createdVersion="8" refreshedVersion="8" minRefreshableVersion="3" recordCount="0" supportSubquery="1" supportAdvancedDrill="1" xr:uid="{53FB641D-34AD-4A01-915F-452F0632FA79}">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71327847222" backgroundQuery="1" createdVersion="8" refreshedVersion="8" minRefreshableVersion="3" recordCount="0" supportSubquery="1" supportAdvancedDrill="1" xr:uid="{1E23A5C2-2BCF-44B9-97AD-A42BD9EB320B}">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824772222222" backgroundQuery="1" createdVersion="8" refreshedVersion="8" minRefreshableVersion="3" recordCount="0" supportSubquery="1" supportAdvancedDrill="1" xr:uid="{68A15250-4CCE-4994-9DE3-4F937ADD357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867231481483" backgroundQuery="1" createdVersion="8" refreshedVersion="8" minRefreshableVersion="3" recordCount="0" supportSubquery="1" supportAdvancedDrill="1" xr:uid="{DA53D30E-F132-40E3-A76D-FEDA0F31FE2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2777779" backgroundQuery="1" createdVersion="8" refreshedVersion="8" minRefreshableVersion="3" recordCount="0" supportSubquery="1" supportAdvancedDrill="1" xr:uid="{9691ACDD-AF62-45FE-81C1-09E7CE1CE26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3240741" backgroundQuery="1" createdVersion="8" refreshedVersion="8" minRefreshableVersion="3" recordCount="0" supportSubquery="1" supportAdvancedDrill="1" xr:uid="{E918AB98-3C9B-4C6F-A94C-7046D21EE4C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3587965" backgroundQuery="1" createdVersion="8" refreshedVersion="8" minRefreshableVersion="3" recordCount="0" supportSubquery="1" supportAdvancedDrill="1" xr:uid="{4880B927-2E98-4819-85C6-05087D53F14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3935188" backgroundQuery="1" createdVersion="8" refreshedVersion="8" minRefreshableVersion="3" recordCount="0" supportSubquery="1" supportAdvancedDrill="1" xr:uid="{42D11DCE-7BFA-4AAE-9463-E8CB004A64D4}">
  <cacheSource type="external" connectionId="1"/>
  <cacheFields count="1">
    <cacheField name="[calls].[Representative].[Representative]" caption="Representative" numFmtId="0" hierarchy="3" level="1">
      <sharedItems count="1">
        <s v="R03"/>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439815" backgroundQuery="1" createdVersion="8" refreshedVersion="8" minRefreshableVersion="3" recordCount="0" supportSubquery="1" supportAdvancedDrill="1" xr:uid="{9A2BD3F3-4A79-4E9A-B6AA-3FEB5195E21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696462962966" backgroundQuery="1" createdVersion="3" refreshedVersion="8" minRefreshableVersion="3" recordCount="0" supportSubquery="1" supportAdvancedDrill="1" xr:uid="{6C39D446-9E4E-4C10-98E6-164C02CF3D3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525901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4B6E87-CB85-4E48-8538-776A2B72C6F2}" name="selected rep pivot"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2F2D0F-4175-45EE-A066-FEA8AC31F925}"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7:D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26638E-8E7B-4106-AB17-EDA2D4C0ED6B}"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9">
  <location ref="A72:G9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BAD614-E3A6-46FF-A046-52DC531413D1}"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8:C31"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79CEF9-773C-422A-8910-272D6762E951}" name="rep satisfaction "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63:B7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D6C747-0D1C-492B-A0B6-E8BC502C5E53}"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73E31D-2BF0-4DE6-B1ED-D599314E39FD}"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72BBB4-ED0A-4387-AF3C-FAE6A628B909}"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G18:H26"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BBEE12-DFF6-4233-ADDE-05345973862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D5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24BB4D9-1264-4E71-A3E1-C09595E86AB4}" sourceName="[calls].[Representative]">
  <pivotTables>
    <pivotTable tabId="6" name="Rep pivot"/>
    <pivotTable tabId="6" name="monthly trend"/>
    <pivotTable tabId="6" name="weekday trend"/>
    <pivotTable tabId="6" name="selected rep pivot"/>
    <pivotTable tabId="6" name="rep satisfaction "/>
  </pivotTables>
  <data>
    <olap pivotCacheId="175259010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6D07AC4-6FB0-4F0A-BC47-4D8277388D20}" cache="Slicer_Representative" caption="Representative"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C0BB-9A3C-42ED-9B42-142AAF793ABF}">
  <dimension ref="A1:V40"/>
  <sheetViews>
    <sheetView tabSelected="1" topLeftCell="A5" zoomScale="71" zoomScaleNormal="100" workbookViewId="0">
      <selection activeCell="H16" sqref="H16"/>
    </sheetView>
  </sheetViews>
  <sheetFormatPr defaultRowHeight="13.8" x14ac:dyDescent="0.25"/>
  <cols>
    <col min="1" max="2" width="1.296875" customWidth="1"/>
    <col min="5" max="5" width="2.796875" customWidth="1"/>
    <col min="12" max="12" width="4.8984375" customWidth="1"/>
    <col min="13" max="13" width="15.3984375" customWidth="1"/>
    <col min="15" max="15" width="12" customWidth="1"/>
  </cols>
  <sheetData>
    <row r="1" spans="1:22" ht="34.200000000000003" x14ac:dyDescent="0.8">
      <c r="A1" s="20"/>
      <c r="B1" s="20"/>
      <c r="C1" s="43" t="s">
        <v>1085</v>
      </c>
      <c r="D1" s="43"/>
      <c r="E1" s="43"/>
      <c r="F1" s="43"/>
      <c r="G1" s="20"/>
      <c r="H1" s="20"/>
      <c r="I1" s="20"/>
      <c r="J1" s="20"/>
      <c r="K1" s="20"/>
      <c r="L1" s="20"/>
      <c r="M1" s="20"/>
      <c r="N1" s="20"/>
      <c r="O1" s="20"/>
      <c r="P1" s="20"/>
      <c r="Q1" s="20"/>
      <c r="R1" s="20"/>
      <c r="S1" s="20"/>
      <c r="T1" s="20"/>
      <c r="U1" s="20"/>
      <c r="V1" s="20"/>
    </row>
    <row r="2" spans="1:22" x14ac:dyDescent="0.25">
      <c r="A2" s="20"/>
      <c r="B2" s="20"/>
      <c r="C2" s="20"/>
      <c r="D2" s="20"/>
      <c r="E2" s="20"/>
      <c r="F2" s="20"/>
      <c r="G2" s="20"/>
      <c r="H2" s="20"/>
      <c r="I2" s="20"/>
      <c r="J2" s="20"/>
      <c r="K2" s="20"/>
      <c r="L2" s="20"/>
      <c r="M2" s="20"/>
      <c r="N2" s="20"/>
      <c r="O2" s="20"/>
      <c r="P2" s="20"/>
      <c r="Q2" s="20"/>
      <c r="R2" s="20"/>
      <c r="S2" s="20"/>
      <c r="T2" s="20"/>
      <c r="U2" s="20"/>
      <c r="V2" s="20"/>
    </row>
    <row r="3" spans="1:22" x14ac:dyDescent="0.25">
      <c r="A3" s="20"/>
      <c r="B3" s="20"/>
      <c r="C3" s="20"/>
      <c r="D3" s="20"/>
      <c r="E3" s="20"/>
      <c r="F3" s="20"/>
      <c r="G3" s="20"/>
      <c r="H3" s="20"/>
      <c r="I3" s="20"/>
      <c r="J3" s="20"/>
      <c r="K3" s="20"/>
      <c r="L3" s="20"/>
      <c r="M3" s="20"/>
      <c r="N3" s="20"/>
      <c r="O3" s="20"/>
      <c r="P3" s="20"/>
      <c r="Q3" s="20"/>
      <c r="R3" s="20"/>
      <c r="S3" s="20"/>
      <c r="T3" s="20"/>
      <c r="U3" s="20"/>
      <c r="V3" s="20"/>
    </row>
    <row r="4" spans="1:22" x14ac:dyDescent="0.25">
      <c r="A4" s="20"/>
      <c r="B4" s="20"/>
      <c r="C4" s="20"/>
      <c r="D4" s="20"/>
      <c r="E4" s="20"/>
      <c r="F4" s="20"/>
      <c r="G4" s="20"/>
      <c r="H4" s="20"/>
      <c r="I4" s="20"/>
      <c r="J4" s="20"/>
      <c r="K4" s="20"/>
      <c r="L4" s="20"/>
      <c r="M4" s="20"/>
      <c r="N4" s="20"/>
      <c r="O4" s="20"/>
      <c r="P4" s="20"/>
      <c r="Q4" s="20"/>
      <c r="R4" s="20"/>
      <c r="S4" s="20"/>
      <c r="T4" s="20"/>
      <c r="U4" s="20"/>
      <c r="V4" s="20"/>
    </row>
    <row r="5" spans="1:22" x14ac:dyDescent="0.25">
      <c r="A5" s="20"/>
      <c r="B5" s="20"/>
      <c r="C5" s="20"/>
      <c r="D5" s="20"/>
      <c r="E5" s="20"/>
      <c r="F5" s="20"/>
      <c r="G5" s="20"/>
      <c r="H5" s="20"/>
      <c r="I5" s="20"/>
      <c r="J5" s="20"/>
      <c r="K5" s="20"/>
      <c r="L5" s="20"/>
      <c r="M5" s="20"/>
      <c r="N5" s="20"/>
      <c r="O5" s="20"/>
      <c r="P5" s="20"/>
      <c r="Q5" s="20"/>
      <c r="R5" s="20"/>
      <c r="S5" s="20"/>
      <c r="T5" s="20"/>
      <c r="U5" s="20"/>
      <c r="V5" s="20"/>
    </row>
    <row r="6" spans="1:22" x14ac:dyDescent="0.25">
      <c r="A6" s="20"/>
      <c r="B6" s="20"/>
      <c r="C6" s="20"/>
      <c r="D6" s="20"/>
      <c r="E6" s="20"/>
      <c r="F6" s="20"/>
      <c r="G6" s="20"/>
      <c r="H6" s="20"/>
      <c r="I6" s="20"/>
      <c r="J6" s="20"/>
      <c r="K6" s="20"/>
      <c r="L6" s="20"/>
      <c r="M6" s="20"/>
      <c r="N6" s="20"/>
      <c r="O6" s="20"/>
      <c r="P6" s="20"/>
      <c r="Q6" s="20"/>
      <c r="R6" s="20"/>
      <c r="S6" s="20"/>
      <c r="T6" s="20"/>
      <c r="U6" s="20"/>
      <c r="V6" s="20"/>
    </row>
    <row r="7" spans="1:22" x14ac:dyDescent="0.25">
      <c r="A7" s="20"/>
      <c r="B7" s="20"/>
      <c r="C7" s="20"/>
      <c r="D7" s="20"/>
      <c r="E7" s="20"/>
      <c r="F7" s="20"/>
      <c r="G7" s="20"/>
      <c r="H7" s="20"/>
      <c r="I7" s="20"/>
      <c r="J7" s="20"/>
      <c r="K7" s="20"/>
      <c r="L7" s="20"/>
      <c r="M7" s="20"/>
      <c r="N7" s="20"/>
      <c r="O7" s="20"/>
      <c r="P7" s="20"/>
      <c r="Q7" s="20"/>
      <c r="R7" s="20"/>
      <c r="S7" s="20"/>
      <c r="T7" s="20"/>
      <c r="U7" s="20"/>
      <c r="V7" s="20"/>
    </row>
    <row r="8" spans="1:22" x14ac:dyDescent="0.25">
      <c r="A8" s="20"/>
      <c r="B8" s="20"/>
      <c r="C8" s="20"/>
      <c r="D8" s="20"/>
      <c r="E8" s="20"/>
      <c r="F8" s="20"/>
      <c r="G8" s="20"/>
      <c r="H8" s="20"/>
      <c r="I8" s="20"/>
      <c r="J8" s="20"/>
      <c r="K8" s="20"/>
      <c r="L8" s="20"/>
      <c r="M8" s="20"/>
      <c r="N8" s="20"/>
      <c r="O8" s="20"/>
      <c r="P8" s="20"/>
      <c r="Q8" s="20"/>
      <c r="R8" s="20"/>
      <c r="S8" s="20"/>
      <c r="T8" s="20"/>
      <c r="U8" s="20"/>
      <c r="V8" s="20"/>
    </row>
    <row r="9" spans="1:22" x14ac:dyDescent="0.25">
      <c r="A9" s="20"/>
      <c r="B9" s="20"/>
      <c r="C9" s="20"/>
      <c r="D9" s="20"/>
      <c r="E9" s="20"/>
      <c r="F9" s="20"/>
      <c r="G9" s="20"/>
      <c r="H9" s="20"/>
      <c r="I9" s="20"/>
      <c r="J9" s="20"/>
      <c r="K9" s="20"/>
      <c r="L9" s="20"/>
      <c r="M9" s="20"/>
      <c r="N9" s="20"/>
      <c r="O9" s="20"/>
      <c r="P9" s="20"/>
      <c r="Q9" s="20"/>
      <c r="R9" s="20"/>
      <c r="S9" s="20"/>
      <c r="T9" s="20"/>
      <c r="U9" s="20"/>
      <c r="V9" s="20"/>
    </row>
    <row r="10" spans="1:22" x14ac:dyDescent="0.25">
      <c r="A10" s="20"/>
      <c r="B10" s="20"/>
      <c r="C10" s="20"/>
      <c r="D10" s="20"/>
      <c r="E10" s="20"/>
      <c r="F10" s="20"/>
      <c r="G10" s="20"/>
      <c r="H10" s="20"/>
      <c r="I10" s="20"/>
      <c r="J10" s="20"/>
      <c r="K10" s="20"/>
      <c r="L10" s="20"/>
      <c r="M10" s="20"/>
      <c r="N10" s="20"/>
      <c r="O10" s="20"/>
      <c r="P10" s="20"/>
      <c r="Q10" s="20"/>
      <c r="R10" s="20"/>
      <c r="S10" s="20"/>
      <c r="T10" s="20"/>
      <c r="U10" s="20"/>
      <c r="V10" s="20"/>
    </row>
    <row r="11" spans="1:22" x14ac:dyDescent="0.25">
      <c r="A11" s="20"/>
      <c r="B11" s="20"/>
      <c r="C11" s="20"/>
      <c r="D11" s="20"/>
      <c r="E11" s="20"/>
      <c r="F11" s="20"/>
      <c r="G11" s="20"/>
      <c r="H11" s="20"/>
      <c r="I11" s="20"/>
      <c r="J11" s="20"/>
      <c r="K11" s="20"/>
      <c r="L11" s="20"/>
      <c r="M11" s="20"/>
      <c r="N11" s="20"/>
      <c r="O11" s="20"/>
      <c r="P11" s="20"/>
      <c r="Q11" s="20"/>
      <c r="R11" s="20"/>
      <c r="S11" s="20"/>
      <c r="T11" s="20"/>
      <c r="U11" s="20"/>
      <c r="V11" s="20"/>
    </row>
    <row r="12" spans="1:22" x14ac:dyDescent="0.25">
      <c r="A12" s="20"/>
      <c r="B12" s="20"/>
      <c r="C12" s="20"/>
      <c r="D12" s="20"/>
      <c r="E12" s="20"/>
      <c r="F12" s="20"/>
      <c r="G12" s="20"/>
      <c r="H12" s="20"/>
      <c r="I12" s="20"/>
      <c r="J12" s="20"/>
      <c r="K12" s="20"/>
      <c r="L12" s="20"/>
      <c r="M12" s="20"/>
      <c r="N12" s="20"/>
      <c r="O12" s="20"/>
      <c r="P12" s="20"/>
      <c r="Q12" s="20"/>
      <c r="R12" s="20"/>
      <c r="S12" s="20"/>
      <c r="T12" s="20"/>
      <c r="U12" s="20"/>
      <c r="V12" s="20"/>
    </row>
    <row r="13" spans="1:22" x14ac:dyDescent="0.25">
      <c r="A13" s="20"/>
      <c r="B13" s="20"/>
      <c r="C13" s="20"/>
      <c r="D13" s="20"/>
      <c r="E13" s="20"/>
      <c r="F13" s="20"/>
      <c r="G13" s="20"/>
      <c r="H13" s="20"/>
      <c r="I13" s="20"/>
      <c r="J13" s="20"/>
      <c r="K13" s="20"/>
      <c r="L13" s="20"/>
      <c r="M13" s="20"/>
      <c r="N13" s="20"/>
      <c r="O13" s="20"/>
      <c r="P13" s="20"/>
      <c r="Q13" s="20"/>
      <c r="R13" s="20"/>
      <c r="S13" s="20"/>
      <c r="T13" s="20"/>
      <c r="U13" s="20"/>
      <c r="V13" s="20"/>
    </row>
    <row r="14" spans="1:22" x14ac:dyDescent="0.25">
      <c r="A14" s="20"/>
      <c r="B14" s="20"/>
      <c r="C14" s="20"/>
      <c r="D14" s="20"/>
      <c r="E14" s="20"/>
      <c r="F14" s="20"/>
      <c r="G14" s="20"/>
      <c r="H14" s="20"/>
      <c r="I14" s="20"/>
      <c r="J14" s="20"/>
      <c r="K14" s="20"/>
      <c r="L14" s="20"/>
      <c r="M14" s="20"/>
      <c r="N14" s="20"/>
      <c r="O14" s="20"/>
      <c r="P14" s="20"/>
      <c r="Q14" s="20"/>
      <c r="R14" s="20"/>
      <c r="S14" s="20"/>
      <c r="T14" s="20"/>
      <c r="U14" s="20"/>
      <c r="V14" s="20"/>
    </row>
    <row r="15" spans="1:22" x14ac:dyDescent="0.25">
      <c r="A15" s="20"/>
      <c r="B15" s="20"/>
      <c r="C15" s="20"/>
      <c r="D15" s="20"/>
      <c r="E15" s="20"/>
      <c r="F15" s="20"/>
      <c r="G15" s="20"/>
      <c r="H15" s="20"/>
      <c r="I15" s="20"/>
      <c r="J15" s="20"/>
      <c r="K15" s="20"/>
      <c r="L15" s="20"/>
      <c r="M15" s="20"/>
      <c r="N15" s="20"/>
      <c r="O15" s="20"/>
      <c r="P15" s="20"/>
      <c r="Q15" s="20"/>
      <c r="R15" s="20"/>
      <c r="S15" s="20"/>
      <c r="T15" s="20"/>
      <c r="U15" s="20"/>
      <c r="V15" s="20"/>
    </row>
    <row r="16" spans="1:22" x14ac:dyDescent="0.25">
      <c r="A16" s="20"/>
      <c r="B16" s="20"/>
      <c r="C16" s="20"/>
      <c r="D16" s="20"/>
      <c r="E16" s="20"/>
      <c r="F16" s="20"/>
      <c r="G16" s="20"/>
      <c r="H16" s="20"/>
      <c r="I16" s="20"/>
      <c r="J16" s="20"/>
      <c r="K16" s="20"/>
      <c r="L16" s="20"/>
      <c r="M16" s="20"/>
      <c r="N16" s="20"/>
      <c r="O16" s="20"/>
      <c r="P16" s="20"/>
      <c r="Q16" s="20"/>
      <c r="R16" s="20"/>
      <c r="S16" s="20"/>
      <c r="T16" s="20"/>
      <c r="U16" s="20"/>
      <c r="V16" s="20"/>
    </row>
    <row r="17" spans="1:22" x14ac:dyDescent="0.25">
      <c r="A17" s="20"/>
      <c r="B17" s="20"/>
      <c r="C17" s="20"/>
      <c r="D17" s="20"/>
      <c r="E17" s="20"/>
      <c r="F17" s="20"/>
      <c r="G17" s="20"/>
      <c r="H17" s="20"/>
      <c r="I17" s="20"/>
      <c r="J17" s="20"/>
      <c r="K17" s="20"/>
      <c r="L17" s="20"/>
      <c r="M17" s="20"/>
      <c r="N17" s="20"/>
      <c r="O17" s="20"/>
      <c r="P17" s="20"/>
      <c r="Q17" s="20"/>
      <c r="R17" s="20"/>
      <c r="S17" s="20"/>
      <c r="T17" s="20"/>
      <c r="U17" s="20"/>
      <c r="V17" s="20"/>
    </row>
    <row r="18" spans="1:22" x14ac:dyDescent="0.25">
      <c r="A18" s="20"/>
      <c r="B18" s="20"/>
      <c r="C18" s="20"/>
      <c r="D18" s="20"/>
      <c r="E18" s="20"/>
      <c r="F18" s="20"/>
      <c r="G18" s="20"/>
      <c r="H18" s="20"/>
      <c r="I18" s="20"/>
      <c r="J18" s="20"/>
      <c r="K18" s="20"/>
      <c r="L18" s="20"/>
      <c r="M18" s="20"/>
      <c r="N18" s="20"/>
      <c r="O18" s="29"/>
      <c r="P18" s="39" t="str" cm="1">
        <f t="array" ref="P18:T18">Pivots!B73:F73</f>
        <v>R01</v>
      </c>
      <c r="Q18" s="39" t="str">
        <v>R02</v>
      </c>
      <c r="R18" s="39" t="str">
        <v>R03</v>
      </c>
      <c r="S18" s="39" t="str">
        <v>R04</v>
      </c>
      <c r="T18" s="39" t="str">
        <v>R05</v>
      </c>
      <c r="U18" s="40" t="s">
        <v>1076</v>
      </c>
      <c r="V18" s="20"/>
    </row>
    <row r="19" spans="1:22" ht="14.4" x14ac:dyDescent="0.3">
      <c r="A19" s="20"/>
      <c r="B19" s="20"/>
      <c r="C19" s="20"/>
      <c r="D19" s="20"/>
      <c r="E19" s="20"/>
      <c r="F19" s="20"/>
      <c r="G19" s="20"/>
      <c r="H19" s="20"/>
      <c r="I19" s="20"/>
      <c r="J19" s="20"/>
      <c r="K19" s="20"/>
      <c r="L19" s="20"/>
      <c r="M19" s="20"/>
      <c r="N19" s="20"/>
      <c r="O19" s="38" t="str" cm="1">
        <f t="array" ref="O19:U36">IF(Pivots!A74:G91="","",Pivots!A74:G91)</f>
        <v>Cincinnati</v>
      </c>
      <c r="P19" s="30" t="str">
        <v/>
      </c>
      <c r="Q19" s="30" t="str">
        <v/>
      </c>
      <c r="R19" s="30" t="str">
        <v/>
      </c>
      <c r="S19" s="30" t="str">
        <v/>
      </c>
      <c r="T19" s="30" t="str">
        <v/>
      </c>
      <c r="U19" s="31" t="str">
        <v/>
      </c>
      <c r="V19" s="20"/>
    </row>
    <row r="20" spans="1:22" ht="14.4" x14ac:dyDescent="0.3">
      <c r="A20" s="20"/>
      <c r="B20" s="20"/>
      <c r="C20" s="20"/>
      <c r="D20" s="20"/>
      <c r="E20" s="20"/>
      <c r="F20" s="20"/>
      <c r="G20" s="20"/>
      <c r="H20" s="20"/>
      <c r="I20" s="20"/>
      <c r="J20" s="20"/>
      <c r="K20" s="20"/>
      <c r="L20" s="20"/>
      <c r="M20" s="20"/>
      <c r="N20" s="20"/>
      <c r="O20" s="32" t="str">
        <v>C0003</v>
      </c>
      <c r="P20" s="33">
        <v>891</v>
      </c>
      <c r="Q20" s="33">
        <v>1332</v>
      </c>
      <c r="R20" s="33">
        <v>1282</v>
      </c>
      <c r="S20" s="33">
        <v>739</v>
      </c>
      <c r="T20" s="33">
        <v>560</v>
      </c>
      <c r="U20" s="34">
        <v>4804</v>
      </c>
      <c r="V20" s="20"/>
    </row>
    <row r="21" spans="1:22" ht="14.4" x14ac:dyDescent="0.3">
      <c r="A21" s="20"/>
      <c r="B21" s="20"/>
      <c r="C21" s="20"/>
      <c r="D21" s="20"/>
      <c r="E21" s="20"/>
      <c r="F21" s="20"/>
      <c r="G21" s="20"/>
      <c r="H21" s="20"/>
      <c r="I21" s="20"/>
      <c r="J21" s="20"/>
      <c r="K21" s="20"/>
      <c r="L21" s="20"/>
      <c r="M21" s="20"/>
      <c r="N21" s="20"/>
      <c r="O21" s="32" t="str">
        <v>C0004</v>
      </c>
      <c r="P21" s="33">
        <v>1991</v>
      </c>
      <c r="Q21" s="33">
        <v>1886</v>
      </c>
      <c r="R21" s="33">
        <v>1206</v>
      </c>
      <c r="S21" s="33">
        <v>884</v>
      </c>
      <c r="T21" s="33">
        <v>1722</v>
      </c>
      <c r="U21" s="34">
        <v>7689</v>
      </c>
      <c r="V21" s="20"/>
    </row>
    <row r="22" spans="1:22" ht="14.4" x14ac:dyDescent="0.3">
      <c r="A22" s="20"/>
      <c r="B22" s="20"/>
      <c r="C22" s="20"/>
      <c r="D22" s="20"/>
      <c r="E22" s="20"/>
      <c r="F22" s="20"/>
      <c r="G22" s="20"/>
      <c r="H22" s="20"/>
      <c r="I22" s="20"/>
      <c r="J22" s="20"/>
      <c r="K22" s="20"/>
      <c r="L22" s="20"/>
      <c r="M22" s="20"/>
      <c r="N22" s="20"/>
      <c r="O22" s="32" t="str">
        <v>C0011</v>
      </c>
      <c r="P22" s="33">
        <v>1163</v>
      </c>
      <c r="Q22" s="33">
        <v>1180</v>
      </c>
      <c r="R22" s="33">
        <v>1616</v>
      </c>
      <c r="S22" s="33">
        <v>1043</v>
      </c>
      <c r="T22" s="33">
        <v>1747</v>
      </c>
      <c r="U22" s="34">
        <v>6749</v>
      </c>
      <c r="V22" s="20"/>
    </row>
    <row r="23" spans="1:22" ht="14.4" x14ac:dyDescent="0.3">
      <c r="A23" s="20"/>
      <c r="B23" s="20"/>
      <c r="C23" s="20"/>
      <c r="D23" s="20"/>
      <c r="E23" s="20"/>
      <c r="F23" s="20"/>
      <c r="G23" s="20"/>
      <c r="H23" s="20"/>
      <c r="I23" s="20"/>
      <c r="J23" s="20"/>
      <c r="K23" s="20"/>
      <c r="L23" s="20"/>
      <c r="M23" s="20"/>
      <c r="N23" s="20"/>
      <c r="O23" s="32" t="str">
        <v>C0012</v>
      </c>
      <c r="P23" s="33">
        <v>1438</v>
      </c>
      <c r="Q23" s="33">
        <v>1616</v>
      </c>
      <c r="R23" s="33">
        <v>866</v>
      </c>
      <c r="S23" s="33">
        <v>829</v>
      </c>
      <c r="T23" s="33">
        <v>2070</v>
      </c>
      <c r="U23" s="34">
        <v>6819</v>
      </c>
      <c r="V23" s="20"/>
    </row>
    <row r="24" spans="1:22" ht="14.4" x14ac:dyDescent="0.3">
      <c r="A24" s="20"/>
      <c r="B24" s="20"/>
      <c r="C24" s="20"/>
      <c r="D24" s="20"/>
      <c r="E24" s="20"/>
      <c r="F24" s="20"/>
      <c r="G24" s="20"/>
      <c r="H24" s="20"/>
      <c r="I24" s="20"/>
      <c r="J24" s="20"/>
      <c r="K24" s="20"/>
      <c r="L24" s="20"/>
      <c r="M24" s="20"/>
      <c r="N24" s="20"/>
      <c r="O24" s="38" t="str">
        <v>Cleveland</v>
      </c>
      <c r="P24" s="33" t="str">
        <v/>
      </c>
      <c r="Q24" s="33" t="str">
        <v/>
      </c>
      <c r="R24" s="33" t="str">
        <v/>
      </c>
      <c r="S24" s="33" t="str">
        <v/>
      </c>
      <c r="T24" s="33" t="str">
        <v/>
      </c>
      <c r="U24" s="34" t="str">
        <v/>
      </c>
      <c r="V24" s="20"/>
    </row>
    <row r="25" spans="1:22" ht="14.4" x14ac:dyDescent="0.3">
      <c r="A25" s="20"/>
      <c r="B25" s="20"/>
      <c r="C25" s="20"/>
      <c r="D25" s="20"/>
      <c r="E25" s="20"/>
      <c r="F25" s="20"/>
      <c r="G25" s="20"/>
      <c r="H25" s="20"/>
      <c r="I25" s="20"/>
      <c r="J25" s="20"/>
      <c r="K25" s="20"/>
      <c r="L25" s="20"/>
      <c r="M25" s="20"/>
      <c r="N25" s="20"/>
      <c r="O25" s="32" t="str">
        <v>C0002</v>
      </c>
      <c r="P25" s="33">
        <v>1233</v>
      </c>
      <c r="Q25" s="33">
        <v>223</v>
      </c>
      <c r="R25" s="33">
        <v>1680</v>
      </c>
      <c r="S25" s="33">
        <v>990</v>
      </c>
      <c r="T25" s="33">
        <v>1508</v>
      </c>
      <c r="U25" s="34">
        <v>5634</v>
      </c>
      <c r="V25" s="20"/>
    </row>
    <row r="26" spans="1:22" ht="14.4" x14ac:dyDescent="0.3">
      <c r="A26" s="20"/>
      <c r="B26" s="20"/>
      <c r="C26" s="20"/>
      <c r="D26" s="20"/>
      <c r="E26" s="20"/>
      <c r="F26" s="20"/>
      <c r="G26" s="20"/>
      <c r="H26" s="20"/>
      <c r="I26" s="20"/>
      <c r="J26" s="20"/>
      <c r="K26" s="20"/>
      <c r="L26" s="20"/>
      <c r="M26" s="20"/>
      <c r="N26" s="20"/>
      <c r="O26" s="32" t="str">
        <v>C0007</v>
      </c>
      <c r="P26" s="33">
        <v>1598</v>
      </c>
      <c r="Q26" s="33">
        <v>1907</v>
      </c>
      <c r="R26" s="33">
        <v>869</v>
      </c>
      <c r="S26" s="33">
        <v>1426</v>
      </c>
      <c r="T26" s="33">
        <v>1416</v>
      </c>
      <c r="U26" s="34">
        <v>7216</v>
      </c>
      <c r="V26" s="20"/>
    </row>
    <row r="27" spans="1:22" ht="14.4" x14ac:dyDescent="0.3">
      <c r="A27" s="20"/>
      <c r="B27" s="20"/>
      <c r="C27" s="20"/>
      <c r="D27" s="20"/>
      <c r="E27" s="20"/>
      <c r="F27" s="20"/>
      <c r="G27" s="20"/>
      <c r="H27" s="20"/>
      <c r="I27" s="20"/>
      <c r="J27" s="20"/>
      <c r="K27" s="20"/>
      <c r="L27" s="20"/>
      <c r="M27" s="20"/>
      <c r="N27" s="20"/>
      <c r="O27" s="32" t="str">
        <v>C0008</v>
      </c>
      <c r="P27" s="33">
        <v>900</v>
      </c>
      <c r="Q27" s="33">
        <v>1016</v>
      </c>
      <c r="R27" s="33">
        <v>960</v>
      </c>
      <c r="S27" s="33">
        <v>940</v>
      </c>
      <c r="T27" s="33">
        <v>1193</v>
      </c>
      <c r="U27" s="34">
        <v>5009</v>
      </c>
      <c r="V27" s="20"/>
    </row>
    <row r="28" spans="1:22" ht="14.4" x14ac:dyDescent="0.3">
      <c r="A28" s="20"/>
      <c r="B28" s="20"/>
      <c r="C28" s="20"/>
      <c r="D28" s="20"/>
      <c r="E28" s="20"/>
      <c r="F28" s="20"/>
      <c r="G28" s="20"/>
      <c r="H28" s="20"/>
      <c r="I28" s="20"/>
      <c r="J28" s="20"/>
      <c r="K28" s="20"/>
      <c r="L28" s="20"/>
      <c r="M28" s="20"/>
      <c r="N28" s="20"/>
      <c r="O28" s="32" t="str">
        <v>C0010</v>
      </c>
      <c r="P28" s="33">
        <v>900</v>
      </c>
      <c r="Q28" s="33">
        <v>1470</v>
      </c>
      <c r="R28" s="33">
        <v>1617</v>
      </c>
      <c r="S28" s="33">
        <v>1314</v>
      </c>
      <c r="T28" s="33">
        <v>941</v>
      </c>
      <c r="U28" s="34">
        <v>6242</v>
      </c>
      <c r="V28" s="20"/>
    </row>
    <row r="29" spans="1:22" ht="17.399999999999999" customHeight="1" x14ac:dyDescent="0.45">
      <c r="A29" s="20"/>
      <c r="B29" s="20"/>
      <c r="C29" s="20"/>
      <c r="D29" s="20"/>
      <c r="E29" s="20"/>
      <c r="F29" s="20"/>
      <c r="G29" s="20"/>
      <c r="H29" s="20"/>
      <c r="I29" s="20"/>
      <c r="J29" s="20"/>
      <c r="K29" s="20"/>
      <c r="L29" s="20"/>
      <c r="M29" s="42" t="str">
        <f>Pivots!H57</f>
        <v>% of calls:21%</v>
      </c>
      <c r="N29" s="20"/>
      <c r="O29" s="32" t="str">
        <v>C0013</v>
      </c>
      <c r="P29" s="33">
        <v>1255</v>
      </c>
      <c r="Q29" s="33">
        <v>516</v>
      </c>
      <c r="R29" s="33">
        <v>1874</v>
      </c>
      <c r="S29" s="33">
        <v>1863</v>
      </c>
      <c r="T29" s="33">
        <v>1722</v>
      </c>
      <c r="U29" s="34">
        <v>7230</v>
      </c>
      <c r="V29" s="20"/>
    </row>
    <row r="30" spans="1:22" ht="17.399999999999999" customHeight="1" x14ac:dyDescent="0.45">
      <c r="A30" s="20"/>
      <c r="B30" s="20"/>
      <c r="C30" s="20"/>
      <c r="D30" s="20"/>
      <c r="E30" s="20"/>
      <c r="F30" s="20"/>
      <c r="G30" s="20"/>
      <c r="H30" s="20"/>
      <c r="I30" s="20"/>
      <c r="J30" s="20"/>
      <c r="K30" s="20"/>
      <c r="L30" s="20"/>
      <c r="M30" s="42" t="str">
        <f>Pivots!H58</f>
        <v>Call rank:2</v>
      </c>
      <c r="N30" s="20"/>
      <c r="O30" s="32" t="str">
        <v>C0015</v>
      </c>
      <c r="P30" s="33">
        <v>1138</v>
      </c>
      <c r="Q30" s="33">
        <v>1898</v>
      </c>
      <c r="R30" s="33">
        <v>1482</v>
      </c>
      <c r="S30" s="33">
        <v>846</v>
      </c>
      <c r="T30" s="33">
        <v>1154</v>
      </c>
      <c r="U30" s="34">
        <v>6518</v>
      </c>
      <c r="V30" s="20"/>
    </row>
    <row r="31" spans="1:22" ht="17.399999999999999" customHeight="1" x14ac:dyDescent="0.45">
      <c r="A31" s="20"/>
      <c r="B31" s="20"/>
      <c r="C31" s="20"/>
      <c r="D31" s="20"/>
      <c r="E31" s="20"/>
      <c r="F31" s="20"/>
      <c r="G31" s="20"/>
      <c r="H31" s="20"/>
      <c r="I31" s="20"/>
      <c r="J31" s="20"/>
      <c r="K31" s="20"/>
      <c r="L31" s="20"/>
      <c r="M31" s="42" t="str">
        <f>Pivots!H59</f>
        <v>Amount rank:1</v>
      </c>
      <c r="N31" s="20"/>
      <c r="O31" s="38" t="str">
        <v>Columbus</v>
      </c>
      <c r="P31" s="33" t="str">
        <v/>
      </c>
      <c r="Q31" s="33" t="str">
        <v/>
      </c>
      <c r="R31" s="33" t="str">
        <v/>
      </c>
      <c r="S31" s="33" t="str">
        <v/>
      </c>
      <c r="T31" s="33" t="str">
        <v/>
      </c>
      <c r="U31" s="34" t="str">
        <v/>
      </c>
      <c r="V31" s="20"/>
    </row>
    <row r="32" spans="1:22" ht="14.4" x14ac:dyDescent="0.3">
      <c r="A32" s="20"/>
      <c r="B32" s="20"/>
      <c r="C32" s="20"/>
      <c r="D32" s="20"/>
      <c r="E32" s="20"/>
      <c r="F32" s="20"/>
      <c r="G32" s="20"/>
      <c r="H32" s="20"/>
      <c r="I32" s="20"/>
      <c r="J32" s="20"/>
      <c r="K32" s="20"/>
      <c r="L32" s="20"/>
      <c r="M32" s="20"/>
      <c r="N32" s="20"/>
      <c r="O32" s="32" t="str">
        <v>C0001</v>
      </c>
      <c r="P32" s="33">
        <v>1655</v>
      </c>
      <c r="Q32" s="33">
        <v>805</v>
      </c>
      <c r="R32" s="33">
        <v>2263</v>
      </c>
      <c r="S32" s="33">
        <v>987</v>
      </c>
      <c r="T32" s="33">
        <v>1075</v>
      </c>
      <c r="U32" s="34">
        <v>6785</v>
      </c>
      <c r="V32" s="20"/>
    </row>
    <row r="33" spans="1:22" ht="17.399999999999999" x14ac:dyDescent="0.45">
      <c r="A33" s="20"/>
      <c r="B33" s="20"/>
      <c r="C33" s="20"/>
      <c r="D33" s="20"/>
      <c r="E33" s="20"/>
      <c r="F33" s="20"/>
      <c r="G33" s="20"/>
      <c r="H33" s="20"/>
      <c r="I33" s="20"/>
      <c r="J33" s="20"/>
      <c r="K33" s="20"/>
      <c r="L33" s="20"/>
      <c r="M33" s="20"/>
      <c r="N33" s="42"/>
      <c r="O33" s="32" t="str">
        <v>C0005</v>
      </c>
      <c r="P33" s="33">
        <v>1104</v>
      </c>
      <c r="Q33" s="33">
        <v>2280</v>
      </c>
      <c r="R33" s="33">
        <v>1445</v>
      </c>
      <c r="S33" s="33">
        <v>1722</v>
      </c>
      <c r="T33" s="33">
        <v>1196</v>
      </c>
      <c r="U33" s="34">
        <v>7747</v>
      </c>
      <c r="V33" s="20"/>
    </row>
    <row r="34" spans="1:22" ht="17.399999999999999" x14ac:dyDescent="0.45">
      <c r="A34" s="20"/>
      <c r="B34" s="20"/>
      <c r="C34" s="20"/>
      <c r="D34" s="20"/>
      <c r="E34" s="20"/>
      <c r="F34" s="20"/>
      <c r="G34" s="20"/>
      <c r="H34" s="20"/>
      <c r="I34" s="20"/>
      <c r="J34" s="20"/>
      <c r="K34" s="20"/>
      <c r="L34" s="20"/>
      <c r="M34" s="20"/>
      <c r="N34" s="42"/>
      <c r="O34" s="32" t="str">
        <v>C0006</v>
      </c>
      <c r="P34" s="33">
        <v>372</v>
      </c>
      <c r="Q34" s="33">
        <v>1818</v>
      </c>
      <c r="R34" s="33">
        <v>1346</v>
      </c>
      <c r="S34" s="33">
        <v>1156</v>
      </c>
      <c r="T34" s="33">
        <v>1484</v>
      </c>
      <c r="U34" s="34">
        <v>6176</v>
      </c>
      <c r="V34" s="20"/>
    </row>
    <row r="35" spans="1:22" ht="17.399999999999999" x14ac:dyDescent="0.45">
      <c r="A35" s="20"/>
      <c r="B35" s="20"/>
      <c r="C35" s="20"/>
      <c r="D35" s="20"/>
      <c r="E35" s="20"/>
      <c r="F35" s="20"/>
      <c r="G35" s="20"/>
      <c r="H35" s="20"/>
      <c r="I35" s="20"/>
      <c r="J35" s="20"/>
      <c r="K35" s="20"/>
      <c r="L35" s="20"/>
      <c r="M35" s="20"/>
      <c r="N35" s="42"/>
      <c r="O35" s="32" t="str">
        <v>C0009</v>
      </c>
      <c r="P35" s="33">
        <v>1415</v>
      </c>
      <c r="Q35" s="33">
        <v>1271</v>
      </c>
      <c r="R35" s="33">
        <v>1214</v>
      </c>
      <c r="S35" s="33">
        <v>1135</v>
      </c>
      <c r="T35" s="33">
        <v>1566</v>
      </c>
      <c r="U35" s="34">
        <v>6601</v>
      </c>
      <c r="V35" s="20"/>
    </row>
    <row r="36" spans="1:22" ht="14.4" x14ac:dyDescent="0.3">
      <c r="A36" s="20"/>
      <c r="B36" s="20"/>
      <c r="C36" s="20"/>
      <c r="D36" s="20"/>
      <c r="E36" s="20"/>
      <c r="F36" s="20"/>
      <c r="G36" s="20"/>
      <c r="H36" s="20"/>
      <c r="I36" s="20"/>
      <c r="J36" s="20"/>
      <c r="K36" s="20"/>
      <c r="L36" s="20"/>
      <c r="M36" s="20"/>
      <c r="N36" s="20"/>
      <c r="O36" s="35" t="str">
        <v>C0014</v>
      </c>
      <c r="P36" s="36">
        <v>1362</v>
      </c>
      <c r="Q36" s="36">
        <v>1363</v>
      </c>
      <c r="R36" s="36">
        <v>1152</v>
      </c>
      <c r="S36" s="36">
        <v>777</v>
      </c>
      <c r="T36" s="36">
        <v>750</v>
      </c>
      <c r="U36" s="37">
        <v>5404</v>
      </c>
      <c r="V36" s="20"/>
    </row>
    <row r="37" spans="1:22" x14ac:dyDescent="0.25">
      <c r="A37" s="20"/>
      <c r="B37" s="20"/>
      <c r="C37" s="20"/>
      <c r="D37" s="20"/>
      <c r="E37" s="20"/>
      <c r="F37" s="20"/>
      <c r="G37" s="20"/>
      <c r="H37" s="20"/>
      <c r="I37" s="20"/>
      <c r="J37" s="20"/>
      <c r="K37" s="20"/>
      <c r="L37" s="20"/>
      <c r="M37" s="20"/>
      <c r="N37" s="20"/>
      <c r="O37" s="20"/>
      <c r="P37" s="20"/>
      <c r="Q37" s="20"/>
      <c r="R37" s="20"/>
      <c r="S37" s="20"/>
      <c r="T37" s="20"/>
      <c r="U37" s="20"/>
      <c r="V37" s="20"/>
    </row>
    <row r="38" spans="1:22" x14ac:dyDescent="0.25">
      <c r="A38" s="20"/>
      <c r="B38" s="20"/>
      <c r="C38" s="20"/>
      <c r="D38" s="20"/>
      <c r="E38" s="20"/>
      <c r="F38" s="20"/>
      <c r="G38" s="20"/>
      <c r="H38" s="20"/>
      <c r="I38" s="20"/>
      <c r="J38" s="20"/>
      <c r="K38" s="20"/>
      <c r="L38" s="20"/>
      <c r="M38" s="20"/>
      <c r="N38" s="20"/>
      <c r="O38" s="20"/>
      <c r="P38" s="20"/>
      <c r="Q38" s="20"/>
      <c r="R38" s="20"/>
      <c r="S38" s="20"/>
      <c r="T38" s="20"/>
      <c r="U38" s="20"/>
      <c r="V38" s="20"/>
    </row>
    <row r="39" spans="1:22" x14ac:dyDescent="0.25">
      <c r="A39" s="20"/>
      <c r="B39" s="20"/>
      <c r="C39" s="20"/>
      <c r="D39" s="20"/>
      <c r="E39" s="20"/>
      <c r="F39" s="20"/>
      <c r="G39" s="20"/>
      <c r="H39" s="20"/>
      <c r="I39" s="20"/>
      <c r="J39" s="20"/>
      <c r="K39" s="20"/>
      <c r="L39" s="20"/>
      <c r="M39" s="20"/>
      <c r="N39" s="20"/>
      <c r="O39" s="20"/>
      <c r="P39" s="20"/>
      <c r="Q39" s="20"/>
      <c r="R39" s="20"/>
      <c r="S39" s="20"/>
      <c r="T39" s="20"/>
      <c r="U39" s="20"/>
      <c r="V39" s="20"/>
    </row>
    <row r="40" spans="1:22" x14ac:dyDescent="0.25">
      <c r="A40" s="20"/>
      <c r="B40" s="20"/>
      <c r="C40" s="20"/>
      <c r="D40" s="20"/>
      <c r="E40" s="20"/>
      <c r="F40" s="20"/>
      <c r="G40" s="20"/>
      <c r="H40" s="20"/>
      <c r="I40" s="20"/>
      <c r="J40" s="20"/>
      <c r="K40" s="20"/>
      <c r="L40" s="20"/>
      <c r="M40" s="20"/>
      <c r="N40" s="20"/>
      <c r="O40" s="20"/>
      <c r="P40" s="20"/>
      <c r="Q40" s="20"/>
      <c r="R40" s="20"/>
      <c r="S40" s="20"/>
      <c r="T40" s="20"/>
      <c r="U40" s="20"/>
      <c r="V40" s="20"/>
    </row>
  </sheetData>
  <conditionalFormatting sqref="P20:T36">
    <cfRule type="dataBar" priority="3">
      <dataBar>
        <cfvo type="num" val="0"/>
        <cfvo type="num" val="MAX($P$19:$T$36)*2"/>
        <color theme="1" tint="0.249977111117893"/>
      </dataBar>
      <extLst>
        <ext xmlns:x14="http://schemas.microsoft.com/office/spreadsheetml/2009/9/main" uri="{B025F937-C7B1-47D3-B67F-A62EFF666E3E}">
          <x14:id>{B0AEEB55-8C17-45D2-BF5D-A7A232A9859A}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4" id="{52D152ED-642E-4CB4-BBE8-4A098B4B6239}">
            <xm:f>P$18=Pivots!$A$48</xm:f>
            <x14:dxf>
              <fill>
                <patternFill>
                  <bgColor theme="8" tint="0.39994506668294322"/>
                </patternFill>
              </fill>
              <border>
                <left style="thin">
                  <color theme="1" tint="0.24994659260841701"/>
                </left>
                <right style="thin">
                  <color theme="1" tint="0.24994659260841701"/>
                </right>
                <vertical/>
                <horizontal/>
              </border>
            </x14:dxf>
          </x14:cfRule>
          <x14:cfRule type="expression" priority="5" id="{0D38004D-AACD-4330-BC51-2862955CDF3C}">
            <xm:f>P$18=Pivots!$A$48</xm:f>
            <x14:dxf/>
          </x14:cfRule>
          <xm:sqref>P18:T36</xm:sqref>
        </x14:conditionalFormatting>
        <x14:conditionalFormatting xmlns:xm="http://schemas.microsoft.com/office/excel/2006/main">
          <x14:cfRule type="dataBar" id="{B0AEEB55-8C17-45D2-BF5D-A7A232A9859A}">
            <x14:dataBar minLength="0" maxLength="100" gradient="0">
              <x14:cfvo type="num">
                <xm:f>0</xm:f>
              </x14:cfvo>
              <x14:cfvo type="num">
                <xm:f>MAX($P$19:$T$36)*2</xm:f>
              </x14:cfvo>
              <x14:negativeFillColor rgb="FFFF0000"/>
              <x14:axisColor rgb="FF000000"/>
            </x14:dataBar>
          </x14:cfRule>
          <xm:sqref>P20:T36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606E-60F3-4FF1-A052-53DC1498738C}">
  <dimension ref="A3:J91"/>
  <sheetViews>
    <sheetView topLeftCell="A63" zoomScale="82" workbookViewId="0">
      <selection activeCell="H61" sqref="H61"/>
    </sheetView>
  </sheetViews>
  <sheetFormatPr defaultRowHeight="13.8" x14ac:dyDescent="0.25"/>
  <cols>
    <col min="1" max="1" width="13.296875" bestFit="1" customWidth="1"/>
    <col min="2" max="2" width="9.8984375" bestFit="1" customWidth="1"/>
    <col min="3" max="3" width="10.8984375" bestFit="1" customWidth="1"/>
    <col min="4" max="4" width="14.5" bestFit="1" customWidth="1"/>
    <col min="5" max="5" width="7.09765625" bestFit="1" customWidth="1"/>
    <col min="6" max="6" width="6.3984375" bestFit="1" customWidth="1"/>
    <col min="7" max="7" width="13.296875" bestFit="1" customWidth="1"/>
    <col min="8" max="8" width="9.8984375" bestFit="1" customWidth="1"/>
    <col min="9" max="9" width="10.8984375" bestFit="1" customWidth="1"/>
    <col min="10" max="10" width="10.3984375" bestFit="1" customWidth="1"/>
  </cols>
  <sheetData>
    <row r="3" spans="1:5" x14ac:dyDescent="0.25">
      <c r="A3" t="s">
        <v>1041</v>
      </c>
      <c r="B3" t="s">
        <v>1042</v>
      </c>
      <c r="C3" t="s">
        <v>1043</v>
      </c>
      <c r="D3" t="s">
        <v>1044</v>
      </c>
      <c r="E3" t="s">
        <v>1045</v>
      </c>
    </row>
    <row r="4" spans="1:5" x14ac:dyDescent="0.25">
      <c r="A4" s="21">
        <v>1000</v>
      </c>
      <c r="B4" s="22">
        <v>96623</v>
      </c>
      <c r="C4" s="21">
        <v>89850</v>
      </c>
      <c r="D4" s="23">
        <v>3.8854000000000033</v>
      </c>
      <c r="E4" s="21">
        <v>307</v>
      </c>
    </row>
    <row r="11" spans="1:5" x14ac:dyDescent="0.25">
      <c r="A11" t="s">
        <v>1041</v>
      </c>
      <c r="B11" t="s">
        <v>1042</v>
      </c>
      <c r="C11" t="s">
        <v>1043</v>
      </c>
      <c r="D11" t="s">
        <v>1044</v>
      </c>
      <c r="E11" t="s">
        <v>1045</v>
      </c>
    </row>
    <row r="12" spans="1:5" x14ac:dyDescent="0.25">
      <c r="A12" s="21">
        <v>207</v>
      </c>
      <c r="B12" s="22">
        <v>20872</v>
      </c>
      <c r="C12" s="21">
        <v>17700</v>
      </c>
      <c r="D12" s="23">
        <v>3.8589371980676304</v>
      </c>
      <c r="E12" s="21">
        <v>60</v>
      </c>
    </row>
    <row r="18" spans="1:8" x14ac:dyDescent="0.25">
      <c r="A18" s="24" t="s">
        <v>1046</v>
      </c>
      <c r="B18" t="s">
        <v>1041</v>
      </c>
      <c r="C18" t="s">
        <v>1060</v>
      </c>
      <c r="G18" s="24" t="s">
        <v>1046</v>
      </c>
      <c r="H18" t="s">
        <v>1041</v>
      </c>
    </row>
    <row r="19" spans="1:8" x14ac:dyDescent="0.25">
      <c r="A19" s="25" t="s">
        <v>1048</v>
      </c>
      <c r="B19" s="21">
        <v>13</v>
      </c>
      <c r="C19" s="21">
        <v>13</v>
      </c>
      <c r="G19" s="25" t="s">
        <v>1064</v>
      </c>
      <c r="H19" s="21">
        <v>30</v>
      </c>
    </row>
    <row r="20" spans="1:8" x14ac:dyDescent="0.25">
      <c r="A20" s="25" t="s">
        <v>1049</v>
      </c>
      <c r="B20" s="21">
        <v>13</v>
      </c>
      <c r="C20" s="21">
        <v>13</v>
      </c>
      <c r="G20" s="25" t="s">
        <v>1062</v>
      </c>
      <c r="H20" s="21">
        <v>34</v>
      </c>
    </row>
    <row r="21" spans="1:8" x14ac:dyDescent="0.25">
      <c r="A21" s="25" t="s">
        <v>1050</v>
      </c>
      <c r="B21" s="21">
        <v>28</v>
      </c>
      <c r="C21" s="21">
        <v>28</v>
      </c>
      <c r="G21" s="25" t="s">
        <v>1066</v>
      </c>
      <c r="H21" s="21">
        <v>26</v>
      </c>
    </row>
    <row r="22" spans="1:8" x14ac:dyDescent="0.25">
      <c r="A22" s="25" t="s">
        <v>1051</v>
      </c>
      <c r="B22" s="21">
        <v>24</v>
      </c>
      <c r="C22" s="21">
        <v>24</v>
      </c>
      <c r="G22" s="25" t="s">
        <v>1067</v>
      </c>
      <c r="H22" s="21">
        <v>38</v>
      </c>
    </row>
    <row r="23" spans="1:8" x14ac:dyDescent="0.25">
      <c r="A23" s="25" t="s">
        <v>1052</v>
      </c>
      <c r="B23" s="21">
        <v>23</v>
      </c>
      <c r="C23" s="21">
        <v>23</v>
      </c>
      <c r="G23" s="25" t="s">
        <v>1065</v>
      </c>
      <c r="H23" s="21">
        <v>27</v>
      </c>
    </row>
    <row r="24" spans="1:8" x14ac:dyDescent="0.25">
      <c r="A24" s="25" t="s">
        <v>1053</v>
      </c>
      <c r="B24" s="21">
        <v>17</v>
      </c>
      <c r="C24" s="21">
        <v>17</v>
      </c>
      <c r="G24" s="25" t="s">
        <v>1061</v>
      </c>
      <c r="H24" s="21">
        <v>27</v>
      </c>
    </row>
    <row r="25" spans="1:8" x14ac:dyDescent="0.25">
      <c r="A25" s="25" t="s">
        <v>1054</v>
      </c>
      <c r="B25" s="21">
        <v>11</v>
      </c>
      <c r="C25" s="21">
        <v>11</v>
      </c>
      <c r="G25" s="25" t="s">
        <v>1063</v>
      </c>
      <c r="H25" s="21">
        <v>25</v>
      </c>
    </row>
    <row r="26" spans="1:8" x14ac:dyDescent="0.25">
      <c r="A26" s="25" t="s">
        <v>1055</v>
      </c>
      <c r="B26" s="21">
        <v>11</v>
      </c>
      <c r="C26" s="21">
        <v>11</v>
      </c>
      <c r="G26" s="25" t="s">
        <v>1047</v>
      </c>
      <c r="H26" s="21">
        <v>207</v>
      </c>
    </row>
    <row r="27" spans="1:8" x14ac:dyDescent="0.25">
      <c r="A27" s="25" t="s">
        <v>1056</v>
      </c>
      <c r="B27" s="21">
        <v>14</v>
      </c>
      <c r="C27" s="21">
        <v>14</v>
      </c>
    </row>
    <row r="28" spans="1:8" x14ac:dyDescent="0.25">
      <c r="A28" s="25" t="s">
        <v>1057</v>
      </c>
      <c r="B28" s="21">
        <v>30</v>
      </c>
      <c r="C28" s="21">
        <v>30</v>
      </c>
    </row>
    <row r="29" spans="1:8" x14ac:dyDescent="0.25">
      <c r="A29" s="25" t="s">
        <v>1058</v>
      </c>
      <c r="B29" s="21">
        <v>14</v>
      </c>
      <c r="C29" s="21">
        <v>14</v>
      </c>
    </row>
    <row r="30" spans="1:8" x14ac:dyDescent="0.25">
      <c r="A30" s="25" t="s">
        <v>1059</v>
      </c>
      <c r="B30" s="21">
        <v>9</v>
      </c>
      <c r="C30" s="21">
        <v>9</v>
      </c>
    </row>
    <row r="31" spans="1:8" x14ac:dyDescent="0.25">
      <c r="A31" s="25" t="s">
        <v>1047</v>
      </c>
      <c r="B31" s="21">
        <v>207</v>
      </c>
      <c r="C31" s="21">
        <v>207</v>
      </c>
    </row>
    <row r="34" spans="1:10" x14ac:dyDescent="0.25">
      <c r="F34" t="s">
        <v>1068</v>
      </c>
      <c r="H34" t="s">
        <v>1074</v>
      </c>
      <c r="I34" t="str">
        <f>A48</f>
        <v>R03</v>
      </c>
    </row>
    <row r="36" spans="1:10" x14ac:dyDescent="0.25">
      <c r="F36" t="s">
        <v>1069</v>
      </c>
      <c r="G36" t="s">
        <v>1070</v>
      </c>
      <c r="H36" t="s">
        <v>1071</v>
      </c>
      <c r="I36" t="s">
        <v>1072</v>
      </c>
      <c r="J36" t="s">
        <v>1073</v>
      </c>
    </row>
    <row r="37" spans="1:10" x14ac:dyDescent="0.25">
      <c r="B37" s="24" t="s">
        <v>1046</v>
      </c>
      <c r="C37" t="s">
        <v>1041</v>
      </c>
      <c r="D37" t="s">
        <v>1042</v>
      </c>
      <c r="F37" t="str" cm="1">
        <f t="array" ref="F37:H41">B38:D42</f>
        <v>R01</v>
      </c>
      <c r="G37">
        <v>189</v>
      </c>
      <c r="H37" s="26">
        <v>18415</v>
      </c>
      <c r="I37" t="e">
        <f>IF(F37=$I$34,G37,NA())</f>
        <v>#N/A</v>
      </c>
      <c r="J37" t="e">
        <f>IF(F37=$I$34,H37,NA())</f>
        <v>#N/A</v>
      </c>
    </row>
    <row r="38" spans="1:10" x14ac:dyDescent="0.25">
      <c r="B38" s="25" t="s">
        <v>11</v>
      </c>
      <c r="C38" s="21">
        <v>189</v>
      </c>
      <c r="D38" s="22">
        <v>18415</v>
      </c>
      <c r="F38" t="str">
        <v>R02</v>
      </c>
      <c r="G38">
        <v>218</v>
      </c>
      <c r="H38" s="26">
        <v>20581</v>
      </c>
      <c r="I38" t="e">
        <f t="shared" ref="I38:I41" si="0">IF(F38=$I$34,G38,NA())</f>
        <v>#N/A</v>
      </c>
      <c r="J38" t="e">
        <f t="shared" ref="J38:J41" si="1">IF(F38=$I$34,H38,NA())</f>
        <v>#N/A</v>
      </c>
    </row>
    <row r="39" spans="1:10" x14ac:dyDescent="0.25">
      <c r="B39" s="25" t="s">
        <v>9</v>
      </c>
      <c r="C39" s="21">
        <v>218</v>
      </c>
      <c r="D39" s="22">
        <v>20581</v>
      </c>
      <c r="F39" t="str">
        <v>R03</v>
      </c>
      <c r="G39">
        <v>207</v>
      </c>
      <c r="H39" s="26">
        <v>20872</v>
      </c>
      <c r="I39">
        <f t="shared" si="0"/>
        <v>207</v>
      </c>
      <c r="J39">
        <f t="shared" si="1"/>
        <v>20872</v>
      </c>
    </row>
    <row r="40" spans="1:10" x14ac:dyDescent="0.25">
      <c r="B40" s="25" t="s">
        <v>6</v>
      </c>
      <c r="C40" s="21">
        <v>207</v>
      </c>
      <c r="D40" s="22">
        <v>20872</v>
      </c>
      <c r="F40" t="str">
        <v>R04</v>
      </c>
      <c r="G40">
        <v>186</v>
      </c>
      <c r="H40" s="26">
        <v>16651</v>
      </c>
      <c r="I40" t="e">
        <f t="shared" si="0"/>
        <v>#N/A</v>
      </c>
      <c r="J40" t="e">
        <f t="shared" si="1"/>
        <v>#N/A</v>
      </c>
    </row>
    <row r="41" spans="1:10" x14ac:dyDescent="0.25">
      <c r="B41" s="25" t="s">
        <v>13</v>
      </c>
      <c r="C41" s="21">
        <v>186</v>
      </c>
      <c r="D41" s="22">
        <v>16651</v>
      </c>
      <c r="F41" t="str">
        <v>R05</v>
      </c>
      <c r="G41">
        <v>200</v>
      </c>
      <c r="H41" s="26">
        <v>20104</v>
      </c>
      <c r="I41" t="e">
        <f t="shared" si="0"/>
        <v>#N/A</v>
      </c>
      <c r="J41" t="e">
        <f t="shared" si="1"/>
        <v>#N/A</v>
      </c>
    </row>
    <row r="42" spans="1:10" x14ac:dyDescent="0.25">
      <c r="B42" s="25" t="s">
        <v>10</v>
      </c>
      <c r="C42" s="21">
        <v>200</v>
      </c>
      <c r="D42" s="22">
        <v>20104</v>
      </c>
    </row>
    <row r="43" spans="1:10" x14ac:dyDescent="0.25">
      <c r="B43" s="25" t="s">
        <v>1047</v>
      </c>
      <c r="C43" s="21">
        <v>1000</v>
      </c>
      <c r="D43" s="22">
        <v>96623</v>
      </c>
    </row>
    <row r="47" spans="1:10" x14ac:dyDescent="0.25">
      <c r="A47" s="24" t="s">
        <v>1046</v>
      </c>
      <c r="G47" s="14" t="s">
        <v>1077</v>
      </c>
    </row>
    <row r="48" spans="1:10" x14ac:dyDescent="0.25">
      <c r="A48" s="27" t="s">
        <v>6</v>
      </c>
    </row>
    <row r="49" spans="1:8" x14ac:dyDescent="0.25">
      <c r="G49" t="s">
        <v>1078</v>
      </c>
      <c r="H49" s="41">
        <f>A12/A4</f>
        <v>0.20699999999999999</v>
      </c>
    </row>
    <row r="50" spans="1:8" x14ac:dyDescent="0.25">
      <c r="G50" t="s">
        <v>1081</v>
      </c>
      <c r="H50">
        <f>_xlfn.XLOOKUP(A48,F37:F41,G37:G41)</f>
        <v>207</v>
      </c>
    </row>
    <row r="51" spans="1:8" x14ac:dyDescent="0.25">
      <c r="G51" t="s">
        <v>1082</v>
      </c>
      <c r="H51">
        <f>_xlfn.XLOOKUP(A48,F37:F41,H37:H41)</f>
        <v>20872</v>
      </c>
    </row>
    <row r="53" spans="1:8" x14ac:dyDescent="0.25">
      <c r="A53" s="24" t="s">
        <v>1041</v>
      </c>
      <c r="B53" s="24" t="s">
        <v>1075</v>
      </c>
      <c r="G53" t="s">
        <v>1079</v>
      </c>
      <c r="H53">
        <f>_xlfn.RANK.AVG(H50,G37:G41)</f>
        <v>2</v>
      </c>
    </row>
    <row r="54" spans="1:8" x14ac:dyDescent="0.25">
      <c r="A54" s="24" t="s">
        <v>1046</v>
      </c>
      <c r="B54" t="s">
        <v>999</v>
      </c>
      <c r="C54" t="s">
        <v>998</v>
      </c>
      <c r="D54" t="s">
        <v>1047</v>
      </c>
      <c r="G54" t="s">
        <v>1080</v>
      </c>
      <c r="H54">
        <f>_xlfn.RANK.AVG(H51,H37:H41)</f>
        <v>1</v>
      </c>
    </row>
    <row r="55" spans="1:8" x14ac:dyDescent="0.25">
      <c r="A55" s="25" t="s">
        <v>1002</v>
      </c>
      <c r="B55" s="21">
        <v>144</v>
      </c>
      <c r="C55" s="21">
        <v>132</v>
      </c>
      <c r="D55" s="21">
        <v>276</v>
      </c>
    </row>
    <row r="56" spans="1:8" x14ac:dyDescent="0.25">
      <c r="A56" s="25" t="s">
        <v>1001</v>
      </c>
      <c r="B56" s="21">
        <v>326</v>
      </c>
      <c r="C56" s="21">
        <v>63</v>
      </c>
      <c r="D56" s="21">
        <v>389</v>
      </c>
      <c r="G56" t="s">
        <v>1083</v>
      </c>
    </row>
    <row r="57" spans="1:8" x14ac:dyDescent="0.25">
      <c r="A57" s="25" t="s">
        <v>1000</v>
      </c>
      <c r="B57" s="21">
        <v>129</v>
      </c>
      <c r="C57" s="21">
        <v>206</v>
      </c>
      <c r="D57" s="21">
        <v>335</v>
      </c>
      <c r="H57" t="str">
        <f>"% of calls:"&amp;TEXT(H49,"0%")</f>
        <v>% of calls:21%</v>
      </c>
    </row>
    <row r="58" spans="1:8" x14ac:dyDescent="0.25">
      <c r="A58" s="25" t="s">
        <v>1047</v>
      </c>
      <c r="B58" s="21">
        <v>599</v>
      </c>
      <c r="C58" s="21">
        <v>401</v>
      </c>
      <c r="D58" s="21">
        <v>1000</v>
      </c>
      <c r="H58" t="str">
        <f>IF(COUNTA(A48:A52)&gt;1,"","Call rank:"&amp;H53)</f>
        <v>Call rank:2</v>
      </c>
    </row>
    <row r="59" spans="1:8" x14ac:dyDescent="0.25">
      <c r="H59" t="str">
        <f>IF(COUNTA(A48:A52)&gt;1,"","Amount rank:"&amp;H54)</f>
        <v>Amount rank:1</v>
      </c>
    </row>
    <row r="61" spans="1:8" x14ac:dyDescent="0.25">
      <c r="G61" t="s">
        <v>1084</v>
      </c>
    </row>
    <row r="63" spans="1:8" x14ac:dyDescent="0.25">
      <c r="A63" s="24" t="s">
        <v>1046</v>
      </c>
      <c r="B63" t="s">
        <v>1041</v>
      </c>
    </row>
    <row r="64" spans="1:8" x14ac:dyDescent="0.25">
      <c r="A64" s="25">
        <v>0</v>
      </c>
      <c r="B64" s="21">
        <v>1</v>
      </c>
    </row>
    <row r="65" spans="1:7" x14ac:dyDescent="0.25">
      <c r="A65" s="25">
        <v>1</v>
      </c>
      <c r="B65" s="21">
        <v>1</v>
      </c>
    </row>
    <row r="66" spans="1:7" x14ac:dyDescent="0.25">
      <c r="A66" s="25">
        <v>2</v>
      </c>
      <c r="B66" s="21">
        <v>11</v>
      </c>
    </row>
    <row r="67" spans="1:7" x14ac:dyDescent="0.25">
      <c r="A67" s="25">
        <v>3</v>
      </c>
      <c r="B67" s="21">
        <v>46</v>
      </c>
    </row>
    <row r="68" spans="1:7" x14ac:dyDescent="0.25">
      <c r="A68" s="25">
        <v>4</v>
      </c>
      <c r="B68" s="21">
        <v>88</v>
      </c>
    </row>
    <row r="69" spans="1:7" x14ac:dyDescent="0.25">
      <c r="A69" s="25">
        <v>5</v>
      </c>
      <c r="B69" s="21">
        <v>60</v>
      </c>
    </row>
    <row r="70" spans="1:7" x14ac:dyDescent="0.25">
      <c r="A70" s="25" t="s">
        <v>1047</v>
      </c>
      <c r="B70" s="21">
        <v>207</v>
      </c>
    </row>
    <row r="72" spans="1:7" x14ac:dyDescent="0.25">
      <c r="A72" s="24" t="s">
        <v>1042</v>
      </c>
      <c r="B72" s="24" t="s">
        <v>1075</v>
      </c>
    </row>
    <row r="73" spans="1:7" x14ac:dyDescent="0.25">
      <c r="A73" s="24" t="s">
        <v>1046</v>
      </c>
      <c r="B73" t="s">
        <v>11</v>
      </c>
      <c r="C73" t="s">
        <v>9</v>
      </c>
      <c r="D73" t="s">
        <v>6</v>
      </c>
      <c r="E73" t="s">
        <v>13</v>
      </c>
      <c r="F73" t="s">
        <v>10</v>
      </c>
      <c r="G73" t="s">
        <v>1047</v>
      </c>
    </row>
    <row r="74" spans="1:7" x14ac:dyDescent="0.25">
      <c r="A74" s="25" t="s">
        <v>1002</v>
      </c>
    </row>
    <row r="75" spans="1:7" x14ac:dyDescent="0.25">
      <c r="A75" s="28" t="s">
        <v>20</v>
      </c>
      <c r="B75" s="22">
        <v>891</v>
      </c>
      <c r="C75" s="22">
        <v>1332</v>
      </c>
      <c r="D75" s="22">
        <v>1282</v>
      </c>
      <c r="E75" s="22">
        <v>739</v>
      </c>
      <c r="F75" s="22">
        <v>560</v>
      </c>
      <c r="G75" s="22">
        <v>4804</v>
      </c>
    </row>
    <row r="76" spans="1:7" x14ac:dyDescent="0.25">
      <c r="A76" s="28" t="s">
        <v>12</v>
      </c>
      <c r="B76" s="22">
        <v>1991</v>
      </c>
      <c r="C76" s="22">
        <v>1886</v>
      </c>
      <c r="D76" s="22">
        <v>1206</v>
      </c>
      <c r="E76" s="22">
        <v>884</v>
      </c>
      <c r="F76" s="22">
        <v>1722</v>
      </c>
      <c r="G76" s="22">
        <v>7689</v>
      </c>
    </row>
    <row r="77" spans="1:7" x14ac:dyDescent="0.25">
      <c r="A77" s="28" t="s">
        <v>8</v>
      </c>
      <c r="B77" s="22">
        <v>1163</v>
      </c>
      <c r="C77" s="22">
        <v>1180</v>
      </c>
      <c r="D77" s="22">
        <v>1616</v>
      </c>
      <c r="E77" s="22">
        <v>1043</v>
      </c>
      <c r="F77" s="22">
        <v>1747</v>
      </c>
      <c r="G77" s="22">
        <v>6749</v>
      </c>
    </row>
    <row r="78" spans="1:7" x14ac:dyDescent="0.25">
      <c r="A78" s="28" t="s">
        <v>16</v>
      </c>
      <c r="B78" s="22">
        <v>1438</v>
      </c>
      <c r="C78" s="22">
        <v>1616</v>
      </c>
      <c r="D78" s="22">
        <v>866</v>
      </c>
      <c r="E78" s="22">
        <v>829</v>
      </c>
      <c r="F78" s="22">
        <v>2070</v>
      </c>
      <c r="G78" s="22">
        <v>6819</v>
      </c>
    </row>
    <row r="79" spans="1:7" x14ac:dyDescent="0.25">
      <c r="A79" s="25" t="s">
        <v>1001</v>
      </c>
    </row>
    <row r="80" spans="1:7" x14ac:dyDescent="0.25">
      <c r="A80" s="28" t="s">
        <v>24</v>
      </c>
      <c r="B80" s="22">
        <v>1233</v>
      </c>
      <c r="C80" s="22">
        <v>223</v>
      </c>
      <c r="D80" s="22">
        <v>1680</v>
      </c>
      <c r="E80" s="22">
        <v>990</v>
      </c>
      <c r="F80" s="22">
        <v>1508</v>
      </c>
      <c r="G80" s="22">
        <v>5634</v>
      </c>
    </row>
    <row r="81" spans="1:7" x14ac:dyDescent="0.25">
      <c r="A81" s="28" t="s">
        <v>15</v>
      </c>
      <c r="B81" s="22">
        <v>1598</v>
      </c>
      <c r="C81" s="22">
        <v>1907</v>
      </c>
      <c r="D81" s="22">
        <v>869</v>
      </c>
      <c r="E81" s="22">
        <v>1426</v>
      </c>
      <c r="F81" s="22">
        <v>1416</v>
      </c>
      <c r="G81" s="22">
        <v>7216</v>
      </c>
    </row>
    <row r="82" spans="1:7" x14ac:dyDescent="0.25">
      <c r="A82" s="28" t="s">
        <v>5</v>
      </c>
      <c r="B82" s="22">
        <v>900</v>
      </c>
      <c r="C82" s="22">
        <v>1016</v>
      </c>
      <c r="D82" s="22">
        <v>960</v>
      </c>
      <c r="E82" s="22">
        <v>940</v>
      </c>
      <c r="F82" s="22">
        <v>1193</v>
      </c>
      <c r="G82" s="22">
        <v>5009</v>
      </c>
    </row>
    <row r="83" spans="1:7" x14ac:dyDescent="0.25">
      <c r="A83" s="28" t="s">
        <v>18</v>
      </c>
      <c r="B83" s="22">
        <v>900</v>
      </c>
      <c r="C83" s="22">
        <v>1470</v>
      </c>
      <c r="D83" s="22">
        <v>1617</v>
      </c>
      <c r="E83" s="22">
        <v>1314</v>
      </c>
      <c r="F83" s="22">
        <v>941</v>
      </c>
      <c r="G83" s="22">
        <v>6242</v>
      </c>
    </row>
    <row r="84" spans="1:7" x14ac:dyDescent="0.25">
      <c r="A84" s="28" t="s">
        <v>14</v>
      </c>
      <c r="B84" s="22">
        <v>1255</v>
      </c>
      <c r="C84" s="22">
        <v>516</v>
      </c>
      <c r="D84" s="22">
        <v>1874</v>
      </c>
      <c r="E84" s="22">
        <v>1863</v>
      </c>
      <c r="F84" s="22">
        <v>1722</v>
      </c>
      <c r="G84" s="22">
        <v>7230</v>
      </c>
    </row>
    <row r="85" spans="1:7" x14ac:dyDescent="0.25">
      <c r="A85" s="28" t="s">
        <v>19</v>
      </c>
      <c r="B85" s="22">
        <v>1138</v>
      </c>
      <c r="C85" s="22">
        <v>1898</v>
      </c>
      <c r="D85" s="22">
        <v>1482</v>
      </c>
      <c r="E85" s="22">
        <v>846</v>
      </c>
      <c r="F85" s="22">
        <v>1154</v>
      </c>
      <c r="G85" s="22">
        <v>6518</v>
      </c>
    </row>
    <row r="86" spans="1:7" x14ac:dyDescent="0.25">
      <c r="A86" s="25" t="s">
        <v>1000</v>
      </c>
    </row>
    <row r="87" spans="1:7" x14ac:dyDescent="0.25">
      <c r="A87" s="28" t="s">
        <v>17</v>
      </c>
      <c r="B87" s="22">
        <v>1655</v>
      </c>
      <c r="C87" s="22">
        <v>805</v>
      </c>
      <c r="D87" s="22">
        <v>2263</v>
      </c>
      <c r="E87" s="22">
        <v>987</v>
      </c>
      <c r="F87" s="22">
        <v>1075</v>
      </c>
      <c r="G87" s="22">
        <v>6785</v>
      </c>
    </row>
    <row r="88" spans="1:7" x14ac:dyDescent="0.25">
      <c r="A88" s="28" t="s">
        <v>23</v>
      </c>
      <c r="B88" s="22">
        <v>1104</v>
      </c>
      <c r="C88" s="22">
        <v>2280</v>
      </c>
      <c r="D88" s="22">
        <v>1445</v>
      </c>
      <c r="E88" s="22">
        <v>1722</v>
      </c>
      <c r="F88" s="22">
        <v>1196</v>
      </c>
      <c r="G88" s="22">
        <v>7747</v>
      </c>
    </row>
    <row r="89" spans="1:7" x14ac:dyDescent="0.25">
      <c r="A89" s="28" t="s">
        <v>7</v>
      </c>
      <c r="B89" s="22">
        <v>372</v>
      </c>
      <c r="C89" s="22">
        <v>1818</v>
      </c>
      <c r="D89" s="22">
        <v>1346</v>
      </c>
      <c r="E89" s="22">
        <v>1156</v>
      </c>
      <c r="F89" s="22">
        <v>1484</v>
      </c>
      <c r="G89" s="22">
        <v>6176</v>
      </c>
    </row>
    <row r="90" spans="1:7" x14ac:dyDescent="0.25">
      <c r="A90" s="28" t="s">
        <v>22</v>
      </c>
      <c r="B90" s="22">
        <v>1415</v>
      </c>
      <c r="C90" s="22">
        <v>1271</v>
      </c>
      <c r="D90" s="22">
        <v>1214</v>
      </c>
      <c r="E90" s="22">
        <v>1135</v>
      </c>
      <c r="F90" s="22">
        <v>1566</v>
      </c>
      <c r="G90" s="22">
        <v>6601</v>
      </c>
    </row>
    <row r="91" spans="1:7" x14ac:dyDescent="0.25">
      <c r="A91" s="28" t="s">
        <v>21</v>
      </c>
      <c r="B91" s="22">
        <v>1362</v>
      </c>
      <c r="C91" s="22">
        <v>1363</v>
      </c>
      <c r="D91" s="22">
        <v>1152</v>
      </c>
      <c r="E91" s="22">
        <v>777</v>
      </c>
      <c r="F91" s="22">
        <v>750</v>
      </c>
      <c r="G91" s="22">
        <v>5404</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J1" zoomScale="115" zoomScaleNormal="115" workbookViewId="0">
      <selection activeCell="E12" sqref="E12"/>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F2:F7"/>
  <sheetViews>
    <sheetView zoomScale="84" zoomScaleNormal="182" workbookViewId="0">
      <selection activeCell="D6" sqref="D6"/>
    </sheetView>
  </sheetViews>
  <sheetFormatPr defaultRowHeight="13.8" x14ac:dyDescent="0.25"/>
  <cols>
    <col min="5" max="5" width="10.8984375" customWidth="1"/>
    <col min="6" max="6" width="9.8984375" customWidth="1"/>
    <col min="7" max="7" width="9.796875" bestFit="1" customWidth="1"/>
  </cols>
  <sheetData>
    <row r="2" spans="6:6" x14ac:dyDescent="0.25">
      <c r="F2" t="s">
        <v>1040</v>
      </c>
    </row>
    <row r="3" spans="6:6" ht="25.5" customHeight="1" x14ac:dyDescent="0.25">
      <c r="F3" t="s">
        <v>11</v>
      </c>
    </row>
    <row r="4" spans="6:6" ht="25.5" customHeight="1" x14ac:dyDescent="0.25">
      <c r="F4" t="s">
        <v>9</v>
      </c>
    </row>
    <row r="5" spans="6:6" ht="25.5" customHeight="1" x14ac:dyDescent="0.25">
      <c r="F5" t="s">
        <v>6</v>
      </c>
    </row>
    <row r="6" spans="6:6" ht="25.5" customHeight="1" x14ac:dyDescent="0.25">
      <c r="F6" t="s">
        <v>13</v>
      </c>
    </row>
    <row r="7" spans="6:6" ht="25.5" customHeight="1" x14ac:dyDescent="0.25">
      <c r="F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Centre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Ujaan Majumder</cp:lastModifiedBy>
  <dcterms:created xsi:type="dcterms:W3CDTF">2021-03-14T20:21:32Z</dcterms:created>
  <dcterms:modified xsi:type="dcterms:W3CDTF">2025-09-09T13:37:20Z</dcterms:modified>
</cp:coreProperties>
</file>