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F57FE298-7455-4F5A-B515-0C93428E3FCB}" xr6:coauthVersionLast="47" xr6:coauthVersionMax="47" xr10:uidLastSave="{00000000-0000-0000-0000-000000000000}"/>
  <bookViews>
    <workbookView xWindow="-98" yWindow="-98" windowWidth="21795" windowHeight="12975" activeTab="1" xr2:uid="{F555FD4A-A0AD-4E05-91AA-F39F4B103AE1}"/>
  </bookViews>
  <sheets>
    <sheet name="DatosIniciales" sheetId="4" r:id="rId1"/>
    <sheet name="ObtenciónProbet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J14" i="1"/>
  <c r="M14" i="1"/>
  <c r="P14" i="1"/>
  <c r="H15" i="1"/>
  <c r="J15" i="1"/>
  <c r="M15" i="1"/>
  <c r="P15" i="1"/>
  <c r="H16" i="1"/>
  <c r="J16" i="1"/>
  <c r="M16" i="1"/>
  <c r="P16" i="1"/>
  <c r="H17" i="1"/>
  <c r="J17" i="1"/>
  <c r="M17" i="1"/>
  <c r="P17" i="1"/>
  <c r="P8" i="1"/>
  <c r="P9" i="1"/>
  <c r="P10" i="1"/>
  <c r="P11" i="1"/>
  <c r="P12" i="1"/>
  <c r="P13" i="1"/>
  <c r="P7" i="1"/>
  <c r="P6" i="1"/>
  <c r="M8" i="1"/>
  <c r="M9" i="1"/>
  <c r="M10" i="1"/>
  <c r="M11" i="1"/>
  <c r="M12" i="1"/>
  <c r="M13" i="1"/>
  <c r="M7" i="1"/>
  <c r="M6" i="1"/>
  <c r="J6" i="1"/>
  <c r="J7" i="1"/>
  <c r="J8" i="1"/>
  <c r="J9" i="1"/>
  <c r="J10" i="1"/>
  <c r="J11" i="1"/>
  <c r="J12" i="1"/>
  <c r="J13" i="1"/>
  <c r="E5" i="4"/>
  <c r="H7" i="4"/>
  <c r="H8" i="4" s="1"/>
  <c r="H8" i="1"/>
  <c r="H9" i="1"/>
  <c r="H10" i="1"/>
  <c r="H11" i="1"/>
  <c r="H12" i="1"/>
  <c r="H13" i="1"/>
  <c r="H7" i="1"/>
  <c r="H6" i="1"/>
</calcChain>
</file>

<file path=xl/sharedStrings.xml><?xml version="1.0" encoding="utf-8"?>
<sst xmlns="http://schemas.openxmlformats.org/spreadsheetml/2006/main" count="70" uniqueCount="53">
  <si>
    <t>Cronograma Probetas</t>
  </si>
  <si>
    <t>[gr]</t>
  </si>
  <si>
    <t>[mm]</t>
  </si>
  <si>
    <t xml:space="preserve">[mm] </t>
  </si>
  <si>
    <t>#Probeta</t>
  </si>
  <si>
    <t>Fecha</t>
  </si>
  <si>
    <t>Masa Seca</t>
  </si>
  <si>
    <t>Masa de Agua</t>
  </si>
  <si>
    <t>Masa Mezcla Homogenea</t>
  </si>
  <si>
    <t>Masa por Capa (3)</t>
  </si>
  <si>
    <t>Altura Capa #1  Sin Comp.</t>
  </si>
  <si>
    <t>Altura a Compactar</t>
  </si>
  <si>
    <t>Altura Final Capa #1  Comp.</t>
  </si>
  <si>
    <t>Altura Capa #2  Sin Comp.</t>
  </si>
  <si>
    <t>Altura Final Capa #2  Comp.</t>
  </si>
  <si>
    <t>Altura Capa #3  Sin Comp.</t>
  </si>
  <si>
    <t>Altura Final Capa #3 Comp.</t>
  </si>
  <si>
    <t>Altura Final Probeta</t>
  </si>
  <si>
    <t>Datos Molde Probeta</t>
  </si>
  <si>
    <t>H Probeta</t>
  </si>
  <si>
    <t>mm</t>
  </si>
  <si>
    <t xml:space="preserve">Altura </t>
  </si>
  <si>
    <t>H Objetivo</t>
  </si>
  <si>
    <t># Placas</t>
  </si>
  <si>
    <t>Diametro</t>
  </si>
  <si>
    <t>Volumen</t>
  </si>
  <si>
    <t>mm3</t>
  </si>
  <si>
    <t>cm3</t>
  </si>
  <si>
    <t>Peso Lata</t>
  </si>
  <si>
    <t>Peso Lata +Humedo</t>
  </si>
  <si>
    <t>Peso Lata + Seco</t>
  </si>
  <si>
    <t>%Humedad Real</t>
  </si>
  <si>
    <t>Masa 1</t>
  </si>
  <si>
    <t>Masa 2</t>
  </si>
  <si>
    <t>Masa3</t>
  </si>
  <si>
    <t>Masa4</t>
  </si>
  <si>
    <t>Masa5</t>
  </si>
  <si>
    <t>Masa6</t>
  </si>
  <si>
    <t>Masa7</t>
  </si>
  <si>
    <t>Masa8</t>
  </si>
  <si>
    <t>Nombre</t>
  </si>
  <si>
    <t>Capas a Compactar</t>
  </si>
  <si>
    <t>Datos Plaquitas Inferiores</t>
  </si>
  <si>
    <t>Determinación Humedad Inicial</t>
  </si>
  <si>
    <t>Compactación Capa #1</t>
  </si>
  <si>
    <t>Compactación Capa #2</t>
  </si>
  <si>
    <t>Compactación Capa #3</t>
  </si>
  <si>
    <t>Datos Probeta Final</t>
  </si>
  <si>
    <t>Masa Probeta</t>
  </si>
  <si>
    <t>Masa9</t>
  </si>
  <si>
    <t>Masa10</t>
  </si>
  <si>
    <t>Masa11</t>
  </si>
  <si>
    <t>Masa12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</si>
</sst>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16" xfId="0" applyFill="1" applyBorder="1"/>
    <xf numFmtId="0" fontId="0" fillId="2" borderId="7" xfId="0" applyFill="1" applyBorder="1" applyAlignment="1">
      <alignment horizontal="center"/>
    </xf>
    <xf numFmtId="10" fontId="0" fillId="2" borderId="10" xfId="1" applyNumberFormat="1" applyFont="1" applyFill="1" applyBorder="1"/>
    <xf numFmtId="2" fontId="0" fillId="2" borderId="0" xfId="0" applyNumberFormat="1" applyFill="1"/>
    <xf numFmtId="0" fontId="2" fillId="2" borderId="7" xfId="0" applyFont="1" applyFill="1" applyBorder="1" applyAlignment="1">
      <alignment horizontal="center" vertical="center"/>
    </xf>
    <xf numFmtId="16" fontId="2" fillId="2" borderId="7" xfId="0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5" borderId="12" xfId="0" applyFill="1" applyBorder="1"/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left"/>
    </xf>
    <xf numFmtId="2" fontId="0" fillId="2" borderId="19" xfId="0" applyNumberFormat="1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8" xfId="0" applyFill="1" applyBorder="1"/>
    <xf numFmtId="0" fontId="6" fillId="3" borderId="1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9" fillId="2" borderId="8" xfId="0" applyFont="1" applyFill="1" applyBorder="1"/>
    <xf numFmtId="0" fontId="9" fillId="2" borderId="9" xfId="0" applyFont="1" applyFill="1" applyBorder="1"/>
    <xf numFmtId="0" fontId="9" fillId="2" borderId="17" xfId="0" applyFont="1" applyFill="1" applyBorder="1" applyAlignment="1">
      <alignment horizontal="right"/>
    </xf>
    <xf numFmtId="0" fontId="9" fillId="2" borderId="21" xfId="0" applyFont="1" applyFill="1" applyBorder="1"/>
    <xf numFmtId="0" fontId="9" fillId="2" borderId="17" xfId="0" applyFont="1" applyFill="1" applyBorder="1"/>
    <xf numFmtId="0" fontId="9" fillId="2" borderId="15" xfId="0" applyFont="1" applyFill="1" applyBorder="1"/>
    <xf numFmtId="2" fontId="10" fillId="2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18E2-D035-4201-85D2-044809052F9F}">
  <dimension ref="B2:M10"/>
  <sheetViews>
    <sheetView workbookViewId="0">
      <selection activeCell="H4" sqref="H4"/>
    </sheetView>
  </sheetViews>
  <sheetFormatPr defaultRowHeight="15.75" x14ac:dyDescent="0.5"/>
  <cols>
    <col min="1" max="2" width="9" style="1"/>
    <col min="3" max="3" width="18.25" style="1" customWidth="1"/>
    <col min="4" max="4" width="18.3125" style="1" customWidth="1"/>
    <col min="5" max="5" width="16.4375" style="1" customWidth="1"/>
    <col min="6" max="7" width="9" style="1"/>
    <col min="8" max="8" width="9.1875" style="1" bestFit="1" customWidth="1"/>
    <col min="9" max="16384" width="9" style="1"/>
  </cols>
  <sheetData>
    <row r="2" spans="2:13" ht="16.149999999999999" thickBot="1" x14ac:dyDescent="0.55000000000000004"/>
    <row r="3" spans="2:13" ht="16.149999999999999" thickBot="1" x14ac:dyDescent="0.55000000000000004">
      <c r="B3" s="38" t="s">
        <v>43</v>
      </c>
      <c r="C3" s="36"/>
      <c r="D3" s="36"/>
      <c r="E3" s="37"/>
      <c r="G3" s="35" t="s">
        <v>18</v>
      </c>
      <c r="H3" s="36"/>
      <c r="I3" s="37"/>
      <c r="K3" s="38" t="s">
        <v>42</v>
      </c>
      <c r="L3" s="36"/>
      <c r="M3" s="37"/>
    </row>
    <row r="4" spans="2:13" ht="17.25" customHeight="1" x14ac:dyDescent="0.5">
      <c r="B4" s="26" t="s">
        <v>28</v>
      </c>
      <c r="C4" s="27" t="s">
        <v>29</v>
      </c>
      <c r="D4" s="27" t="s">
        <v>30</v>
      </c>
      <c r="E4" s="28" t="s">
        <v>31</v>
      </c>
      <c r="G4" s="22" t="s">
        <v>19</v>
      </c>
      <c r="H4" s="41">
        <v>160</v>
      </c>
      <c r="I4" s="29" t="s">
        <v>20</v>
      </c>
      <c r="K4" s="25" t="s">
        <v>21</v>
      </c>
      <c r="L4" s="43">
        <v>2</v>
      </c>
      <c r="M4" s="34" t="s">
        <v>20</v>
      </c>
    </row>
    <row r="5" spans="2:13" ht="16.149999999999999" thickBot="1" x14ac:dyDescent="0.55000000000000004">
      <c r="B5" s="39">
        <v>17.52</v>
      </c>
      <c r="C5" s="40">
        <v>51.97</v>
      </c>
      <c r="D5" s="40">
        <v>47.73</v>
      </c>
      <c r="E5" s="8">
        <f t="shared" ref="E5" si="0">(C5-D5)/(D5-B5)</f>
        <v>0.14035087719298253</v>
      </c>
      <c r="G5" s="23" t="s">
        <v>22</v>
      </c>
      <c r="H5" s="32">
        <v>100</v>
      </c>
      <c r="I5" s="33" t="s">
        <v>20</v>
      </c>
      <c r="K5" s="24" t="s">
        <v>23</v>
      </c>
      <c r="L5" s="44">
        <v>2</v>
      </c>
      <c r="M5" s="6"/>
    </row>
    <row r="6" spans="2:13" x14ac:dyDescent="0.5">
      <c r="G6" s="23" t="s">
        <v>24</v>
      </c>
      <c r="H6" s="42">
        <v>50</v>
      </c>
      <c r="I6" s="33" t="s">
        <v>20</v>
      </c>
    </row>
    <row r="7" spans="2:13" x14ac:dyDescent="0.5">
      <c r="G7" s="23" t="s">
        <v>25</v>
      </c>
      <c r="H7" s="30">
        <f>((H6^2)*(PI()/4))*H5</f>
        <v>196349.54084936206</v>
      </c>
      <c r="I7" s="31" t="s">
        <v>26</v>
      </c>
    </row>
    <row r="8" spans="2:13" ht="16.149999999999999" thickBot="1" x14ac:dyDescent="0.55000000000000004">
      <c r="G8" s="24" t="s">
        <v>25</v>
      </c>
      <c r="H8" s="30">
        <f>H7/(10^3)</f>
        <v>196.34954084936206</v>
      </c>
      <c r="I8" s="31" t="s">
        <v>27</v>
      </c>
    </row>
    <row r="10" spans="2:13" x14ac:dyDescent="0.5">
      <c r="C10" s="9"/>
    </row>
  </sheetData>
  <mergeCells count="3">
    <mergeCell ref="G3:I3"/>
    <mergeCell ref="K3:M3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B41B-D01D-4B26-8279-B2BAAF4E622E}">
  <dimension ref="B2:T17"/>
  <sheetViews>
    <sheetView tabSelected="1" zoomScale="55" workbookViewId="0">
      <selection activeCell="H10" sqref="H10"/>
    </sheetView>
  </sheetViews>
  <sheetFormatPr defaultColWidth="11" defaultRowHeight="15.75" x14ac:dyDescent="0.5"/>
  <cols>
    <col min="1" max="2" width="11.5" style="1" customWidth="1"/>
    <col min="3" max="3" width="13.0625" style="1" bestFit="1" customWidth="1"/>
    <col min="4" max="4" width="11.5" style="1" customWidth="1"/>
    <col min="5" max="5" width="12.5" style="1" customWidth="1"/>
    <col min="6" max="6" width="13.5" style="1" customWidth="1"/>
    <col min="7" max="7" width="11.875" style="1" bestFit="1" customWidth="1"/>
    <col min="8" max="8" width="11.5" style="1" customWidth="1"/>
    <col min="9" max="9" width="12.6875" style="1" bestFit="1" customWidth="1"/>
    <col min="10" max="10" width="11.5" style="1" customWidth="1"/>
    <col min="11" max="11" width="14.5" style="1" customWidth="1"/>
    <col min="12" max="12" width="13.5" style="1" customWidth="1"/>
    <col min="13" max="13" width="11.5" style="1" customWidth="1"/>
    <col min="14" max="14" width="14.1875" style="1" customWidth="1"/>
    <col min="15" max="15" width="13.125" style="1" customWidth="1"/>
    <col min="16" max="16" width="11.5" style="1" customWidth="1"/>
    <col min="17" max="17" width="14.0625" style="1" customWidth="1"/>
    <col min="18" max="18" width="11.5" style="1" customWidth="1"/>
    <col min="19" max="19" width="16.125" style="1" bestFit="1" customWidth="1"/>
    <col min="20" max="20" width="11.5" style="1" customWidth="1"/>
    <col min="21" max="16384" width="11" style="1"/>
  </cols>
  <sheetData>
    <row r="2" spans="2:20" ht="16.149999999999999" thickBot="1" x14ac:dyDescent="0.55000000000000004"/>
    <row r="3" spans="2:20" ht="16.149999999999999" thickBot="1" x14ac:dyDescent="0.55000000000000004">
      <c r="B3" s="38" t="s">
        <v>0</v>
      </c>
      <c r="C3" s="36"/>
      <c r="D3" s="37"/>
      <c r="E3" s="36"/>
      <c r="F3" s="37"/>
      <c r="G3" s="38" t="s">
        <v>41</v>
      </c>
      <c r="H3" s="37"/>
      <c r="I3" s="38" t="s">
        <v>44</v>
      </c>
      <c r="J3" s="36"/>
      <c r="K3" s="37"/>
      <c r="L3" s="38" t="s">
        <v>45</v>
      </c>
      <c r="M3" s="36"/>
      <c r="N3" s="37"/>
      <c r="O3" s="38" t="s">
        <v>46</v>
      </c>
      <c r="P3" s="36"/>
      <c r="Q3" s="37"/>
      <c r="R3" s="38" t="s">
        <v>47</v>
      </c>
      <c r="S3" s="36"/>
      <c r="T3" s="37"/>
    </row>
    <row r="4" spans="2:20" s="2" customFormat="1" x14ac:dyDescent="0.5">
      <c r="E4" s="2" t="s">
        <v>1</v>
      </c>
      <c r="F4" s="2" t="s">
        <v>1</v>
      </c>
      <c r="G4" s="2" t="s">
        <v>1</v>
      </c>
      <c r="H4" s="2" t="s">
        <v>1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3</v>
      </c>
      <c r="O4" s="2" t="s">
        <v>2</v>
      </c>
      <c r="P4" s="2" t="s">
        <v>2</v>
      </c>
      <c r="Q4" s="2" t="s">
        <v>2</v>
      </c>
    </row>
    <row r="5" spans="2:20" s="14" customFormat="1" ht="40.049999999999997" customHeight="1" x14ac:dyDescent="0.5">
      <c r="B5" s="15" t="s">
        <v>4</v>
      </c>
      <c r="C5" s="16" t="s">
        <v>40</v>
      </c>
      <c r="D5" s="15" t="s">
        <v>5</v>
      </c>
      <c r="E5" s="18" t="s">
        <v>6</v>
      </c>
      <c r="F5" s="19" t="s">
        <v>7</v>
      </c>
      <c r="G5" s="20" t="s">
        <v>8</v>
      </c>
      <c r="H5" s="21" t="s">
        <v>9</v>
      </c>
      <c r="I5" s="20" t="s">
        <v>10</v>
      </c>
      <c r="J5" s="17" t="s">
        <v>11</v>
      </c>
      <c r="K5" s="20" t="s">
        <v>12</v>
      </c>
      <c r="L5" s="20" t="s">
        <v>13</v>
      </c>
      <c r="M5" s="17" t="s">
        <v>11</v>
      </c>
      <c r="N5" s="20" t="s">
        <v>14</v>
      </c>
      <c r="O5" s="20" t="s">
        <v>15</v>
      </c>
      <c r="P5" s="17" t="s">
        <v>11</v>
      </c>
      <c r="Q5" s="20" t="s">
        <v>16</v>
      </c>
      <c r="R5" s="20" t="s">
        <v>17</v>
      </c>
      <c r="S5" s="16" t="s">
        <v>48</v>
      </c>
      <c r="T5" s="16" t="s">
        <v>24</v>
      </c>
    </row>
    <row r="6" spans="2:20" ht="40.049999999999997" customHeight="1" x14ac:dyDescent="0.5">
      <c r="B6" s="10">
        <v>1</v>
      </c>
      <c r="C6" s="4" t="s">
        <v>32</v>
      </c>
      <c r="D6" s="11">
        <v>45195</v>
      </c>
      <c r="E6" s="45">
        <v>340</v>
      </c>
      <c r="F6" s="45">
        <v>34</v>
      </c>
      <c r="G6" s="4">
        <v>310</v>
      </c>
      <c r="H6" s="5">
        <f>G6/3</f>
        <v>103.33333333333333</v>
      </c>
      <c r="I6" s="4">
        <v>108.44</v>
      </c>
      <c r="J6" s="5">
        <f>(DatosIniciales!$H$4-DatosIniciales!$L$4*DatosIniciales!$L$5-I6-DatosIniciales!$H$5/3)</f>
        <v>14.226666666666667</v>
      </c>
      <c r="K6" s="4">
        <v>123</v>
      </c>
      <c r="L6" s="4">
        <v>73</v>
      </c>
      <c r="M6" s="5">
        <f>(DatosIniciales!$H$4-DatosIniciales!$L$4*DatosIniciales!$L$5-L6-DatosIniciales!$H$5*2/3)</f>
        <v>16.333333333333329</v>
      </c>
      <c r="N6" s="4">
        <v>87.86</v>
      </c>
      <c r="O6" s="4">
        <v>42.76</v>
      </c>
      <c r="P6" s="5">
        <f>(DatosIniciales!$H$4-DatosIniciales!$L$4*DatosIniciales!$L$5-O6-DatosIniciales!$H$5)</f>
        <v>13.240000000000009</v>
      </c>
      <c r="Q6" s="4">
        <v>56</v>
      </c>
      <c r="R6" s="4">
        <v>102.3</v>
      </c>
      <c r="S6" s="7">
        <v>308.83999999999997</v>
      </c>
      <c r="T6" s="7">
        <v>50.3</v>
      </c>
    </row>
    <row r="7" spans="2:20" ht="40.049999999999997" customHeight="1" x14ac:dyDescent="0.5">
      <c r="B7" s="10">
        <v>2</v>
      </c>
      <c r="C7" s="4" t="s">
        <v>33</v>
      </c>
      <c r="D7" s="11">
        <v>45195</v>
      </c>
      <c r="E7" s="45">
        <v>320</v>
      </c>
      <c r="F7" s="45">
        <v>19.2</v>
      </c>
      <c r="G7" s="4">
        <v>320</v>
      </c>
      <c r="H7" s="5">
        <f>G7/3</f>
        <v>106.66666666666667</v>
      </c>
      <c r="I7" s="4">
        <v>110.2</v>
      </c>
      <c r="J7" s="5">
        <f>(DatosIniciales!$H$4-DatosIniciales!$L$4*DatosIniciales!$L$5-I7-DatosIniciales!$H$5/3)</f>
        <v>12.466666666666661</v>
      </c>
      <c r="K7" s="4">
        <v>122</v>
      </c>
      <c r="L7" s="4">
        <v>77.599999999999994</v>
      </c>
      <c r="M7" s="5">
        <f>(DatosIniciales!$H$4-DatosIniciales!$L$4*DatosIniciales!$L$5-L7-DatosIniciales!$H$5*2/3)</f>
        <v>11.733333333333334</v>
      </c>
      <c r="N7" s="4">
        <v>89.2</v>
      </c>
      <c r="O7" s="4">
        <v>40.799999999999997</v>
      </c>
      <c r="P7" s="5">
        <f>(DatosIniciales!$H$4-DatosIniciales!$L$4*DatosIniciales!$L$5-O7-DatosIniciales!$H$5)</f>
        <v>15.200000000000003</v>
      </c>
      <c r="Q7" s="4">
        <v>54.09</v>
      </c>
      <c r="R7" s="4">
        <v>103.5</v>
      </c>
      <c r="S7" s="7">
        <v>317.92</v>
      </c>
      <c r="T7" s="7">
        <v>50.2</v>
      </c>
    </row>
    <row r="8" spans="2:20" ht="40.049999999999997" customHeight="1" x14ac:dyDescent="0.5">
      <c r="B8" s="10">
        <v>3</v>
      </c>
      <c r="C8" s="4" t="s">
        <v>34</v>
      </c>
      <c r="D8" s="12"/>
      <c r="E8" s="45">
        <v>370</v>
      </c>
      <c r="F8" s="45">
        <v>29.6</v>
      </c>
      <c r="G8" s="5"/>
      <c r="H8" s="5">
        <f t="shared" ref="H8:H17" si="0">G8/3</f>
        <v>0</v>
      </c>
      <c r="I8" s="4"/>
      <c r="J8" s="5">
        <f>(DatosIniciales!$H$4-DatosIniciales!$L$4*DatosIniciales!$L$5-I8-DatosIniciales!$H$5/3)</f>
        <v>122.66666666666666</v>
      </c>
      <c r="K8" s="5"/>
      <c r="L8" s="4"/>
      <c r="M8" s="5">
        <f>(DatosIniciales!$H$4-DatosIniciales!$L$4*DatosIniciales!$L$5-L8-DatosIniciales!$H$5*2/3)</f>
        <v>89.333333333333329</v>
      </c>
      <c r="N8" s="4"/>
      <c r="O8" s="4"/>
      <c r="P8" s="5">
        <f>(DatosIniciales!$H$4-DatosIniciales!$L$4*DatosIniciales!$L$5-O8-DatosIniciales!$H$5)</f>
        <v>56</v>
      </c>
      <c r="Q8" s="4"/>
      <c r="R8" s="4"/>
      <c r="S8" s="3"/>
      <c r="T8" s="3"/>
    </row>
    <row r="9" spans="2:20" ht="40.049999999999997" customHeight="1" x14ac:dyDescent="0.5">
      <c r="B9" s="10">
        <v>4</v>
      </c>
      <c r="C9" s="4" t="s">
        <v>35</v>
      </c>
      <c r="D9" s="12"/>
      <c r="E9" s="45">
        <v>385</v>
      </c>
      <c r="F9" s="45">
        <v>36.6</v>
      </c>
      <c r="G9" s="4"/>
      <c r="H9" s="5">
        <f t="shared" si="0"/>
        <v>0</v>
      </c>
      <c r="I9" s="4"/>
      <c r="J9" s="5">
        <f>(DatosIniciales!$H$4-DatosIniciales!$L$4*DatosIniciales!$L$5-I9-DatosIniciales!$H$5/3)</f>
        <v>122.66666666666666</v>
      </c>
      <c r="K9" s="4"/>
      <c r="L9" s="4"/>
      <c r="M9" s="5">
        <f>(DatosIniciales!$H$4-DatosIniciales!$L$4*DatosIniciales!$L$5-L9-DatosIniciales!$H$5*2/3)</f>
        <v>89.333333333333329</v>
      </c>
      <c r="N9" s="4"/>
      <c r="O9" s="4"/>
      <c r="P9" s="5">
        <f>(DatosIniciales!$H$4-DatosIniciales!$L$4*DatosIniciales!$L$5-O9-DatosIniciales!$H$5)</f>
        <v>56</v>
      </c>
      <c r="Q9" s="4"/>
      <c r="R9" s="4"/>
      <c r="S9" s="3"/>
      <c r="T9" s="3"/>
    </row>
    <row r="10" spans="2:20" ht="40.049999999999997" customHeight="1" x14ac:dyDescent="0.5">
      <c r="B10" s="10">
        <v>5</v>
      </c>
      <c r="C10" s="4" t="s">
        <v>36</v>
      </c>
      <c r="D10" s="13"/>
      <c r="E10" s="45">
        <v>380</v>
      </c>
      <c r="F10" s="45">
        <v>38.800000000000004</v>
      </c>
      <c r="G10" s="4"/>
      <c r="H10" s="5">
        <f t="shared" si="0"/>
        <v>0</v>
      </c>
      <c r="I10" s="4"/>
      <c r="J10" s="5">
        <f>(DatosIniciales!$H$4-DatosIniciales!$L$4*DatosIniciales!$L$5-I10-DatosIniciales!$H$5/3)</f>
        <v>122.66666666666666</v>
      </c>
      <c r="K10" s="4"/>
      <c r="L10" s="4"/>
      <c r="M10" s="5">
        <f>(DatosIniciales!$H$4-DatosIniciales!$L$4*DatosIniciales!$L$5-L10-DatosIniciales!$H$5*2/3)</f>
        <v>89.333333333333329</v>
      </c>
      <c r="N10" s="4"/>
      <c r="O10" s="4"/>
      <c r="P10" s="5">
        <f>(DatosIniciales!$H$4-DatosIniciales!$L$4*DatosIniciales!$L$5-O10-DatosIniciales!$H$5)</f>
        <v>56</v>
      </c>
      <c r="Q10" s="4"/>
      <c r="R10" s="4"/>
      <c r="S10" s="3"/>
      <c r="T10" s="3"/>
    </row>
    <row r="11" spans="2:20" ht="40.049999999999997" customHeight="1" x14ac:dyDescent="0.5">
      <c r="B11" s="10">
        <v>6</v>
      </c>
      <c r="C11" s="4" t="s">
        <v>37</v>
      </c>
      <c r="D11" s="13"/>
      <c r="E11" s="45">
        <v>375</v>
      </c>
      <c r="F11" s="45">
        <v>40.5</v>
      </c>
      <c r="G11" s="4"/>
      <c r="H11" s="5">
        <f t="shared" si="0"/>
        <v>0</v>
      </c>
      <c r="I11" s="4"/>
      <c r="J11" s="5">
        <f>(DatosIniciales!$H$4-DatosIniciales!$L$4*DatosIniciales!$L$5-I11-DatosIniciales!$H$5/3)</f>
        <v>122.66666666666666</v>
      </c>
      <c r="K11" s="4"/>
      <c r="L11" s="4"/>
      <c r="M11" s="5">
        <f>(DatosIniciales!$H$4-DatosIniciales!$L$4*DatosIniciales!$L$5-L11-DatosIniciales!$H$5*2/3)</f>
        <v>89.333333333333329</v>
      </c>
      <c r="N11" s="4"/>
      <c r="O11" s="4"/>
      <c r="P11" s="5">
        <f>(DatosIniciales!$H$4-DatosIniciales!$L$4*DatosIniciales!$L$5-O11-DatosIniciales!$H$5)</f>
        <v>56</v>
      </c>
      <c r="Q11" s="4"/>
      <c r="R11" s="4"/>
      <c r="S11" s="3"/>
      <c r="T11" s="3"/>
    </row>
    <row r="12" spans="2:20" ht="40.049999999999997" customHeight="1" x14ac:dyDescent="0.5">
      <c r="B12" s="10">
        <v>7</v>
      </c>
      <c r="C12" s="4" t="s">
        <v>38</v>
      </c>
      <c r="D12" s="13"/>
      <c r="E12" s="45">
        <v>370</v>
      </c>
      <c r="F12" s="45">
        <v>14.8</v>
      </c>
      <c r="G12" s="4"/>
      <c r="H12" s="5">
        <f t="shared" si="0"/>
        <v>0</v>
      </c>
      <c r="I12" s="4"/>
      <c r="J12" s="5">
        <f>(DatosIniciales!$H$4-DatosIniciales!$L$4*DatosIniciales!$L$5-I12-DatosIniciales!$H$5/3)</f>
        <v>122.66666666666666</v>
      </c>
      <c r="K12" s="4"/>
      <c r="L12" s="4"/>
      <c r="M12" s="5">
        <f>(DatosIniciales!$H$4-DatosIniciales!$L$4*DatosIniciales!$L$5-L12-DatosIniciales!$H$5*2/3)</f>
        <v>89.333333333333329</v>
      </c>
      <c r="N12" s="4"/>
      <c r="O12" s="4"/>
      <c r="P12" s="5">
        <f>(DatosIniciales!$H$4-DatosIniciales!$L$4*DatosIniciales!$L$5-O12-DatosIniciales!$H$5)</f>
        <v>56</v>
      </c>
      <c r="Q12" s="4"/>
      <c r="R12" s="4"/>
      <c r="S12" s="3"/>
      <c r="T12" s="3"/>
    </row>
    <row r="13" spans="2:20" ht="40.049999999999997" customHeight="1" x14ac:dyDescent="0.5">
      <c r="B13" s="10">
        <v>8</v>
      </c>
      <c r="C13" s="4" t="s">
        <v>39</v>
      </c>
      <c r="D13" s="13"/>
      <c r="E13" s="45">
        <v>390</v>
      </c>
      <c r="F13" s="45">
        <v>21.5</v>
      </c>
      <c r="G13" s="4"/>
      <c r="H13" s="5">
        <f t="shared" si="0"/>
        <v>0</v>
      </c>
      <c r="I13" s="4"/>
      <c r="J13" s="5">
        <f>(DatosIniciales!$H$4-DatosIniciales!$L$4*DatosIniciales!$L$5-I13-DatosIniciales!$H$5/3)</f>
        <v>122.66666666666666</v>
      </c>
      <c r="K13" s="4"/>
      <c r="L13" s="4"/>
      <c r="M13" s="5">
        <f>(DatosIniciales!$H$4-DatosIniciales!$L$4*DatosIniciales!$L$5-L13-DatosIniciales!$H$5*2/3)</f>
        <v>89.333333333333329</v>
      </c>
      <c r="N13" s="4"/>
      <c r="O13" s="4"/>
      <c r="P13" s="5">
        <f>(DatosIniciales!$H$4-DatosIniciales!$L$4*DatosIniciales!$L$5-O13-DatosIniciales!$H$5)</f>
        <v>56</v>
      </c>
      <c r="Q13" s="4"/>
      <c r="R13" s="4"/>
      <c r="S13" s="3"/>
      <c r="T13" s="3"/>
    </row>
    <row r="14" spans="2:20" ht="40.049999999999997" customHeight="1" x14ac:dyDescent="0.5">
      <c r="B14" s="10">
        <v>9</v>
      </c>
      <c r="C14" s="4" t="s">
        <v>49</v>
      </c>
      <c r="D14" s="13"/>
      <c r="E14" s="45">
        <v>390</v>
      </c>
      <c r="F14" s="45">
        <v>26.200000000000003</v>
      </c>
      <c r="G14" s="4"/>
      <c r="H14" s="5">
        <f t="shared" si="0"/>
        <v>0</v>
      </c>
      <c r="I14" s="4"/>
      <c r="J14" s="5">
        <f>(DatosIniciales!$H$4-DatosIniciales!$L$4*DatosIniciales!$L$5-I14-DatosIniciales!$H$5/3)</f>
        <v>122.66666666666666</v>
      </c>
      <c r="K14" s="4"/>
      <c r="L14" s="4"/>
      <c r="M14" s="5">
        <f>(DatosIniciales!$H$4-DatosIniciales!$L$4*DatosIniciales!$L$5-L14-DatosIniciales!$H$5*2/3)</f>
        <v>89.333333333333329</v>
      </c>
      <c r="N14" s="4"/>
      <c r="O14" s="4"/>
      <c r="P14" s="5">
        <f>(DatosIniciales!$H$4-DatosIniciales!$L$4*DatosIniciales!$L$5-O14-DatosIniciales!$H$5)</f>
        <v>56</v>
      </c>
      <c r="Q14" s="4"/>
      <c r="R14" s="4"/>
      <c r="S14" s="3"/>
      <c r="T14" s="3"/>
    </row>
    <row r="15" spans="2:20" ht="40.049999999999997" customHeight="1" x14ac:dyDescent="0.5">
      <c r="B15" s="10">
        <v>10</v>
      </c>
      <c r="C15" s="4" t="s">
        <v>50</v>
      </c>
      <c r="D15" s="13"/>
      <c r="E15" s="45">
        <v>390</v>
      </c>
      <c r="F15" s="45">
        <v>31.2</v>
      </c>
      <c r="G15" s="4"/>
      <c r="H15" s="5">
        <f t="shared" si="0"/>
        <v>0</v>
      </c>
      <c r="I15" s="4"/>
      <c r="J15" s="5">
        <f>(DatosIniciales!$H$4-DatosIniciales!$L$4*DatosIniciales!$L$5-I15-DatosIniciales!$H$5/3)</f>
        <v>122.66666666666666</v>
      </c>
      <c r="K15" s="4"/>
      <c r="L15" s="4"/>
      <c r="M15" s="5">
        <f>(DatosIniciales!$H$4-DatosIniciales!$L$4*DatosIniciales!$L$5-L15-DatosIniciales!$H$5*2/3)</f>
        <v>89.333333333333329</v>
      </c>
      <c r="N15" s="4"/>
      <c r="O15" s="4"/>
      <c r="P15" s="5">
        <f>(DatosIniciales!$H$4-DatosIniciales!$L$4*DatosIniciales!$L$5-O15-DatosIniciales!$H$5)</f>
        <v>56</v>
      </c>
      <c r="Q15" s="4"/>
      <c r="R15" s="4"/>
      <c r="S15" s="3"/>
      <c r="T15" s="3"/>
    </row>
    <row r="16" spans="2:20" ht="40.049999999999997" customHeight="1" x14ac:dyDescent="0.5">
      <c r="B16" s="10">
        <v>11</v>
      </c>
      <c r="C16" s="4" t="s">
        <v>51</v>
      </c>
      <c r="D16" s="13"/>
      <c r="E16" s="45">
        <v>0</v>
      </c>
      <c r="F16" s="45">
        <v>0</v>
      </c>
      <c r="G16" s="4"/>
      <c r="H16" s="5">
        <f t="shared" si="0"/>
        <v>0</v>
      </c>
      <c r="I16" s="4"/>
      <c r="J16" s="5">
        <f>(DatosIniciales!$H$4-DatosIniciales!$L$4*DatosIniciales!$L$5-I16-DatosIniciales!$H$5/3)</f>
        <v>122.66666666666666</v>
      </c>
      <c r="K16" s="4"/>
      <c r="L16" s="4"/>
      <c r="M16" s="5">
        <f>(DatosIniciales!$H$4-DatosIniciales!$L$4*DatosIniciales!$L$5-L16-DatosIniciales!$H$5*2/3)</f>
        <v>89.333333333333329</v>
      </c>
      <c r="N16" s="4"/>
      <c r="O16" s="4"/>
      <c r="P16" s="5">
        <f>(DatosIniciales!$H$4-DatosIniciales!$L$4*DatosIniciales!$L$5-O16-DatosIniciales!$H$5)</f>
        <v>56</v>
      </c>
      <c r="Q16" s="4"/>
      <c r="R16" s="4"/>
      <c r="S16" s="3"/>
      <c r="T16" s="3"/>
    </row>
    <row r="17" spans="2:20" ht="40.049999999999997" customHeight="1" x14ac:dyDescent="0.5">
      <c r="B17" s="10">
        <v>12</v>
      </c>
      <c r="C17" s="4" t="s">
        <v>52</v>
      </c>
      <c r="D17" s="13"/>
      <c r="E17" s="45">
        <v>0</v>
      </c>
      <c r="F17" s="45">
        <v>0</v>
      </c>
      <c r="G17" s="4"/>
      <c r="H17" s="5">
        <f t="shared" si="0"/>
        <v>0</v>
      </c>
      <c r="I17" s="4"/>
      <c r="J17" s="5">
        <f>(DatosIniciales!$H$4-DatosIniciales!$L$4*DatosIniciales!$L$5-I17-DatosIniciales!$H$5/3)</f>
        <v>122.66666666666666</v>
      </c>
      <c r="K17" s="4"/>
      <c r="L17" s="4"/>
      <c r="M17" s="5">
        <f>(DatosIniciales!$H$4-DatosIniciales!$L$4*DatosIniciales!$L$5-L17-DatosIniciales!$H$5*2/3)</f>
        <v>89.333333333333329</v>
      </c>
      <c r="N17" s="4"/>
      <c r="O17" s="4"/>
      <c r="P17" s="5">
        <f>(DatosIniciales!$H$4-DatosIniciales!$L$4*DatosIniciales!$L$5-O17-DatosIniciales!$H$5)</f>
        <v>56</v>
      </c>
      <c r="Q17" s="4"/>
      <c r="R17" s="4"/>
      <c r="S17" s="3"/>
      <c r="T17" s="3"/>
    </row>
  </sheetData>
  <mergeCells count="7">
    <mergeCell ref="I3:K3"/>
    <mergeCell ref="L3:N3"/>
    <mergeCell ref="O3:Q3"/>
    <mergeCell ref="R3:T3"/>
    <mergeCell ref="B3:D3"/>
    <mergeCell ref="E3:F3"/>
    <mergeCell ref="G3:H3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DatosIniciales</vt:lpstr>
      <vt:lpstr>ObtenciónProbetas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Hernan Paredes Palomo</dc:creator>
  <cp:lastModifiedBy>Pablo Sebastián Alvarado Sarmiento</cp:lastModifiedBy>
  <dcterms:created xsi:type="dcterms:W3CDTF">2023-09-26T20:46:41Z</dcterms:created>
  <dcterms:modified xsi:type="dcterms:W3CDTF">2023-10-05T17:48:58Z</dcterms:modified>
</cp:coreProperties>
</file>