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kerg/Box/R01-Turning/Recruitment/"/>
    </mc:Choice>
  </mc:AlternateContent>
  <xr:revisionPtr revIDLastSave="0" documentId="8_{361A0BB1-0C24-42AE-B1D6-4E7EC286B78E}" xr6:coauthVersionLast="47" xr6:coauthVersionMax="47" xr10:uidLastSave="{00000000-0000-0000-0000-000000000000}"/>
  <bookViews>
    <workbookView xWindow="380" yWindow="460" windowWidth="28040" windowHeight="16540" firstSheet="1" activeTab="1" xr2:uid="{4E09622F-FA75-274A-9B03-276749C70850}"/>
  </bookViews>
  <sheets>
    <sheet name="Fallers" sheetId="2" r:id="rId1"/>
    <sheet name="Nonfallers" sheetId="1" r:id="rId2"/>
    <sheet name="Tracking" sheetId="5" r:id="rId3"/>
    <sheet name="Monthly Tracking" sheetId="7" r:id="rId4"/>
    <sheet name="Turning Naming Conventions" sheetId="3" r:id="rId5"/>
    <sheet name="Don't Look if Blinded " sheetId="8" r:id="rId6"/>
    <sheet name="MobilityLife Participants" sheetId="4" r:id="rId7"/>
    <sheet name="Glove Study " sheetId="6" r:id="rId8"/>
  </sheets>
  <definedNames>
    <definedName name="_xlnm._FilterDatabase" localSheetId="1" hidden="1">Nonfallers!$A$1:$AF$86</definedName>
    <definedName name="_xlnm._FilterDatabase" localSheetId="0" hidden="1">Fallers!$A$1:$AA$1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2" i="2" l="1"/>
  <c r="AA78" i="1"/>
  <c r="N4" i="7"/>
  <c r="N3" i="7"/>
  <c r="B18" i="5"/>
  <c r="I3" i="5"/>
  <c r="D5" i="5"/>
  <c r="D6" i="5"/>
  <c r="C5" i="5"/>
  <c r="B2" i="5"/>
  <c r="B3" i="5"/>
  <c r="D8" i="5"/>
  <c r="E5" i="5"/>
  <c r="E6" i="5"/>
  <c r="C6" i="5"/>
  <c r="C7" i="5"/>
  <c r="C8" i="5" s="1"/>
  <c r="B6" i="5"/>
  <c r="B5" i="5"/>
  <c r="J6" i="5"/>
  <c r="I6" i="5"/>
  <c r="J5" i="5"/>
  <c r="I5" i="5"/>
  <c r="I7" i="5" s="1"/>
  <c r="J7" i="5"/>
  <c r="K3" i="5"/>
  <c r="K2" i="5"/>
  <c r="J2" i="5"/>
  <c r="K4" i="5"/>
  <c r="J3" i="5"/>
  <c r="J4" i="5" s="1"/>
  <c r="I2" i="5"/>
  <c r="I4" i="5"/>
  <c r="I8" i="5" s="1"/>
  <c r="F2" i="5"/>
  <c r="H5" i="5"/>
  <c r="H6" i="5"/>
  <c r="G5" i="5"/>
  <c r="F5" i="5"/>
  <c r="F6" i="5"/>
  <c r="G6" i="5"/>
  <c r="F3" i="5"/>
  <c r="F4" i="5" s="1"/>
  <c r="B7" i="5"/>
  <c r="B4" i="5"/>
  <c r="B8" i="5" s="1"/>
  <c r="J8" i="5" l="1"/>
  <c r="E7" i="5"/>
  <c r="G7" i="5"/>
  <c r="H7" i="5"/>
  <c r="F7" i="5"/>
  <c r="F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tc={BE03F938-6A67-4EA5-BE6D-DABF228FD781}</author>
  </authors>
  <commentList>
    <comment ref="N11" authorId="0" shapeId="0" xr:uid="{BE03F938-6A67-4EA5-BE6D-DABF228FD781}">
      <text>
        <t>[Threaded comment]
Your version of Excel allows you to read this threaded comment; however, any edits to it will get removed if the file is opened in a newer version of Excel. Learn more: https://go.microsoft.com/fwlink/?linkid=870924
Comment:
    Sensors lost in transit when being returned by participant</t>
      </text>
    </comment>
  </commentList>
</comments>
</file>

<file path=xl/sharedStrings.xml><?xml version="1.0" encoding="utf-8"?>
<sst xmlns="http://schemas.openxmlformats.org/spreadsheetml/2006/main" count="2930" uniqueCount="1134">
  <si>
    <t>Subject ID</t>
  </si>
  <si>
    <t>DBS</t>
  </si>
  <si>
    <t>Last Name</t>
  </si>
  <si>
    <t>First Name</t>
  </si>
  <si>
    <t>Subject MRN</t>
  </si>
  <si>
    <t>Enrollment Status</t>
  </si>
  <si>
    <t>Study Status</t>
  </si>
  <si>
    <t>Date of Enrollment</t>
  </si>
  <si>
    <t>Consented?</t>
  </si>
  <si>
    <t>Screened (in-person)?</t>
  </si>
  <si>
    <t>Randomized?</t>
  </si>
  <si>
    <t>Screening Visit Date</t>
  </si>
  <si>
    <t>Pre-Test Gait Date</t>
  </si>
  <si>
    <t>Pre-Test Monitoring Complete?</t>
  </si>
  <si>
    <t>Post-Test Gait Complete?</t>
  </si>
  <si>
    <t>Post-Test Gait Date</t>
  </si>
  <si>
    <t>Post-Test Monitoring Complete?</t>
  </si>
  <si>
    <t>12-mo Gait Date</t>
  </si>
  <si>
    <t>12-mo Monitoring Complete?</t>
  </si>
  <si>
    <t>Gaiter Video?</t>
  </si>
  <si>
    <t>Hunova</t>
  </si>
  <si>
    <t>Testing Status</t>
  </si>
  <si>
    <t>ClinCard Status</t>
  </si>
  <si>
    <t>Notes</t>
  </si>
  <si>
    <t>Email</t>
  </si>
  <si>
    <t>Phone</t>
  </si>
  <si>
    <t xml:space="preserve">n </t>
  </si>
  <si>
    <t>OHSU_Turn_501</t>
  </si>
  <si>
    <t>No</t>
  </si>
  <si>
    <t>Hecht</t>
  </si>
  <si>
    <t>Daniel "Dan"</t>
  </si>
  <si>
    <t>Screen fail</t>
  </si>
  <si>
    <t>Yes</t>
  </si>
  <si>
    <t>Screen fail; 9/13/31</t>
  </si>
  <si>
    <t>na</t>
  </si>
  <si>
    <t>not idiopathic PD (Parkinsonism, possible MSA according to neurologist DS)</t>
  </si>
  <si>
    <t>OHSU_Turn_502</t>
  </si>
  <si>
    <t>Kool</t>
  </si>
  <si>
    <t>Celia</t>
  </si>
  <si>
    <t>Randomized</t>
  </si>
  <si>
    <t>yes</t>
  </si>
  <si>
    <t>complete</t>
  </si>
  <si>
    <t>registered; up to date</t>
  </si>
  <si>
    <t>Spontaneous Coronary artery dissection - check with cardiologist</t>
  </si>
  <si>
    <t>sckool@frontiernet.net</t>
  </si>
  <si>
    <t>309-798-3711</t>
  </si>
  <si>
    <t>OHSU_Turn_601</t>
  </si>
  <si>
    <t>Schrom</t>
  </si>
  <si>
    <t>John</t>
  </si>
  <si>
    <t>Screen fail; 9/15/31</t>
  </si>
  <si>
    <t>MoCA &lt; 21 (18)</t>
  </si>
  <si>
    <t>jpschrom1123@gmail.com</t>
  </si>
  <si>
    <t>208-610-6301</t>
  </si>
  <si>
    <t>OHSU_Turn_503</t>
  </si>
  <si>
    <t>Kaye</t>
  </si>
  <si>
    <t>Judy</t>
  </si>
  <si>
    <t>no</t>
  </si>
  <si>
    <t xml:space="preserve">no 12 mo visit due to scheduling conflicts </t>
  </si>
  <si>
    <t xml:space="preserve">	judykaye58@yahoo.com</t>
  </si>
  <si>
    <t>(360) 904-8659</t>
  </si>
  <si>
    <t>OHSU_Turn_504</t>
  </si>
  <si>
    <t>Hunter</t>
  </si>
  <si>
    <t>Laurie</t>
  </si>
  <si>
    <t>newberghunters@comcast.net</t>
  </si>
  <si>
    <t>503-805-3655</t>
  </si>
  <si>
    <t>OHSU_Turn_602</t>
  </si>
  <si>
    <t>Rivelli</t>
  </si>
  <si>
    <t>12 mo visit scheduled 2/7/23</t>
  </si>
  <si>
    <t>tremor and dyskinesia are about 98% gone since DBS adjustment</t>
  </si>
  <si>
    <t>wrnglrpatch@aol.com</t>
  </si>
  <si>
    <t>503-659-1056</t>
  </si>
  <si>
    <t>OHSU_Turn_603</t>
  </si>
  <si>
    <t>Johnson</t>
  </si>
  <si>
    <t>Dave</t>
  </si>
  <si>
    <t>Drop Out</t>
  </si>
  <si>
    <t>Declined participation</t>
  </si>
  <si>
    <t>Cataract surgery 12/6/21 - in HI for winter, will get in touch with us if interested in participating in the future JG</t>
  </si>
  <si>
    <t>djjohnson615@comcast.net</t>
  </si>
  <si>
    <t>503-784-7007</t>
  </si>
  <si>
    <t>OHSU_Turn_505</t>
  </si>
  <si>
    <t>Leeding</t>
  </si>
  <si>
    <t>Doug</t>
  </si>
  <si>
    <t xml:space="preserve">no 12 mo visit due to pending hip replacement </t>
  </si>
  <si>
    <t xml:space="preserve">thyroid removal on 1/3/2023 and hip revision in March 2023; no 12 mo visit due to pending hip replacement </t>
  </si>
  <si>
    <t>leedings@comcast.net</t>
  </si>
  <si>
    <t>503-744-0406</t>
  </si>
  <si>
    <t>OHSU_Turn_604</t>
  </si>
  <si>
    <t>Miller</t>
  </si>
  <si>
    <t>Jane</t>
  </si>
  <si>
    <t xml:space="preserve">Early Termination </t>
  </si>
  <si>
    <t>early terminated</t>
  </si>
  <si>
    <t xml:space="preserve">early terminated mid intervention due to COVID </t>
  </si>
  <si>
    <t>janem_ocean@hotmail.com</t>
  </si>
  <si>
    <t>630-564-2624</t>
  </si>
  <si>
    <t>OHSU_Turn_506</t>
  </si>
  <si>
    <t>Gaither</t>
  </si>
  <si>
    <t>Timothy "Tim"</t>
  </si>
  <si>
    <t>was early-terminated between pre- and post-testing; had too much else going on outside of the study; subject's SmartSox pre-testing data was also lost as the sensors never made it back in the mail</t>
  </si>
  <si>
    <t>tgator60@gmail.com</t>
  </si>
  <si>
    <t>971-570-4830</t>
  </si>
  <si>
    <t>OHSU_Turn_507</t>
  </si>
  <si>
    <t>Nackerud</t>
  </si>
  <si>
    <t>David</t>
  </si>
  <si>
    <t>Loss to follow-up (pre-consent)</t>
  </si>
  <si>
    <t>declined participation prior to a screening visit (had canceled once in December 2021) due to the overall rigor of participating</t>
  </si>
  <si>
    <t>dnackerud@gmail.com</t>
  </si>
  <si>
    <t>503-819-0011</t>
  </si>
  <si>
    <t>OHSU_Turn_605</t>
  </si>
  <si>
    <t>Brooks</t>
  </si>
  <si>
    <t>Robert "Bob"</t>
  </si>
  <si>
    <t>Screen fail - comittment</t>
  </si>
  <si>
    <t xml:space="preserve">declined participation prior to screening visit due to time commitment </t>
  </si>
  <si>
    <t>brooksrc@hotmail.com</t>
  </si>
  <si>
    <t>503-544-5662</t>
  </si>
  <si>
    <t>OHSU_Turn_508</t>
  </si>
  <si>
    <t>Millemann</t>
  </si>
  <si>
    <t>Mark</t>
  </si>
  <si>
    <t>screen fail</t>
  </si>
  <si>
    <t>Failed MoCA at screening visit (14/30)</t>
  </si>
  <si>
    <t xml:space="preserve">
pmillemann@comcast.net</t>
  </si>
  <si>
    <t>503-241-3573</t>
  </si>
  <si>
    <t>OHSU_Turn_606</t>
  </si>
  <si>
    <t>Tudor</t>
  </si>
  <si>
    <t xml:space="preserve">Randy </t>
  </si>
  <si>
    <t>Consented; early terminated</t>
  </si>
  <si>
    <t>declined participation prior to randomization due to issues with intervention transportation</t>
  </si>
  <si>
    <t xml:space="preserve">
sixdors@gmail.com</t>
  </si>
  <si>
    <t xml:space="preserve">
971-200-0235</t>
  </si>
  <si>
    <t>OHSU_Turn_607</t>
  </si>
  <si>
    <t>Baker</t>
  </si>
  <si>
    <t>12/14/21 @ 9am</t>
  </si>
  <si>
    <t>12 mo visit scheduled 2/17/23</t>
  </si>
  <si>
    <t xml:space="preserve">declined payment </t>
  </si>
  <si>
    <t>Wife: Pat</t>
  </si>
  <si>
    <t>shancourt@comcast.net</t>
  </si>
  <si>
    <t>971-404-8287</t>
  </si>
  <si>
    <t>OHSU_Turn_509</t>
  </si>
  <si>
    <t>Mecklem</t>
  </si>
  <si>
    <t>Gail</t>
  </si>
  <si>
    <t>unable to complete 12 month due to declining mobility/heath concerns</t>
  </si>
  <si>
    <t>gail.mecklem@gmail.com</t>
  </si>
  <si>
    <t>503-708-8013</t>
  </si>
  <si>
    <t>OHSU_Turn_510</t>
  </si>
  <si>
    <t>Creswell</t>
  </si>
  <si>
    <t>Caryl</t>
  </si>
  <si>
    <t xml:space="preserve">unable to complete 12 month due to cancer treatment </t>
  </si>
  <si>
    <t>carylcreswell@me.com</t>
  </si>
  <si>
    <t>360-213-5408</t>
  </si>
  <si>
    <t>OHSU_Turn_608</t>
  </si>
  <si>
    <t>Teri</t>
  </si>
  <si>
    <t>Exclusion after screening</t>
  </si>
  <si>
    <t xml:space="preserve">Schedule G&amp;B visit </t>
  </si>
  <si>
    <t>not yet registered</t>
  </si>
  <si>
    <t>declined participation post-randomization due to unforeseen time constraints</t>
  </si>
  <si>
    <t>klahaya78@gmail.com</t>
  </si>
  <si>
    <t>503-970-7706</t>
  </si>
  <si>
    <t>OHSU_Turn_511</t>
  </si>
  <si>
    <t>Asbridge</t>
  </si>
  <si>
    <t xml:space="preserve">unable to complete 12 month due to recently detached quadricep tendon/long recovery  </t>
  </si>
  <si>
    <t>bobasbridge@comcast.net</t>
  </si>
  <si>
    <t>360-910-4005</t>
  </si>
  <si>
    <t>OHSU_Turn_512</t>
  </si>
  <si>
    <t>Frus</t>
  </si>
  <si>
    <t>Phyllis</t>
  </si>
  <si>
    <t>fall reporting</t>
  </si>
  <si>
    <t>phylfrus@gmail.com</t>
  </si>
  <si>
    <t>808-347-1640</t>
  </si>
  <si>
    <t>OHSU_Turn_513</t>
  </si>
  <si>
    <t>Reynolds</t>
  </si>
  <si>
    <t>Patricia "Patty"</t>
  </si>
  <si>
    <t>meschwinn0@aol.com</t>
  </si>
  <si>
    <t>503-780-1960</t>
  </si>
  <si>
    <t>OHSU_Turn_514</t>
  </si>
  <si>
    <t>White</t>
  </si>
  <si>
    <t>Karey</t>
  </si>
  <si>
    <t>karey2350@gmail.com</t>
  </si>
  <si>
    <t>541-806-0451</t>
  </si>
  <si>
    <t>OHSU_Turn_515</t>
  </si>
  <si>
    <t xml:space="preserve">Kemhus </t>
  </si>
  <si>
    <t>Jeff</t>
  </si>
  <si>
    <t>06503571</t>
  </si>
  <si>
    <t>jeffkemhus@yahoo.com</t>
  </si>
  <si>
    <t>503 756 2103</t>
  </si>
  <si>
    <t>OHSU_Turn_609</t>
  </si>
  <si>
    <t>Cornilles</t>
  </si>
  <si>
    <t>Kim</t>
  </si>
  <si>
    <t>cornkimmie@hotmail.com</t>
  </si>
  <si>
    <t>(503) 292-1310</t>
  </si>
  <si>
    <t>OHSU_Turn_516</t>
  </si>
  <si>
    <t>Scheiffele</t>
  </si>
  <si>
    <t>Fred</t>
  </si>
  <si>
    <t>8/2/2022 @ 9:00am</t>
  </si>
  <si>
    <t>fredosuper@aol.com</t>
  </si>
  <si>
    <t>503-320-5195</t>
  </si>
  <si>
    <t>OHSU_Turn_517</t>
  </si>
  <si>
    <t>Biller</t>
  </si>
  <si>
    <t>Thomas</t>
  </si>
  <si>
    <t>contact wife (anne)</t>
  </si>
  <si>
    <t>anne.biller12@gmail.com</t>
  </si>
  <si>
    <t>503-502-0714</t>
  </si>
  <si>
    <t>OHSU_Turn_518</t>
  </si>
  <si>
    <t>Squyres</t>
  </si>
  <si>
    <t>Joseph</t>
  </si>
  <si>
    <t>joesquyres@comcast.net</t>
  </si>
  <si>
    <t>503-616-6503</t>
  </si>
  <si>
    <t>OHSU_Turn_519</t>
  </si>
  <si>
    <t>Hubert</t>
  </si>
  <si>
    <t>Lynnette "Lynn"</t>
  </si>
  <si>
    <t xml:space="preserve">scoliosis is worsening and ppt. feels participation is no longer possible </t>
  </si>
  <si>
    <t>l.hubert@comcast.net</t>
  </si>
  <si>
    <t>541-936-6154</t>
  </si>
  <si>
    <t>OHSU_Turn_520</t>
  </si>
  <si>
    <t>Reitz</t>
  </si>
  <si>
    <t>Wayne</t>
  </si>
  <si>
    <t>wreitz@reitzmetallurgy.com</t>
  </si>
  <si>
    <t>701-367-2305</t>
  </si>
  <si>
    <t>OHSU_Turn_521</t>
  </si>
  <si>
    <t>Taft</t>
  </si>
  <si>
    <t>Alan</t>
  </si>
  <si>
    <t>tafta24@gmail.com</t>
  </si>
  <si>
    <t>503-954-5849 (C)</t>
  </si>
  <si>
    <t>OHSU_Turn_610</t>
  </si>
  <si>
    <t>Lasley</t>
  </si>
  <si>
    <t>jeff.lasley@gmail.com</t>
  </si>
  <si>
    <t>503-784-7069</t>
  </si>
  <si>
    <t>OHSU_Turn_611</t>
  </si>
  <si>
    <t>Green</t>
  </si>
  <si>
    <t>Carol</t>
  </si>
  <si>
    <t>greenec47@icloud.com</t>
  </si>
  <si>
    <t>503-853-9475</t>
  </si>
  <si>
    <t>OHSU_Turn_522</t>
  </si>
  <si>
    <t xml:space="preserve">Cherney </t>
  </si>
  <si>
    <t>Linda</t>
  </si>
  <si>
    <t>nonna4erm@gmail.com</t>
  </si>
  <si>
    <t>360-903 0227</t>
  </si>
  <si>
    <t>OHSU_Turn_523</t>
  </si>
  <si>
    <t>McCarron</t>
  </si>
  <si>
    <t xml:space="preserve">Michael </t>
  </si>
  <si>
    <t>jill@takerootbc.com</t>
  </si>
  <si>
    <t>503-621-7072</t>
  </si>
  <si>
    <t>OHSU_Turn_524</t>
  </si>
  <si>
    <t>Apodaca</t>
  </si>
  <si>
    <t>Joe</t>
  </si>
  <si>
    <t>joerapodaca@msn.com</t>
  </si>
  <si>
    <t>503-652-6465</t>
  </si>
  <si>
    <t>OHSU_Turn_525</t>
  </si>
  <si>
    <t>Brady</t>
  </si>
  <si>
    <t>Cliff</t>
  </si>
  <si>
    <t>cliffbrady@comcast.net</t>
  </si>
  <si>
    <t>503-707-2835</t>
  </si>
  <si>
    <t>OHSU_Turn_612</t>
  </si>
  <si>
    <t>Chebuk</t>
  </si>
  <si>
    <t>carolchabuk@gmail.com</t>
  </si>
  <si>
    <t>301-237-0476</t>
  </si>
  <si>
    <t>OHSU_Turn_613</t>
  </si>
  <si>
    <t>Landis</t>
  </si>
  <si>
    <t>Skip</t>
  </si>
  <si>
    <t>skip920@gmail.com</t>
  </si>
  <si>
    <t>503-806-3985</t>
  </si>
  <si>
    <t>OHSU_Turn_526</t>
  </si>
  <si>
    <t>McClure</t>
  </si>
  <si>
    <t xml:space="preserve">Larry </t>
  </si>
  <si>
    <t xml:space="preserve">early terminated mid intervention due to decreased mobility and pain from sciatica </t>
  </si>
  <si>
    <t>larry.mcclure@gmail.com</t>
  </si>
  <si>
    <t>503-476-4882</t>
  </si>
  <si>
    <t>OHSU_Turn_614</t>
  </si>
  <si>
    <t>Laurenza</t>
  </si>
  <si>
    <t xml:space="preserve">wore shoes for minibest at post testing due to dystonia </t>
  </si>
  <si>
    <t>laurenzav@aol.com</t>
  </si>
  <si>
    <t>360-909-6964</t>
  </si>
  <si>
    <t>OHSU_Turn_615</t>
  </si>
  <si>
    <t>O'Leary</t>
  </si>
  <si>
    <t xml:space="preserve">Mike </t>
  </si>
  <si>
    <t>moleary719@gmail.com</t>
  </si>
  <si>
    <t xml:space="preserve">
602-677-0964</t>
  </si>
  <si>
    <t>OHSU_Turn_616</t>
  </si>
  <si>
    <t>Louden</t>
  </si>
  <si>
    <t>Kate</t>
  </si>
  <si>
    <t>beehappyk8@gmail.com</t>
  </si>
  <si>
    <t>541-760-7230</t>
  </si>
  <si>
    <t>OHSU_Turn_527</t>
  </si>
  <si>
    <t>Jackola</t>
  </si>
  <si>
    <t>Erica</t>
  </si>
  <si>
    <t xml:space="preserve">passed screening but no longer on C/L - will contact us if back on </t>
  </si>
  <si>
    <t>JACKOLA0550@comcast.net</t>
  </si>
  <si>
    <t>503-679-4883</t>
  </si>
  <si>
    <t>OHSU_Turn_617</t>
  </si>
  <si>
    <t>Struyk</t>
  </si>
  <si>
    <t xml:space="preserve">Bill </t>
  </si>
  <si>
    <t xml:space="preserve">could not get in touch with ppt. after pre-testing until 9/11/23 </t>
  </si>
  <si>
    <t>wstruyk@gmail.com</t>
  </si>
  <si>
    <t>360-600-2242</t>
  </si>
  <si>
    <t>OHSU_Turn_528</t>
  </si>
  <si>
    <t>Hargis</t>
  </si>
  <si>
    <t>Ruth</t>
  </si>
  <si>
    <t>pending randomization</t>
  </si>
  <si>
    <t>tbd</t>
  </si>
  <si>
    <t>waiting to hear back from ppt. regarding start date</t>
  </si>
  <si>
    <t>relhargis@gmail.com</t>
  </si>
  <si>
    <t>360-770-9828</t>
  </si>
  <si>
    <t>OHSU_Turn_529</t>
  </si>
  <si>
    <t>Wagner</t>
  </si>
  <si>
    <t>Charles "Chuck"</t>
  </si>
  <si>
    <t>cwagner4851@gmail.com</t>
  </si>
  <si>
    <t>503 990-9592</t>
  </si>
  <si>
    <t>OHSU_Turn_530</t>
  </si>
  <si>
    <t>Bauman</t>
  </si>
  <si>
    <t>Todd</t>
  </si>
  <si>
    <t>todd.bauman@stoel.com</t>
  </si>
  <si>
    <t>503-313-8862</t>
  </si>
  <si>
    <t>OHSU_Turn_531</t>
  </si>
  <si>
    <t>Heichel</t>
  </si>
  <si>
    <t>Susan</t>
  </si>
  <si>
    <t>skipped</t>
  </si>
  <si>
    <t>savvysue@gmail.com</t>
  </si>
  <si>
    <t>202-374-7484</t>
  </si>
  <si>
    <t>OHSU_Turn_618</t>
  </si>
  <si>
    <t>Ryan</t>
  </si>
  <si>
    <t>Thomas "Tom"</t>
  </si>
  <si>
    <t xml:space="preserve">traveling 1/27-2/3 </t>
  </si>
  <si>
    <t>ryanthomas110@gmail.com</t>
  </si>
  <si>
    <t>830-832-6235</t>
  </si>
  <si>
    <t>OHSU_Turn_532</t>
  </si>
  <si>
    <t>Broillet</t>
  </si>
  <si>
    <t xml:space="preserve">wife Mary </t>
  </si>
  <si>
    <t>Broillet_1@msn.com</t>
  </si>
  <si>
    <t>971-344-4861</t>
  </si>
  <si>
    <t>OHSU_Turn_619</t>
  </si>
  <si>
    <t>Sousa</t>
  </si>
  <si>
    <t>Patrick "Pat"</t>
  </si>
  <si>
    <t>?</t>
  </si>
  <si>
    <t>sousapat@hotmail.com</t>
  </si>
  <si>
    <t>971-230-4117</t>
  </si>
  <si>
    <t>OHSU_Turn_533</t>
  </si>
  <si>
    <t>Wheeler</t>
  </si>
  <si>
    <t xml:space="preserve">wife Maureen </t>
  </si>
  <si>
    <t>pwheeler@easystreet.net</t>
  </si>
  <si>
    <t>503-267-7084</t>
  </si>
  <si>
    <t>OHSU_Turn_620</t>
  </si>
  <si>
    <t>Kennedy</t>
  </si>
  <si>
    <t>Kirk</t>
  </si>
  <si>
    <t>skipped - pre-testing</t>
  </si>
  <si>
    <t>Kkak3256@gmail.com</t>
  </si>
  <si>
    <t>971-284-3149</t>
  </si>
  <si>
    <t>OHSU_Turn_534</t>
  </si>
  <si>
    <t>Mazzella</t>
  </si>
  <si>
    <t>Mary Jo</t>
  </si>
  <si>
    <t>maryjomazz@gmail.com</t>
  </si>
  <si>
    <t>503-407-7509</t>
  </si>
  <si>
    <t>OHSU_Turn_535</t>
  </si>
  <si>
    <t>Ehelebe</t>
  </si>
  <si>
    <t>Virginia</t>
  </si>
  <si>
    <t>mid june - end of august would be availble for intervention if randomized there</t>
  </si>
  <si>
    <t>vehelebe@gmail.com</t>
  </si>
  <si>
    <t xml:space="preserve">
202-286-2759</t>
  </si>
  <si>
    <t>OHSU_Turn_536</t>
  </si>
  <si>
    <t>Newmann</t>
  </si>
  <si>
    <t>Ross</t>
  </si>
  <si>
    <t>9/20/204</t>
  </si>
  <si>
    <t>schedule baseline for at least 6 wks after screening</t>
  </si>
  <si>
    <t>imuu808@gmail.com</t>
  </si>
  <si>
    <t>808-780-1838</t>
  </si>
  <si>
    <t>OHSU_Turn_537</t>
  </si>
  <si>
    <t>Cooley</t>
  </si>
  <si>
    <t>Kevin</t>
  </si>
  <si>
    <t xml:space="preserve">8/7-8/16 out for wedding, 7/15-7/21 out of town, </t>
  </si>
  <si>
    <t>kcarch54@gmail.com</t>
  </si>
  <si>
    <t>360-773-5130</t>
  </si>
  <si>
    <t>OHSU_Turn_538</t>
  </si>
  <si>
    <t>Senders</t>
  </si>
  <si>
    <t>Robert</t>
  </si>
  <si>
    <t>rhsenders@gmail.com</t>
  </si>
  <si>
    <t>971-235-7347</t>
  </si>
  <si>
    <t>OHSU_Turn_539</t>
  </si>
  <si>
    <t xml:space="preserve">Arriola </t>
  </si>
  <si>
    <t>AJ</t>
  </si>
  <si>
    <t>pending screening</t>
  </si>
  <si>
    <t>traveling until early September</t>
  </si>
  <si>
    <t>Arriola.aj@gmail.com</t>
  </si>
  <si>
    <t>503-701-5616</t>
  </si>
  <si>
    <t>OHSU_Turn_621</t>
  </si>
  <si>
    <t>Bratton</t>
  </si>
  <si>
    <t xml:space="preserve">pending screening </t>
  </si>
  <si>
    <t>susan.bratton@hsc.utah.edu</t>
  </si>
  <si>
    <t>801-674-9992</t>
  </si>
  <si>
    <t>9 complete</t>
  </si>
  <si>
    <t xml:space="preserve"> </t>
  </si>
  <si>
    <t>Subject Characteristics</t>
  </si>
  <si>
    <t>Enrollment Status and Details</t>
  </si>
  <si>
    <t>Contact</t>
  </si>
  <si>
    <t>Prescreened?</t>
  </si>
  <si>
    <t>Enrolled?</t>
  </si>
  <si>
    <t>Baseline Visit Type</t>
  </si>
  <si>
    <t>Baseline Monitoring?</t>
  </si>
  <si>
    <t>Baseline Lab date</t>
  </si>
  <si>
    <t>Virtual Visit 2 (post virtual baseline)?</t>
  </si>
  <si>
    <t>Day 8 Virtual (post in-person baseline)?</t>
  </si>
  <si>
    <t>12-month gait?</t>
  </si>
  <si>
    <t>12-month gait date</t>
  </si>
  <si>
    <t>12-mo monitoring?</t>
  </si>
  <si>
    <t>12-mo virtual?</t>
  </si>
  <si>
    <t>n</t>
  </si>
  <si>
    <t>OHSU_Turn_101</t>
  </si>
  <si>
    <t>NA</t>
  </si>
  <si>
    <t>Zimmer</t>
  </si>
  <si>
    <t>Martin</t>
  </si>
  <si>
    <t>Enrolled</t>
  </si>
  <si>
    <t>Complete (all survey invitations sent)</t>
  </si>
  <si>
    <t>y</t>
  </si>
  <si>
    <t xml:space="preserve">virtual </t>
  </si>
  <si>
    <t>final payment issued</t>
  </si>
  <si>
    <t>martyzimmer@gmail.com</t>
  </si>
  <si>
    <t xml:space="preserve">
503-887-1751</t>
  </si>
  <si>
    <t>OHSU_Turn_102</t>
  </si>
  <si>
    <t>Gault</t>
  </si>
  <si>
    <t>Terrell</t>
  </si>
  <si>
    <t>Complete</t>
  </si>
  <si>
    <t xml:space="preserve">1/25/22: JG left VM to confrim 2/4 12 mo. follow-up visit and sensor week </t>
  </si>
  <si>
    <t>twgault@gmail.com</t>
  </si>
  <si>
    <t>503-805-9765</t>
  </si>
  <si>
    <t>OHSU_Turn_103</t>
  </si>
  <si>
    <t>Speer</t>
  </si>
  <si>
    <t>Marie</t>
  </si>
  <si>
    <t>EARLY TERMINATED 6/21/21 - only had 3 good days of home monitoring</t>
  </si>
  <si>
    <t>Enrolled; VV0 completed 2/4/21; Day1 starts 2/5/21; extending home monitoring two days due to sensors issues; Day8 VV 2/16/21</t>
  </si>
  <si>
    <t>ms.speer@hotmail.com</t>
  </si>
  <si>
    <t>503-657-5682</t>
  </si>
  <si>
    <t>OHSU_Turn_104</t>
  </si>
  <si>
    <t>1899712</t>
  </si>
  <si>
    <t>Gordon</t>
  </si>
  <si>
    <t>**Declined reimbursement**</t>
  </si>
  <si>
    <t>Enrolled; VV0 scheduled 2/3/21; Day1 starts 2/4/21
New anxiety medication 2/17 - Lexapro 10mg for 6 days (stopped 2/24/22), starting another medication 2/25/22
Seroquel</t>
  </si>
  <si>
    <t>bggordon28@gmail.com</t>
  </si>
  <si>
    <t>503-245-6253</t>
  </si>
  <si>
    <t>OHSU_Turn_105</t>
  </si>
  <si>
    <t>07399707</t>
  </si>
  <si>
    <t>Carlson</t>
  </si>
  <si>
    <t>Enrolled; VV0 scheduled 2/11/21; Day1 starts 2/19/21</t>
  </si>
  <si>
    <t>ljcarlson1947@yahoo.com</t>
  </si>
  <si>
    <t>971-201-9184</t>
  </si>
  <si>
    <t>OHSU_Turn_106</t>
  </si>
  <si>
    <t>06125316</t>
  </si>
  <si>
    <t>Schultz</t>
  </si>
  <si>
    <t>Shirley</t>
  </si>
  <si>
    <t>Enrolled; VV0 scheduled 2/18/21; Day1 starts 2/19/21; Day8: 2/26/21</t>
  </si>
  <si>
    <t>shirleyilene@gmail.com</t>
  </si>
  <si>
    <t>503-380-1712</t>
  </si>
  <si>
    <t>OHSU_Turn_107</t>
  </si>
  <si>
    <t>07584312</t>
  </si>
  <si>
    <t>Rosmus</t>
  </si>
  <si>
    <t>drop-off on 2/22</t>
  </si>
  <si>
    <t>rosmusj@comcast.net</t>
  </si>
  <si>
    <t>360-823-9326</t>
  </si>
  <si>
    <t>OHSU_Turn_108</t>
  </si>
  <si>
    <t>06505244</t>
  </si>
  <si>
    <t>McGraw</t>
  </si>
  <si>
    <t>Daniel</t>
  </si>
  <si>
    <t>drop-off on 2/25</t>
  </si>
  <si>
    <t>erynngobra@hotmail.com</t>
  </si>
  <si>
    <t>503-544-9890</t>
  </si>
  <si>
    <t>OHSU_Turn_109</t>
  </si>
  <si>
    <t>06568135</t>
  </si>
  <si>
    <t>Berghall</t>
  </si>
  <si>
    <t>Tomas</t>
  </si>
  <si>
    <t>up to date</t>
  </si>
  <si>
    <t>JG left VM re: 12 month visit 4/12/22 &amp; 4/26/22</t>
  </si>
  <si>
    <t>tomas.berghall@gmail.com</t>
  </si>
  <si>
    <t>503-523-9489</t>
  </si>
  <si>
    <t>OHSU_Turn_110</t>
  </si>
  <si>
    <t>08031210</t>
  </si>
  <si>
    <t>Grant</t>
  </si>
  <si>
    <t>Elizabeth</t>
  </si>
  <si>
    <t>emailed re: final payment 1/24</t>
  </si>
  <si>
    <t>drop-off 4/24, VV1 4/25, home monitoring 4/26-5/2; VV2 5/3 @11</t>
  </si>
  <si>
    <t>emgrantpdx@hotmail.com</t>
  </si>
  <si>
    <t>503-422-3532</t>
  </si>
  <si>
    <t>OHSU_Turn_111</t>
  </si>
  <si>
    <t>07173200</t>
  </si>
  <si>
    <t>Nelson</t>
  </si>
  <si>
    <t>David J.</t>
  </si>
  <si>
    <t>enrolled and partial virtual visit completed in-person on 5/6/21 during fNIRS data collection; started with sensors on 5/7/21; sending him iPad by mail for virtual visits (no personal device)</t>
  </si>
  <si>
    <t>djnels@msn.com</t>
  </si>
  <si>
    <t>503-482-0506</t>
  </si>
  <si>
    <t>OHSU_Turn_112</t>
  </si>
  <si>
    <t>01156024</t>
  </si>
  <si>
    <t>Pollard</t>
  </si>
  <si>
    <t>Marcus</t>
  </si>
  <si>
    <t>declined payment (has clincard with him)</t>
  </si>
  <si>
    <t>marcpollard@hotmail.com</t>
  </si>
  <si>
    <t>(503) 588-0482</t>
  </si>
  <si>
    <t>OHSU_Turn_113</t>
  </si>
  <si>
    <t>Koshuta</t>
  </si>
  <si>
    <t>Victor</t>
  </si>
  <si>
    <t>lives in Idaho; shipping materials via USPS; tentative virtual visit for 6/23</t>
  </si>
  <si>
    <t>vbkpak@aol.com</t>
  </si>
  <si>
    <t>208-985-0657</t>
  </si>
  <si>
    <t>OHSU_Turn_114</t>
  </si>
  <si>
    <t>Steill</t>
  </si>
  <si>
    <t>Dennis</t>
  </si>
  <si>
    <t>VV2 on 7/24/21</t>
  </si>
  <si>
    <t>dasteil@hotmail.com</t>
  </si>
  <si>
    <t>541-378-5279</t>
  </si>
  <si>
    <t>OHSU_Turn_201</t>
  </si>
  <si>
    <t>06349994</t>
  </si>
  <si>
    <t>Halstead</t>
  </si>
  <si>
    <t>Colin</t>
  </si>
  <si>
    <t>sending materials on 7/26/21</t>
  </si>
  <si>
    <t>colinh2818@gmail.com</t>
  </si>
  <si>
    <t>541-953-0163</t>
  </si>
  <si>
    <t>OHSU_Turn_202</t>
  </si>
  <si>
    <t>06159653</t>
  </si>
  <si>
    <t>Bradley</t>
  </si>
  <si>
    <t>Donald "Greg"</t>
  </si>
  <si>
    <t>enrollment being paired with fNIRS visit on 7/26</t>
  </si>
  <si>
    <t>brad0757@pacificu.edu</t>
  </si>
  <si>
    <t>503-341-8857</t>
  </si>
  <si>
    <t>OHSU_Turn_115</t>
  </si>
  <si>
    <t>06854868</t>
  </si>
  <si>
    <t>Farner</t>
  </si>
  <si>
    <t>Sheron</t>
  </si>
  <si>
    <t>momsarunnr@molalla.net</t>
  </si>
  <si>
    <t>503-891-7829</t>
  </si>
  <si>
    <t>OHSU_Turn_116</t>
  </si>
  <si>
    <t>07634166</t>
  </si>
  <si>
    <t>Lewis</t>
  </si>
  <si>
    <t>Aubrey "Rex"</t>
  </si>
  <si>
    <t xml:space="preserve">could not get in touch with to schedule 12 mo visit </t>
  </si>
  <si>
    <t>arexlewis@gmail.com</t>
  </si>
  <si>
    <t>503-510-0913</t>
  </si>
  <si>
    <t>OHSU_Turn_117</t>
  </si>
  <si>
    <t>06027466</t>
  </si>
  <si>
    <t>Millegan</t>
  </si>
  <si>
    <t>Debra</t>
  </si>
  <si>
    <t>email re: final payment 1/24</t>
  </si>
  <si>
    <t>VV1 9/7 
*Send iPad for TabCat when able</t>
  </si>
  <si>
    <t>dbmillegan60@gmail.com</t>
  </si>
  <si>
    <t>503-341-1097</t>
  </si>
  <si>
    <t>OHSU_Turn_118</t>
  </si>
  <si>
    <t>Larson</t>
  </si>
  <si>
    <t>Lori</t>
  </si>
  <si>
    <t>VV1 9/8
*Send iPad for TabCat when able</t>
  </si>
  <si>
    <t>lori.larson66@gmail.com</t>
  </si>
  <si>
    <t>360-431-9959</t>
  </si>
  <si>
    <t>OHSU_Turn_119</t>
  </si>
  <si>
    <t>6115745</t>
  </si>
  <si>
    <t>Heywood</t>
  </si>
  <si>
    <t>Jim</t>
  </si>
  <si>
    <t xml:space="preserve">moving to Georgia in May - will update us with new mailing adddress </t>
  </si>
  <si>
    <t>jim.heywood@gmail.com</t>
  </si>
  <si>
    <t>509-951-6728</t>
  </si>
  <si>
    <t>OHSU_Turn_120</t>
  </si>
  <si>
    <t>01100477</t>
  </si>
  <si>
    <t>Mailing</t>
  </si>
  <si>
    <t>Joan</t>
  </si>
  <si>
    <t>in-person</t>
  </si>
  <si>
    <t>VV2 on 11/18/21</t>
  </si>
  <si>
    <t>jmalling@easystreet.net</t>
  </si>
  <si>
    <t>503-288-8727</t>
  </si>
  <si>
    <t>OHSU_Turn_121</t>
  </si>
  <si>
    <t>Newton</t>
  </si>
  <si>
    <t>fall tracking</t>
  </si>
  <si>
    <t>gm@unique.cc</t>
  </si>
  <si>
    <t>541-484-9381</t>
  </si>
  <si>
    <t>OHSU_Turn_122</t>
  </si>
  <si>
    <t>Still</t>
  </si>
  <si>
    <t>Claire</t>
  </si>
  <si>
    <t>VV2 11/10 @ 10am</t>
  </si>
  <si>
    <t>cstill@alyrica.net</t>
  </si>
  <si>
    <t>541-231-8478</t>
  </si>
  <si>
    <t>OHSU_Turn_123</t>
  </si>
  <si>
    <t>Beals</t>
  </si>
  <si>
    <t>Gary</t>
  </si>
  <si>
    <t>gabeals@gmail.com</t>
  </si>
  <si>
    <t>408-318-3818</t>
  </si>
  <si>
    <t>OHSU_Turn_203</t>
  </si>
  <si>
    <t>Judelson</t>
  </si>
  <si>
    <t>alanjudelson@1966.usna.com</t>
  </si>
  <si>
    <t>203-710-5487</t>
  </si>
  <si>
    <t>OHSU_Turn_124</t>
  </si>
  <si>
    <t>6243554</t>
  </si>
  <si>
    <t>Donovan</t>
  </si>
  <si>
    <t>Jean</t>
  </si>
  <si>
    <t>jmdonovan16@gmail.com</t>
  </si>
  <si>
    <t>540-290-0682</t>
  </si>
  <si>
    <t>OHSU_Turn_125</t>
  </si>
  <si>
    <t>n/a</t>
  </si>
  <si>
    <t>VanDyke</t>
  </si>
  <si>
    <t>Deborah</t>
  </si>
  <si>
    <t>flyaway201428@yahoo.com</t>
  </si>
  <si>
    <t>971-237-2486</t>
  </si>
  <si>
    <t>OHSU_Turn_204</t>
  </si>
  <si>
    <t>Winters</t>
  </si>
  <si>
    <t>never completed surveys</t>
  </si>
  <si>
    <t>VV1 on 2/24/22 at 9:30</t>
  </si>
  <si>
    <t>shakeydave42@gmail.com</t>
  </si>
  <si>
    <t>503-508-0903</t>
  </si>
  <si>
    <t>OHSU_Turn_126</t>
  </si>
  <si>
    <t>Merrell</t>
  </si>
  <si>
    <t>dan.laurie.merrell@gmail.com</t>
  </si>
  <si>
    <t>435-689-0638 | 503-652-6299</t>
  </si>
  <si>
    <t>OHSU_Turn_205</t>
  </si>
  <si>
    <t>Safier</t>
  </si>
  <si>
    <t>William "Billy"</t>
  </si>
  <si>
    <t>registered, no payment issued</t>
  </si>
  <si>
    <t>billy.safier@gmail.com</t>
  </si>
  <si>
    <t>541-344-3306</t>
  </si>
  <si>
    <t>OHSU_Turn_127</t>
  </si>
  <si>
    <t>Peterson</t>
  </si>
  <si>
    <t>Tom</t>
  </si>
  <si>
    <t>registered, up to date</t>
  </si>
  <si>
    <t>VV1 4/4/22 at 8:30</t>
  </si>
  <si>
    <t>dark_sky@charter.net</t>
  </si>
  <si>
    <t>541-423-5483</t>
  </si>
  <si>
    <t>OHSU_Turn_128</t>
  </si>
  <si>
    <t>Denman</t>
  </si>
  <si>
    <t>Richard</t>
  </si>
  <si>
    <t>Lab visit 3/18 - confirmed</t>
  </si>
  <si>
    <t>richard.g.denman@gmail.com</t>
  </si>
  <si>
    <t xml:space="preserve">503-709-3054 </t>
  </si>
  <si>
    <t>OHSU_Turn_129</t>
  </si>
  <si>
    <t>Salisbury</t>
  </si>
  <si>
    <t>Janine</t>
  </si>
  <si>
    <t xml:space="preserve">not registered </t>
  </si>
  <si>
    <t>salisburyjanine@gmail.com</t>
  </si>
  <si>
    <t>503-308-3639</t>
  </si>
  <si>
    <t>OHSU_Turn_130</t>
  </si>
  <si>
    <t>VV1 4/13/22 @ 9 AM</t>
  </si>
  <si>
    <t>bmartin152@yahoo.com</t>
  </si>
  <si>
    <t>360-581-1586</t>
  </si>
  <si>
    <t>OHSU_Turn_131</t>
  </si>
  <si>
    <t>Thompson</t>
  </si>
  <si>
    <t>Kathleen</t>
  </si>
  <si>
    <t>kscasa77@gmail.com</t>
  </si>
  <si>
    <t>503-309-3336</t>
  </si>
  <si>
    <t>OHSU_Turn_132</t>
  </si>
  <si>
    <t>Funk</t>
  </si>
  <si>
    <t>Robin</t>
  </si>
  <si>
    <t>robin.funk@bresnan.net</t>
  </si>
  <si>
    <t>406-270-7519</t>
  </si>
  <si>
    <t>OHSU_Turn_133</t>
  </si>
  <si>
    <t>Danker</t>
  </si>
  <si>
    <t>Claudia</t>
  </si>
  <si>
    <t>Clausdnk@gmail.com</t>
  </si>
  <si>
    <t>503-863-1329</t>
  </si>
  <si>
    <t>OHSU_Turn_134</t>
  </si>
  <si>
    <t>Dube</t>
  </si>
  <si>
    <t>Adrian</t>
  </si>
  <si>
    <t>adriandube907@gmail.com</t>
  </si>
  <si>
    <t>907-441-0131</t>
  </si>
  <si>
    <t>OHSU_Turn_135</t>
  </si>
  <si>
    <t>House</t>
  </si>
  <si>
    <t>Nancy "Jane"</t>
  </si>
  <si>
    <t>najahouse@gmail.com</t>
  </si>
  <si>
    <t>541-315-0150</t>
  </si>
  <si>
    <t>OHSU_Turn_136</t>
  </si>
  <si>
    <t>Reid</t>
  </si>
  <si>
    <t>danka8@juno.com</t>
  </si>
  <si>
    <t>503-931-5990</t>
  </si>
  <si>
    <t>OHSU_Turn_137</t>
  </si>
  <si>
    <t>Rothert</t>
  </si>
  <si>
    <t>George</t>
  </si>
  <si>
    <t>grothert@me.com</t>
  </si>
  <si>
    <t>707-396-2209</t>
  </si>
  <si>
    <t>OHSU_Turn_138</t>
  </si>
  <si>
    <t>Perlson</t>
  </si>
  <si>
    <t>Bob</t>
  </si>
  <si>
    <t>linkup97504@hotmail.com</t>
  </si>
  <si>
    <t>541-944-7540</t>
  </si>
  <si>
    <t>OHSU_Turn_139</t>
  </si>
  <si>
    <t>Goldman</t>
  </si>
  <si>
    <t>dave@researchsoftwaredesign.com</t>
  </si>
  <si>
    <t>503-245-2870</t>
  </si>
  <si>
    <t>OHSU_Turn_140</t>
  </si>
  <si>
    <t>Gaughan</t>
  </si>
  <si>
    <t>Diana</t>
  </si>
  <si>
    <t>ddgaughan06@gmail.com</t>
  </si>
  <si>
    <t>503-330-1817</t>
  </si>
  <si>
    <t>OHSU_Turn_141</t>
  </si>
  <si>
    <t>Kelm</t>
  </si>
  <si>
    <t>Lisa</t>
  </si>
  <si>
    <t>lisakelm11@gmail.com</t>
  </si>
  <si>
    <t>541-228 - 4992</t>
  </si>
  <si>
    <t>OHSU_Turn_142</t>
  </si>
  <si>
    <t>Villareal</t>
  </si>
  <si>
    <t xml:space="preserve">Tracy </t>
  </si>
  <si>
    <t>tracyv001@gmail.com</t>
  </si>
  <si>
    <t>361-816-2525</t>
  </si>
  <si>
    <t>OHSU_Turn_143</t>
  </si>
  <si>
    <t>Heyes</t>
  </si>
  <si>
    <t xml:space="preserve">lost to follow up </t>
  </si>
  <si>
    <t>check back in re: knee MRI in late Feb 2023</t>
  </si>
  <si>
    <t>karunaheart@hotmail.com</t>
  </si>
  <si>
    <t>303-921-4198</t>
  </si>
  <si>
    <t>OHSU_Turn_206</t>
  </si>
  <si>
    <t>Stewart</t>
  </si>
  <si>
    <t>Jay</t>
  </si>
  <si>
    <t>jay.stewart@aumsvillevet.com</t>
  </si>
  <si>
    <t>503-508 - 6121</t>
  </si>
  <si>
    <t>OHSU_Turn_144</t>
  </si>
  <si>
    <t>Class</t>
  </si>
  <si>
    <t>Darrin</t>
  </si>
  <si>
    <t>rdclass@gmail.com</t>
  </si>
  <si>
    <t>360-953-4148</t>
  </si>
  <si>
    <t>OHSU_Turn_145</t>
  </si>
  <si>
    <t>OHSU_Turn_146</t>
  </si>
  <si>
    <t>Garratt</t>
  </si>
  <si>
    <t>Michelle</t>
  </si>
  <si>
    <t>mlgarratt5@gmail.com</t>
  </si>
  <si>
    <t>503-939-3166</t>
  </si>
  <si>
    <t>OHSU_Turn_147</t>
  </si>
  <si>
    <t xml:space="preserve">Nelson </t>
  </si>
  <si>
    <t>ran6112@yahoo.com</t>
  </si>
  <si>
    <t>503-349-5301</t>
  </si>
  <si>
    <t>OHSU_Turn_148</t>
  </si>
  <si>
    <t>Holmes</t>
  </si>
  <si>
    <t>Jeanne</t>
  </si>
  <si>
    <t>jeannemholmes@aol.com</t>
  </si>
  <si>
    <t>541-602-5537</t>
  </si>
  <si>
    <t>OHSU_Turn_149</t>
  </si>
  <si>
    <t>McClurg</t>
  </si>
  <si>
    <t>vizsla1ram@gmail.com</t>
  </si>
  <si>
    <t>503-314-2391</t>
  </si>
  <si>
    <t>OHSU_Turn_150</t>
  </si>
  <si>
    <t>Williams</t>
  </si>
  <si>
    <t>Jeanette</t>
  </si>
  <si>
    <t>jcwilliams930@yahoo.com</t>
  </si>
  <si>
    <t>509-899-1337</t>
  </si>
  <si>
    <t>OHSU_Turn_151</t>
  </si>
  <si>
    <t>Hampton</t>
  </si>
  <si>
    <t>Christine "Chris"</t>
  </si>
  <si>
    <t>hampton_75@msn.com</t>
  </si>
  <si>
    <t>503 302 9696</t>
  </si>
  <si>
    <t>OHSU_Turn_152</t>
  </si>
  <si>
    <t>Jewess</t>
  </si>
  <si>
    <t>jwjewess@gmail.com</t>
  </si>
  <si>
    <t xml:space="preserve">415-858-8080 </t>
  </si>
  <si>
    <t>OHSU_Turn_153</t>
  </si>
  <si>
    <t>Andrews</t>
  </si>
  <si>
    <t>Kurt</t>
  </si>
  <si>
    <t>Incomplete (currently surveying)</t>
  </si>
  <si>
    <t>kda004@aol.com</t>
  </si>
  <si>
    <t>503-351-3080</t>
  </si>
  <si>
    <t>OHSU_Turn_154</t>
  </si>
  <si>
    <t>Craig</t>
  </si>
  <si>
    <t xml:space="preserve">Screen Fail </t>
  </si>
  <si>
    <t>OHSU_Turn_155</t>
  </si>
  <si>
    <t>Mower</t>
  </si>
  <si>
    <t>Phil</t>
  </si>
  <si>
    <t>Incomplete</t>
  </si>
  <si>
    <t>philrmower@gmail.com</t>
  </si>
  <si>
    <t>408-839-8351</t>
  </si>
  <si>
    <t>OHSU_Turn_156</t>
  </si>
  <si>
    <t>Gainer</t>
  </si>
  <si>
    <t>Lynda</t>
  </si>
  <si>
    <t>gainer@comcast.net</t>
  </si>
  <si>
    <t>503-407-2004</t>
  </si>
  <si>
    <t>OHSU_Turn_207</t>
  </si>
  <si>
    <t>Benson</t>
  </si>
  <si>
    <t>Daniel "Danny"</t>
  </si>
  <si>
    <t>dkbenson11@gmail.com</t>
  </si>
  <si>
    <t>213-910-9091</t>
  </si>
  <si>
    <t>OHSU_Turn_157</t>
  </si>
  <si>
    <t>Kartiganer</t>
  </si>
  <si>
    <t>lisakartiganer@gmail.com</t>
  </si>
  <si>
    <t>OHSU_Turn_158</t>
  </si>
  <si>
    <t>Bergstrom</t>
  </si>
  <si>
    <t>Randall "Randy"</t>
  </si>
  <si>
    <t xml:space="preserve">registered </t>
  </si>
  <si>
    <t>error with initial sox collection, redid 7 days and JE forgot to schedule VV2</t>
  </si>
  <si>
    <t>rbergy@msn.com</t>
  </si>
  <si>
    <t>360 349-1643</t>
  </si>
  <si>
    <t>OHSU_Turn_159</t>
  </si>
  <si>
    <t>Veith</t>
  </si>
  <si>
    <t>ramstein1@gmail.com</t>
  </si>
  <si>
    <t>(253) 256-8163</t>
  </si>
  <si>
    <t>OHSU_Turn_160</t>
  </si>
  <si>
    <t>Victoria "Vicki"</t>
  </si>
  <si>
    <t>not registered; 64364109</t>
  </si>
  <si>
    <t>Vicki.grant@yahoo.com</t>
  </si>
  <si>
    <t>510-213-2157</t>
  </si>
  <si>
    <t>OHSU_Turn_161</t>
  </si>
  <si>
    <t>Castle</t>
  </si>
  <si>
    <t>Rebecca "Becky"</t>
  </si>
  <si>
    <t xml:space="preserve">newsletter adaptive fitness specialist albany/corvallis </t>
  </si>
  <si>
    <t>Gamefeet@hotmail.com</t>
  </si>
  <si>
    <t>541-974-1961</t>
  </si>
  <si>
    <t>OHSU_Turn_162</t>
  </si>
  <si>
    <t>Rose</t>
  </si>
  <si>
    <t>Janey</t>
  </si>
  <si>
    <t>Janeytrose@comcast.net</t>
  </si>
  <si>
    <t>503-708-7418</t>
  </si>
  <si>
    <t>OHSU_Turn_163</t>
  </si>
  <si>
    <t>Adams</t>
  </si>
  <si>
    <t xml:space="preserve">Richard </t>
  </si>
  <si>
    <t>4/16-4/21</t>
  </si>
  <si>
    <t>madras48@gmail.com</t>
  </si>
  <si>
    <t>907-441-1837</t>
  </si>
  <si>
    <t>OHSU_Turn_164</t>
  </si>
  <si>
    <t>drlsenders@comcast.net</t>
  </si>
  <si>
    <t>503-449-8048</t>
  </si>
  <si>
    <t>OHSU_Turn_165</t>
  </si>
  <si>
    <t>Bernstein</t>
  </si>
  <si>
    <t>Phillip (Phil)</t>
  </si>
  <si>
    <t>Pdxfinest@comcast.net</t>
  </si>
  <si>
    <t>503-819-8033</t>
  </si>
  <si>
    <t>OHSU_Turn_166</t>
  </si>
  <si>
    <t>Sarhan</t>
  </si>
  <si>
    <t>Barbara</t>
  </si>
  <si>
    <t>pending baseline</t>
  </si>
  <si>
    <t>barbarasarhan46@gmail.com</t>
  </si>
  <si>
    <t>360-819-6496</t>
  </si>
  <si>
    <t>OHSU_Turn_167</t>
  </si>
  <si>
    <t>Kelley</t>
  </si>
  <si>
    <t>Patricia</t>
  </si>
  <si>
    <t>cliffandpatty@hotmail.com</t>
  </si>
  <si>
    <t xml:space="preserve">541-261-0321 </t>
  </si>
  <si>
    <t>OHSU_Turn_168</t>
  </si>
  <si>
    <t>Lubarsky</t>
  </si>
  <si>
    <t>dianakay550@gmail.com</t>
  </si>
  <si>
    <t>914-441-3999</t>
  </si>
  <si>
    <t>(13/20)</t>
  </si>
  <si>
    <t>Subejct Strata</t>
  </si>
  <si>
    <t>Screen Fail?</t>
  </si>
  <si>
    <t>Early Termination/Drop Out?</t>
  </si>
  <si>
    <t>Completed Pre/Baseline Monitoring?</t>
  </si>
  <si>
    <t>Completed Post Monitoring</t>
  </si>
  <si>
    <t>Completed Post Visit?</t>
  </si>
  <si>
    <t>12-month gait visit?</t>
  </si>
  <si>
    <t>Completed 12-mo monitoring?</t>
  </si>
  <si>
    <t>Completed 12-mo virtual?</t>
  </si>
  <si>
    <t>Non-faller, DBS(-)</t>
  </si>
  <si>
    <t>Non-faller, DBS(+)</t>
  </si>
  <si>
    <t>Non-faller total</t>
  </si>
  <si>
    <t>Faller, DBS (-)</t>
  </si>
  <si>
    <t>Faller, DBS (+)</t>
  </si>
  <si>
    <t>Faller total</t>
  </si>
  <si>
    <t>TOTAL</t>
  </si>
  <si>
    <t>For lab meeting:</t>
  </si>
  <si>
    <t xml:space="preserve">total nonfaller </t>
  </si>
  <si>
    <t xml:space="preserve">1 pending enrollment </t>
  </si>
  <si>
    <t xml:space="preserve">nonfaller needed </t>
  </si>
  <si>
    <t xml:space="preserve">total faller </t>
  </si>
  <si>
    <t xml:space="preserve">intervention completed </t>
  </si>
  <si>
    <t>8 (2 pending)</t>
  </si>
  <si>
    <t xml:space="preserve">intervention randomization </t>
  </si>
  <si>
    <t xml:space="preserve">control </t>
  </si>
  <si>
    <t>faller needed</t>
  </si>
  <si>
    <t>Fallers:</t>
  </si>
  <si>
    <t>Non-Fallers:</t>
  </si>
  <si>
    <t>Non-Fallers</t>
  </si>
  <si>
    <t xml:space="preserve">prescreens </t>
  </si>
  <si>
    <t>prescreen fails</t>
  </si>
  <si>
    <t>reason for failure</t>
  </si>
  <si>
    <t>IE</t>
  </si>
  <si>
    <t xml:space="preserve">1 T, 1 IE </t>
  </si>
  <si>
    <t>1 TC , 2 D</t>
  </si>
  <si>
    <t>1 TC</t>
  </si>
  <si>
    <t xml:space="preserve">screening visits </t>
  </si>
  <si>
    <t>screen fails</t>
  </si>
  <si>
    <t>virtual visit 1</t>
  </si>
  <si>
    <t>enrolled</t>
  </si>
  <si>
    <t>2 R</t>
  </si>
  <si>
    <t>2 (1 SF, 1 R)</t>
  </si>
  <si>
    <t>enrollment pending</t>
  </si>
  <si>
    <t>loss to follow-up</t>
  </si>
  <si>
    <t xml:space="preserve">declined participation </t>
  </si>
  <si>
    <t>Key:</t>
  </si>
  <si>
    <t xml:space="preserve">D - distance </t>
  </si>
  <si>
    <t xml:space="preserve">3 Transportation/driving </t>
  </si>
  <si>
    <t xml:space="preserve">IE - ineligible </t>
  </si>
  <si>
    <t xml:space="preserve">2 time commitment </t>
  </si>
  <si>
    <t xml:space="preserve">R - randomized </t>
  </si>
  <si>
    <t>SF - screen fail</t>
  </si>
  <si>
    <t xml:space="preserve">T - transportation/driving </t>
  </si>
  <si>
    <t>TC - time commitment</t>
  </si>
  <si>
    <t>Non-Faller</t>
  </si>
  <si>
    <t>Faller</t>
  </si>
  <si>
    <t>DBS-</t>
  </si>
  <si>
    <t>OHSU_Turn_1XX</t>
  </si>
  <si>
    <t>OHSU_Turn_5XX</t>
  </si>
  <si>
    <t>DBS+</t>
  </si>
  <si>
    <t>OHSU_Turn_2XX</t>
  </si>
  <si>
    <t>OHSU_Turn_6XX</t>
  </si>
  <si>
    <t>Screen Fail:</t>
  </si>
  <si>
    <t>determined inclusion criteria not met after enrollment (signed consent)</t>
  </si>
  <si>
    <t>Drop Out:</t>
  </si>
  <si>
    <t>participant decided they no longer wish to participate</t>
  </si>
  <si>
    <t>Early Termination:</t>
  </si>
  <si>
    <t>after screen pass, participant no longer eligble for study (COVID, started meds, worsening/impaired mobility, etc.)</t>
  </si>
  <si>
    <t xml:space="preserve">Study Status </t>
  </si>
  <si>
    <t>Run-Sheet Version</t>
  </si>
  <si>
    <t>1 &amp; 2</t>
  </si>
  <si>
    <t>Loss to Follow-Up</t>
  </si>
  <si>
    <t xml:space="preserve">randomized and then indicated she no longer had time to participate </t>
  </si>
  <si>
    <t>Early Termination</t>
  </si>
  <si>
    <t>did not complete intervention due to COVID - last session on 4/20/22</t>
  </si>
  <si>
    <t>Reyonlds</t>
  </si>
  <si>
    <t>did not complete intervention due to COVID - last session on 6/17/22</t>
  </si>
  <si>
    <t>Lynn</t>
  </si>
  <si>
    <t>did not start intervention due to rapidly progressive dementia dx after screening visit - spoke to wife regarding this on 1/3/22</t>
  </si>
  <si>
    <t>3/6/24: reported straining back at home on 3/5, pain 3 out of 10 but able to complete session with no issues and went skiing the following day. Reported some minor pain and stiffness at session on 3/8.</t>
  </si>
  <si>
    <t>Contact Status</t>
  </si>
  <si>
    <t xml:space="preserve"> Study</t>
  </si>
  <si>
    <t>Study Consent Date</t>
  </si>
  <si>
    <t xml:space="preserve"> Last Name</t>
  </si>
  <si>
    <t>Subject: DOB</t>
  </si>
  <si>
    <t>OHSU MRN</t>
  </si>
  <si>
    <t>City</t>
  </si>
  <si>
    <t>Day Phone</t>
  </si>
  <si>
    <t xml:space="preserve"> Evening Phone</t>
  </si>
  <si>
    <t xml:space="preserve"> State</t>
  </si>
  <si>
    <t>Interested! 5/9 FA</t>
  </si>
  <si>
    <t>Mobility Life</t>
  </si>
  <si>
    <t>PD_25</t>
  </si>
  <si>
    <t>Jan</t>
  </si>
  <si>
    <t>Anderson</t>
  </si>
  <si>
    <t>Brush Prairie</t>
  </si>
  <si>
    <t>503-654-0740</t>
  </si>
  <si>
    <t>hyapiano@comcast.net</t>
  </si>
  <si>
    <t>WA</t>
  </si>
  <si>
    <t>2nd Follow-Up 5/9 FA</t>
  </si>
  <si>
    <t>PD_15</t>
  </si>
  <si>
    <t>Nancy</t>
  </si>
  <si>
    <t>Beeler</t>
  </si>
  <si>
    <t>Oregon City</t>
  </si>
  <si>
    <t>503-659-9993</t>
  </si>
  <si>
    <t>stonegables@q.com</t>
  </si>
  <si>
    <t xml:space="preserve">Enrolled in AUT </t>
  </si>
  <si>
    <t>PD_26</t>
  </si>
  <si>
    <t>Ramon</t>
  </si>
  <si>
    <t>Birch</t>
  </si>
  <si>
    <t>Vancouver</t>
  </si>
  <si>
    <t>503-871-6082</t>
  </si>
  <si>
    <t>raysandyb@gmail.com</t>
  </si>
  <si>
    <t>PD_09</t>
  </si>
  <si>
    <t>Michele</t>
  </si>
  <si>
    <t>Blair</t>
  </si>
  <si>
    <t>Portland</t>
  </si>
  <si>
    <t>503-915-9020</t>
  </si>
  <si>
    <t>micheleblair611@hotmail.com</t>
  </si>
  <si>
    <t>OR</t>
  </si>
  <si>
    <t>PD_03</t>
  </si>
  <si>
    <t>Bonnie</t>
  </si>
  <si>
    <t>Brennan</t>
  </si>
  <si>
    <t>McMinnville</t>
  </si>
  <si>
    <t>541-951-1681</t>
  </si>
  <si>
    <t>bonnieb348@gmail.com</t>
  </si>
  <si>
    <t>PD_28</t>
  </si>
  <si>
    <t>Arlin</t>
  </si>
  <si>
    <t>Brown</t>
  </si>
  <si>
    <t>NONE</t>
  </si>
  <si>
    <t>619-916-1700</t>
  </si>
  <si>
    <t>arlinbrown49@gmail.com</t>
  </si>
  <si>
    <t>PD_40</t>
  </si>
  <si>
    <t>Curran</t>
  </si>
  <si>
    <t>503-312-5823</t>
  </si>
  <si>
    <t>barbjohncurran@frontier.com</t>
  </si>
  <si>
    <t>503-646-8634</t>
  </si>
  <si>
    <t>PD_39</t>
  </si>
  <si>
    <t>Dipasquale</t>
  </si>
  <si>
    <t>503-312-4829</t>
  </si>
  <si>
    <t>jjdipasquale@hotmail.com</t>
  </si>
  <si>
    <t>503-252-1256</t>
  </si>
  <si>
    <t>PD_29</t>
  </si>
  <si>
    <t>Michelle </t>
  </si>
  <si>
    <t>mgdgforever@yahoo.com</t>
  </si>
  <si>
    <t>PD_10</t>
  </si>
  <si>
    <t>Gluck</t>
  </si>
  <si>
    <t>503-329-8300</t>
  </si>
  <si>
    <t>twoglucks@hotmail.com</t>
  </si>
  <si>
    <t>503-703-4402</t>
  </si>
  <si>
    <t>PD_17</t>
  </si>
  <si>
    <t>Brian</t>
  </si>
  <si>
    <t>Hatt</t>
  </si>
  <si>
    <t>503-977-1511</t>
  </si>
  <si>
    <t>bwhatt@gmail.com</t>
  </si>
  <si>
    <t>503-720-6883</t>
  </si>
  <si>
    <t>PD_35</t>
  </si>
  <si>
    <t>Sandra</t>
  </si>
  <si>
    <t>Hendy</t>
  </si>
  <si>
    <t>Roseburg</t>
  </si>
  <si>
    <t>541-430-1286</t>
  </si>
  <si>
    <t>snshendy@gmail.com</t>
  </si>
  <si>
    <t>PD_34</t>
  </si>
  <si>
    <t>Steven</t>
  </si>
  <si>
    <t>Holland</t>
  </si>
  <si>
    <t>503-245-3447</t>
  </si>
  <si>
    <t>stevenholland3447@msn.com</t>
  </si>
  <si>
    <t>503-329-5930</t>
  </si>
  <si>
    <t>Not interested in studies, time committment</t>
  </si>
  <si>
    <t>PD_30</t>
  </si>
  <si>
    <t>Heather </t>
  </si>
  <si>
    <t>Woodburn</t>
  </si>
  <si>
    <t>503-980-9456</t>
  </si>
  <si>
    <t>heather.holland222@gmail.com</t>
  </si>
  <si>
    <t>Not interested or available at this time 5/10 FA</t>
  </si>
  <si>
    <t>PD_31</t>
  </si>
  <si>
    <t>Peter</t>
  </si>
  <si>
    <t>Holman</t>
  </si>
  <si>
    <t>971-327-6924</t>
  </si>
  <si>
    <t>p.d-svju@comcast.net</t>
  </si>
  <si>
    <t>Enrolled in AUT, recently moved to Seattle</t>
  </si>
  <si>
    <t>PD_06</t>
  </si>
  <si>
    <t>Glen</t>
  </si>
  <si>
    <t>Hostetter</t>
  </si>
  <si>
    <t>503-318-4261</t>
  </si>
  <si>
    <t>hostetters@comcast.net</t>
  </si>
  <si>
    <t>Follow-up 5/9 FA</t>
  </si>
  <si>
    <t>PD_13</t>
  </si>
  <si>
    <t>Kinnie</t>
  </si>
  <si>
    <t>503-819-7640</t>
  </si>
  <si>
    <t>craigk@easystreet.net</t>
  </si>
  <si>
    <t>503-645-9931</t>
  </si>
  <si>
    <t>PD_21</t>
  </si>
  <si>
    <t>Gayle</t>
  </si>
  <si>
    <t>503-286-5131</t>
  </si>
  <si>
    <t>glarsonpdx@gmail.com</t>
  </si>
  <si>
    <t>503-484-8427</t>
  </si>
  <si>
    <t>PD_22</t>
  </si>
  <si>
    <t>Jeff </t>
  </si>
  <si>
    <t>PD_36</t>
  </si>
  <si>
    <t>Leckey</t>
  </si>
  <si>
    <t>Newberg</t>
  </si>
  <si>
    <t>503-860-0538</t>
  </si>
  <si>
    <t>leckeydg@gmail.com</t>
  </si>
  <si>
    <t>Declined, recovering from serious injuries after fall 5/9 FA</t>
  </si>
  <si>
    <t>PD_19</t>
  </si>
  <si>
    <t>Lindstrom</t>
  </si>
  <si>
    <t>503-253-5912</t>
  </si>
  <si>
    <t>dm.lindstrm@comcast.net</t>
  </si>
  <si>
    <t>503-784-4388</t>
  </si>
  <si>
    <t>PD_02</t>
  </si>
  <si>
    <t>Hillsboro</t>
  </si>
  <si>
    <t>503-693-1383</t>
  </si>
  <si>
    <t>Delivery Error 4/23 FA</t>
  </si>
  <si>
    <t>PD_05</t>
  </si>
  <si>
    <t>Maxwell</t>
  </si>
  <si>
    <t>360-600-5186</t>
  </si>
  <si>
    <t>dmaxwell98607@yahoo.com</t>
  </si>
  <si>
    <t>Interested! 4/23 FA</t>
  </si>
  <si>
    <t>PD_01</t>
  </si>
  <si>
    <t>Mary </t>
  </si>
  <si>
    <t>Scappoose </t>
  </si>
  <si>
    <t>PD_14</t>
  </si>
  <si>
    <t>Byron</t>
  </si>
  <si>
    <t>McNaught</t>
  </si>
  <si>
    <t>Salem</t>
  </si>
  <si>
    <t>503-400-1741</t>
  </si>
  <si>
    <t>byronmcnaught@icloud.com</t>
  </si>
  <si>
    <t>Delivery Error 5/9 FA</t>
  </si>
  <si>
    <t>PD_04</t>
  </si>
  <si>
    <t>Alar</t>
  </si>
  <si>
    <t>Mirka</t>
  </si>
  <si>
    <t>503-997-9264</t>
  </si>
  <si>
    <t>alar.mirka@comcast.net</t>
  </si>
  <si>
    <t>503-430-8428</t>
  </si>
  <si>
    <t>PD_12</t>
  </si>
  <si>
    <t>Claudia </t>
  </si>
  <si>
    <t>Nystul</t>
  </si>
  <si>
    <t>Gresham</t>
  </si>
  <si>
    <t>nystulsr@comcast.net</t>
  </si>
  <si>
    <t>503-314-6074</t>
  </si>
  <si>
    <t>PD_18</t>
  </si>
  <si>
    <t>O'neill DECEASED</t>
  </si>
  <si>
    <t>Beaverton</t>
  </si>
  <si>
    <t>971-371-4131</t>
  </si>
  <si>
    <t>maryiris1@gmail.com</t>
  </si>
  <si>
    <t>503-799-3498</t>
  </si>
  <si>
    <t>PD_07</t>
  </si>
  <si>
    <t>Orange</t>
  </si>
  <si>
    <t>360-281-1421</t>
  </si>
  <si>
    <t>mborange@hotmail.com</t>
  </si>
  <si>
    <t>PD_27</t>
  </si>
  <si>
    <t>Eugenia</t>
  </si>
  <si>
    <t>Parker</t>
  </si>
  <si>
    <t>503-244-6615</t>
  </si>
  <si>
    <t>Parkereu@AOL.COM</t>
  </si>
  <si>
    <t>971-804-5906</t>
  </si>
  <si>
    <t>PD_38</t>
  </si>
  <si>
    <t>Scott</t>
  </si>
  <si>
    <t>Pozzi</t>
  </si>
  <si>
    <t>Lake Oswego</t>
  </si>
  <si>
    <t>503-757-8917</t>
  </si>
  <si>
    <t>smpozzi@comcast.net</t>
  </si>
  <si>
    <t>Sent 5/9 FA</t>
  </si>
  <si>
    <t>PD_32</t>
  </si>
  <si>
    <t>Rehder</t>
  </si>
  <si>
    <t>503-949-2550</t>
  </si>
  <si>
    <t>rehderdennis@aol.com</t>
  </si>
  <si>
    <t>503-981-0933</t>
  </si>
  <si>
    <t>PD_11</t>
  </si>
  <si>
    <t>Charles</t>
  </si>
  <si>
    <t>Roe</t>
  </si>
  <si>
    <t>Vancover</t>
  </si>
  <si>
    <t>360-608-9818</t>
  </si>
  <si>
    <t>charlieroe@earthlink.net</t>
  </si>
  <si>
    <t>PD_33</t>
  </si>
  <si>
    <t>Schneider</t>
  </si>
  <si>
    <t>Portland </t>
  </si>
  <si>
    <t>503-222-0970</t>
  </si>
  <si>
    <t>daves3219@gmail.com</t>
  </si>
  <si>
    <t>503-915-2495</t>
  </si>
  <si>
    <t>PD_20</t>
  </si>
  <si>
    <t>Preston</t>
  </si>
  <si>
    <t>Smith</t>
  </si>
  <si>
    <t>503-274-0673</t>
  </si>
  <si>
    <t>preston@newproductdynamics.com</t>
  </si>
  <si>
    <t>503-896-3679</t>
  </si>
  <si>
    <t>Interested? 5/15 FA</t>
  </si>
  <si>
    <t>PD_24</t>
  </si>
  <si>
    <t>Sweeney</t>
  </si>
  <si>
    <t>503-720-1668</t>
  </si>
  <si>
    <t>ksweeney@easystreet.net</t>
  </si>
  <si>
    <t>503-281-8019</t>
  </si>
  <si>
    <t>PD_16</t>
  </si>
  <si>
    <t>503-245-1927</t>
  </si>
  <si>
    <t>503-954-5849</t>
  </si>
  <si>
    <t>Enrolled in AUT</t>
  </si>
  <si>
    <t>PD_08</t>
  </si>
  <si>
    <t>Talbot</t>
  </si>
  <si>
    <t>503-244-4930</t>
  </si>
  <si>
    <t>ttalbot7218@gmail.com</t>
  </si>
  <si>
    <t>503-550-4309</t>
  </si>
  <si>
    <t>PD_23</t>
  </si>
  <si>
    <t>Vosseler</t>
  </si>
  <si>
    <t>503-502-2806</t>
  </si>
  <si>
    <t>mark@vosseler.us</t>
  </si>
  <si>
    <t>503-649-4805</t>
  </si>
  <si>
    <t>PD_37</t>
  </si>
  <si>
    <t>Woodward</t>
  </si>
  <si>
    <t>503-781-5201</t>
  </si>
  <si>
    <t>robin.w@comcast.net</t>
  </si>
  <si>
    <t>Gary Beals</t>
  </si>
  <si>
    <t xml:space="preserve">Debbie VanDyke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</si>
</sst>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2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charset val="1"/>
    </font>
    <font>
      <sz val="12"/>
      <color rgb="FF000000"/>
      <name val="Arial"/>
      <family val="2"/>
    </font>
    <font>
      <i/>
      <sz val="12"/>
      <color theme="1"/>
      <name val="Calibri"/>
      <family val="2"/>
      <scheme val="minor"/>
    </font>
    <font>
      <i/>
      <u/>
      <sz val="12"/>
      <color theme="10"/>
      <name val="Calibri"/>
      <family val="2"/>
      <scheme val="minor"/>
    </font>
    <font>
      <i/>
      <sz val="11"/>
      <color rgb="FF444444"/>
      <name val="Calibri"/>
      <family val="2"/>
      <charset val="1"/>
    </font>
    <font>
      <sz val="11"/>
      <color rgb="FF212121"/>
      <name val="Calibri"/>
      <family val="2"/>
      <charset val="1"/>
    </font>
    <font>
      <sz val="9"/>
      <color rgb="FF000000"/>
      <name val="Arial"/>
      <charset val="1"/>
    </font>
    <font>
      <sz val="11"/>
      <color rgb="FF242424"/>
      <name val="Segoe UI"/>
      <charset val="1"/>
    </font>
    <font>
      <sz val="12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sz val="12"/>
      <color rgb="FFFF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b/>
      <sz val="11"/>
      <color rgb="FF000000"/>
      <name val="Calibri"/>
      <scheme val="minor"/>
    </font>
    <font>
      <b/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5B3B3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8">
    <xf numFmtId="0" fontId="0" fillId="0" borderId="0" xfId="0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/>
    <xf numFmtId="0" fontId="4" fillId="0" borderId="0" xfId="1"/>
    <xf numFmtId="0" fontId="4" fillId="0" borderId="0" xfId="1" applyAlignment="1">
      <alignment wrapText="1"/>
    </xf>
    <xf numFmtId="49" fontId="3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5" fillId="0" borderId="0" xfId="0" applyNumberFormat="1" applyFont="1" applyAlignment="1">
      <alignment horizont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1" xfId="0" applyBorder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14" fontId="10" fillId="0" borderId="0" xfId="0" applyNumberFormat="1" applyFont="1"/>
    <xf numFmtId="0" fontId="11" fillId="0" borderId="0" xfId="0" applyFont="1"/>
    <xf numFmtId="0" fontId="12" fillId="0" borderId="0" xfId="0" applyFont="1"/>
    <xf numFmtId="0" fontId="0" fillId="3" borderId="0" xfId="0" applyFill="1"/>
    <xf numFmtId="0" fontId="7" fillId="0" borderId="0" xfId="0" applyFont="1"/>
    <xf numFmtId="0" fontId="13" fillId="0" borderId="0" xfId="0" applyFont="1"/>
    <xf numFmtId="0" fontId="14" fillId="0" borderId="0" xfId="1" applyFont="1"/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wrapText="1"/>
    </xf>
    <xf numFmtId="0" fontId="18" fillId="0" borderId="0" xfId="0" applyFont="1"/>
    <xf numFmtId="0" fontId="10" fillId="0" borderId="0" xfId="0" applyFont="1" applyAlignment="1">
      <alignment horizontal="center"/>
    </xf>
    <xf numFmtId="14" fontId="19" fillId="0" borderId="0" xfId="0" applyNumberFormat="1" applyFont="1"/>
    <xf numFmtId="0" fontId="8" fillId="0" borderId="0" xfId="0" applyFont="1" applyAlignment="1">
      <alignment wrapText="1"/>
    </xf>
    <xf numFmtId="49" fontId="0" fillId="0" borderId="0" xfId="0" applyNumberFormat="1" applyAlignment="1">
      <alignment horizontal="center" vertical="center"/>
    </xf>
    <xf numFmtId="0" fontId="4" fillId="0" borderId="0" xfId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9" fillId="5" borderId="0" xfId="0" quotePrefix="1" applyFont="1" applyFill="1"/>
    <xf numFmtId="0" fontId="13" fillId="5" borderId="0" xfId="0" applyFont="1" applyFill="1"/>
    <xf numFmtId="16" fontId="0" fillId="0" borderId="0" xfId="0" applyNumberFormat="1"/>
    <xf numFmtId="0" fontId="0" fillId="0" borderId="0" xfId="0" applyAlignment="1">
      <alignment horizontal="left"/>
    </xf>
    <xf numFmtId="17" fontId="0" fillId="0" borderId="0" xfId="0" applyNumberFormat="1"/>
    <xf numFmtId="14" fontId="0" fillId="0" borderId="0" xfId="0" applyNumberFormat="1" applyAlignment="1">
      <alignment horizontal="right"/>
    </xf>
    <xf numFmtId="0" fontId="13" fillId="6" borderId="0" xfId="0" applyFont="1" applyFill="1"/>
    <xf numFmtId="0" fontId="0" fillId="6" borderId="0" xfId="0" applyFill="1"/>
    <xf numFmtId="0" fontId="4" fillId="0" borderId="0" xfId="1" quotePrefix="1"/>
    <xf numFmtId="0" fontId="0" fillId="7" borderId="0" xfId="0" applyFill="1" applyAlignment="1">
      <alignment horizontal="left"/>
    </xf>
    <xf numFmtId="0" fontId="20" fillId="0" borderId="0" xfId="0" applyFont="1"/>
    <xf numFmtId="0" fontId="21" fillId="8" borderId="0" xfId="0" applyFont="1" applyFill="1"/>
    <xf numFmtId="0" fontId="0" fillId="9" borderId="0" xfId="0" applyFill="1"/>
    <xf numFmtId="49" fontId="0" fillId="9" borderId="0" xfId="0" applyNumberFormat="1" applyFill="1" applyAlignment="1">
      <alignment horizontal="center"/>
    </xf>
    <xf numFmtId="0" fontId="0" fillId="9" borderId="0" xfId="0" applyFill="1" applyAlignment="1">
      <alignment wrapText="1"/>
    </xf>
    <xf numFmtId="14" fontId="13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9" borderId="0" xfId="0" applyFill="1" applyAlignment="1">
      <alignment horizontal="right"/>
    </xf>
    <xf numFmtId="0" fontId="3" fillId="2" borderId="0" xfId="0" applyFont="1" applyFill="1" applyAlignment="1">
      <alignment horizontal="left"/>
    </xf>
    <xf numFmtId="14" fontId="13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0" fillId="9" borderId="0" xfId="0" applyFill="1" applyAlignment="1">
      <alignment horizontal="left"/>
    </xf>
    <xf numFmtId="0" fontId="13" fillId="0" borderId="0" xfId="0" applyFont="1" applyAlignment="1">
      <alignment horizontal="left"/>
    </xf>
    <xf numFmtId="0" fontId="13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14" fontId="19" fillId="0" borderId="0" xfId="0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wrapText="1"/>
    </xf>
    <xf numFmtId="0" fontId="0" fillId="7" borderId="0" xfId="0" applyFill="1"/>
    <xf numFmtId="0" fontId="22" fillId="0" borderId="0" xfId="0" applyFont="1"/>
    <xf numFmtId="0" fontId="4" fillId="0" borderId="0" xfId="1" applyAlignment="1">
      <alignment horizontal="left"/>
    </xf>
    <xf numFmtId="0" fontId="4" fillId="0" borderId="0" xfId="1" applyFill="1"/>
    <xf numFmtId="0" fontId="23" fillId="10" borderId="0" xfId="0" applyFont="1" applyFill="1"/>
    <xf numFmtId="0" fontId="23" fillId="11" borderId="0" xfId="0" applyFont="1" applyFill="1"/>
    <xf numFmtId="0" fontId="23" fillId="12" borderId="0" xfId="0" applyFont="1" applyFill="1"/>
    <xf numFmtId="0" fontId="19" fillId="0" borderId="0" xfId="0" applyFont="1"/>
    <xf numFmtId="0" fontId="24" fillId="13" borderId="0" xfId="0" applyFont="1" applyFill="1"/>
    <xf numFmtId="0" fontId="10" fillId="12" borderId="0" xfId="0" applyFont="1" applyFill="1"/>
    <xf numFmtId="14" fontId="10" fillId="12" borderId="0" xfId="0" applyNumberFormat="1" applyFont="1" applyFill="1"/>
    <xf numFmtId="0" fontId="0" fillId="12" borderId="0" xfId="0" applyFill="1"/>
    <xf numFmtId="0" fontId="4" fillId="12" borderId="0" xfId="1" applyFill="1"/>
    <xf numFmtId="0" fontId="25" fillId="14" borderId="0" xfId="0" applyFont="1" applyFill="1"/>
    <xf numFmtId="0" fontId="0" fillId="15" borderId="0" xfId="0" applyFill="1"/>
    <xf numFmtId="0" fontId="10" fillId="16" borderId="0" xfId="0" applyFont="1" applyFill="1"/>
    <xf numFmtId="14" fontId="10" fillId="16" borderId="0" xfId="0" applyNumberFormat="1" applyFont="1" applyFill="1"/>
    <xf numFmtId="0" fontId="0" fillId="16" borderId="0" xfId="0" applyFill="1"/>
    <xf numFmtId="0" fontId="10" fillId="8" borderId="0" xfId="0" applyFont="1" applyFill="1"/>
    <xf numFmtId="14" fontId="10" fillId="8" borderId="0" xfId="0" applyNumberFormat="1" applyFont="1" applyFill="1"/>
    <xf numFmtId="0" fontId="0" fillId="8" borderId="0" xfId="0" applyFill="1"/>
    <xf numFmtId="0" fontId="2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center" vertical="center"/>
    </xf>
    <xf numFmtId="0" fontId="10" fillId="17" borderId="0" xfId="0" applyFont="1" applyFill="1"/>
    <xf numFmtId="14" fontId="10" fillId="17" borderId="0" xfId="0" applyNumberFormat="1" applyFont="1" applyFill="1"/>
    <xf numFmtId="0" fontId="0" fillId="17" borderId="0" xfId="0" applyFill="1"/>
    <xf numFmtId="0" fontId="10" fillId="18" borderId="0" xfId="0" applyFont="1" applyFill="1"/>
    <xf numFmtId="14" fontId="10" fillId="18" borderId="0" xfId="0" applyNumberFormat="1" applyFont="1" applyFill="1"/>
    <xf numFmtId="0" fontId="0" fillId="18" borderId="0" xfId="0" applyFill="1"/>
    <xf numFmtId="0" fontId="3" fillId="2" borderId="0" xfId="0" applyFont="1" applyFill="1"/>
    <xf numFmtId="14" fontId="13" fillId="0" borderId="0" xfId="0" applyNumberFormat="1" applyFont="1"/>
    <xf numFmtId="0" fontId="23" fillId="0" borderId="0" xfId="0" applyFont="1"/>
    <xf numFmtId="0" fontId="27" fillId="2" borderId="0" xfId="0" applyFont="1" applyFill="1" applyAlignment="1">
      <alignment horizontal="center"/>
    </xf>
    <xf numFmtId="0" fontId="23" fillId="9" borderId="0" xfId="0" applyFont="1" applyFill="1"/>
    <xf numFmtId="0" fontId="0" fillId="19" borderId="0" xfId="0" applyFill="1"/>
    <xf numFmtId="0" fontId="0" fillId="0" borderId="0" xfId="0" applyAlignment="1">
      <alignment horizontal="center"/>
    </xf>
    <xf numFmtId="17" fontId="3" fillId="0" borderId="0" xfId="0" applyNumberFormat="1" applyFont="1" applyAlignment="1">
      <alignment horizontal="center"/>
    </xf>
    <xf numFmtId="0" fontId="1" fillId="17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6" borderId="0" xfId="0" applyFont="1" applyFill="1" applyAlignment="1">
      <alignment wrapText="1"/>
    </xf>
    <xf numFmtId="0" fontId="1" fillId="12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18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27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5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aham Harker" id="{E64C039B-31D0-4385-85FB-0EBFCBAE380F}" userId="S::harkerg@ohsu.edu::0e5090e4-1ef0-4a49-93f4-94a79e3d171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1" dT="2022-02-03T00:39:25.87" personId="{E64C039B-31D0-4385-85FB-0EBFCBAE380F}" id="{BE03F938-6A67-4EA5-BE6D-DABF228FD781}">
    <text>Sensors lost in transit when being returned by participant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gail.mecklem@gmail.com" TargetMode="External"/><Relationship Id="rId18" Type="http://schemas.openxmlformats.org/officeDocument/2006/relationships/hyperlink" Target="mailto:karey2350@gmail.com" TargetMode="External"/><Relationship Id="rId26" Type="http://schemas.openxmlformats.org/officeDocument/2006/relationships/hyperlink" Target="mailto:wreitz@reitzmetallurgy.com" TargetMode="External"/><Relationship Id="rId39" Type="http://schemas.openxmlformats.org/officeDocument/2006/relationships/hyperlink" Target="mailto:wstruyk@gmail.com" TargetMode="External"/><Relationship Id="rId21" Type="http://schemas.openxmlformats.org/officeDocument/2006/relationships/hyperlink" Target="mailto:cornkimmie@hotmail.com" TargetMode="External"/><Relationship Id="rId34" Type="http://schemas.openxmlformats.org/officeDocument/2006/relationships/hyperlink" Target="mailto:larry.mcclure@gmail.com" TargetMode="External"/><Relationship Id="rId42" Type="http://schemas.openxmlformats.org/officeDocument/2006/relationships/hyperlink" Target="mailto:savvysue@gmail.com" TargetMode="External"/><Relationship Id="rId47" Type="http://schemas.openxmlformats.org/officeDocument/2006/relationships/hyperlink" Target="mailto:sousapat@hotmail.com" TargetMode="External"/><Relationship Id="rId50" Type="http://schemas.openxmlformats.org/officeDocument/2006/relationships/hyperlink" Target="mailto:vehelebe@gmail.com" TargetMode="External"/><Relationship Id="rId55" Type="http://schemas.openxmlformats.org/officeDocument/2006/relationships/hyperlink" Target="mailto:susan.bratton@hsc.utah.edu" TargetMode="External"/><Relationship Id="rId7" Type="http://schemas.openxmlformats.org/officeDocument/2006/relationships/hyperlink" Target="mailto:brooksrc@hotmail.com" TargetMode="External"/><Relationship Id="rId2" Type="http://schemas.openxmlformats.org/officeDocument/2006/relationships/hyperlink" Target="mailto:wrnglrpatch@aol.com" TargetMode="External"/><Relationship Id="rId16" Type="http://schemas.openxmlformats.org/officeDocument/2006/relationships/hyperlink" Target="mailto:meschwinn0@aol.com" TargetMode="External"/><Relationship Id="rId29" Type="http://schemas.openxmlformats.org/officeDocument/2006/relationships/hyperlink" Target="mailto:jill@takerootbc.com" TargetMode="External"/><Relationship Id="rId11" Type="http://schemas.openxmlformats.org/officeDocument/2006/relationships/hyperlink" Target="mailto:carylcreswell@me.com" TargetMode="External"/><Relationship Id="rId24" Type="http://schemas.openxmlformats.org/officeDocument/2006/relationships/hyperlink" Target="mailto:joesquyres@comcast.net" TargetMode="External"/><Relationship Id="rId32" Type="http://schemas.openxmlformats.org/officeDocument/2006/relationships/hyperlink" Target="mailto:carolchabuk@gmail.com" TargetMode="External"/><Relationship Id="rId37" Type="http://schemas.openxmlformats.org/officeDocument/2006/relationships/hyperlink" Target="mailto:beehappyk8@gmail.com" TargetMode="External"/><Relationship Id="rId40" Type="http://schemas.openxmlformats.org/officeDocument/2006/relationships/hyperlink" Target="mailto:relhargis@gmail.com" TargetMode="External"/><Relationship Id="rId45" Type="http://schemas.openxmlformats.org/officeDocument/2006/relationships/hyperlink" Target="mailto:ryanthomas110@gmail.com" TargetMode="External"/><Relationship Id="rId53" Type="http://schemas.openxmlformats.org/officeDocument/2006/relationships/hyperlink" Target="mailto:Arriola.aj@gmail.com" TargetMode="External"/><Relationship Id="rId58" Type="http://schemas.microsoft.com/office/2017/10/relationships/threadedComment" Target="../threadedComments/threadedComment1.xml"/><Relationship Id="rId5" Type="http://schemas.openxmlformats.org/officeDocument/2006/relationships/hyperlink" Target="mailto:dnackerud@gmail.com" TargetMode="External"/><Relationship Id="rId19" Type="http://schemas.openxmlformats.org/officeDocument/2006/relationships/hyperlink" Target="mailto:newberghunters@comcast.net" TargetMode="External"/><Relationship Id="rId4" Type="http://schemas.openxmlformats.org/officeDocument/2006/relationships/hyperlink" Target="mailto:janem_ocean@hotmail.com" TargetMode="External"/><Relationship Id="rId9" Type="http://schemas.openxmlformats.org/officeDocument/2006/relationships/hyperlink" Target="mailto:shancourt@comcast.net" TargetMode="External"/><Relationship Id="rId14" Type="http://schemas.openxmlformats.org/officeDocument/2006/relationships/hyperlink" Target="mailto:bobasbridge@comcast.net" TargetMode="External"/><Relationship Id="rId22" Type="http://schemas.openxmlformats.org/officeDocument/2006/relationships/hyperlink" Target="mailto:fredosuper@aol.com" TargetMode="External"/><Relationship Id="rId27" Type="http://schemas.openxmlformats.org/officeDocument/2006/relationships/hyperlink" Target="mailto:tafta24@gmail.com" TargetMode="External"/><Relationship Id="rId30" Type="http://schemas.openxmlformats.org/officeDocument/2006/relationships/hyperlink" Target="mailto:joerapodaca@msn.com" TargetMode="External"/><Relationship Id="rId35" Type="http://schemas.openxmlformats.org/officeDocument/2006/relationships/hyperlink" Target="mailto:laurenzav@aol.com" TargetMode="External"/><Relationship Id="rId43" Type="http://schemas.openxmlformats.org/officeDocument/2006/relationships/hyperlink" Target="mailto:todd.bauman@stoel.com" TargetMode="External"/><Relationship Id="rId48" Type="http://schemas.openxmlformats.org/officeDocument/2006/relationships/hyperlink" Target="mailto:Kkak3256@gmail.com" TargetMode="External"/><Relationship Id="rId56" Type="http://schemas.openxmlformats.org/officeDocument/2006/relationships/vmlDrawing" Target="../drawings/vmlDrawing1.vml"/><Relationship Id="rId8" Type="http://schemas.openxmlformats.org/officeDocument/2006/relationships/hyperlink" Target="mailto:leedings@comcast.net" TargetMode="External"/><Relationship Id="rId51" Type="http://schemas.openxmlformats.org/officeDocument/2006/relationships/hyperlink" Target="mailto:imuu808@gmail.com" TargetMode="External"/><Relationship Id="rId3" Type="http://schemas.openxmlformats.org/officeDocument/2006/relationships/hyperlink" Target="mailto:djjohnson615@comcast.net" TargetMode="External"/><Relationship Id="rId12" Type="http://schemas.openxmlformats.org/officeDocument/2006/relationships/hyperlink" Target="mailto:klahaya78@gmail.com" TargetMode="External"/><Relationship Id="rId17" Type="http://schemas.openxmlformats.org/officeDocument/2006/relationships/hyperlink" Target="mailto:jeffkemhus@yahoo.com" TargetMode="External"/><Relationship Id="rId25" Type="http://schemas.openxmlformats.org/officeDocument/2006/relationships/hyperlink" Target="mailto:l.hubert@comcast.net" TargetMode="External"/><Relationship Id="rId33" Type="http://schemas.openxmlformats.org/officeDocument/2006/relationships/hyperlink" Target="mailto:skip920@gmail.com" TargetMode="External"/><Relationship Id="rId38" Type="http://schemas.openxmlformats.org/officeDocument/2006/relationships/hyperlink" Target="mailto:JACKOLA0550@comcast.net" TargetMode="External"/><Relationship Id="rId46" Type="http://schemas.openxmlformats.org/officeDocument/2006/relationships/hyperlink" Target="mailto:pwheeler@easystreet.net" TargetMode="External"/><Relationship Id="rId20" Type="http://schemas.openxmlformats.org/officeDocument/2006/relationships/hyperlink" Target="mailto:%09judykaye58@yahoo.com" TargetMode="External"/><Relationship Id="rId41" Type="http://schemas.openxmlformats.org/officeDocument/2006/relationships/hyperlink" Target="mailto:cwagner4851@gmail.com" TargetMode="External"/><Relationship Id="rId54" Type="http://schemas.openxmlformats.org/officeDocument/2006/relationships/hyperlink" Target="mailto:rhsenders@gmail.com" TargetMode="External"/><Relationship Id="rId1" Type="http://schemas.openxmlformats.org/officeDocument/2006/relationships/hyperlink" Target="mailto:jpschrom1123@gmail.com" TargetMode="External"/><Relationship Id="rId6" Type="http://schemas.openxmlformats.org/officeDocument/2006/relationships/hyperlink" Target="mailto:tgator60@gmail.com" TargetMode="External"/><Relationship Id="rId15" Type="http://schemas.openxmlformats.org/officeDocument/2006/relationships/hyperlink" Target="mailto:phylfrus@gmail.com" TargetMode="External"/><Relationship Id="rId23" Type="http://schemas.openxmlformats.org/officeDocument/2006/relationships/hyperlink" Target="mailto:anne.biller12@gmail.com" TargetMode="External"/><Relationship Id="rId28" Type="http://schemas.openxmlformats.org/officeDocument/2006/relationships/hyperlink" Target="mailto:greenec47@icloud.com" TargetMode="External"/><Relationship Id="rId36" Type="http://schemas.openxmlformats.org/officeDocument/2006/relationships/hyperlink" Target="mailto:moleary719@gmail.com" TargetMode="External"/><Relationship Id="rId49" Type="http://schemas.openxmlformats.org/officeDocument/2006/relationships/hyperlink" Target="mailto:maryjomazz@gmail.com" TargetMode="External"/><Relationship Id="rId57" Type="http://schemas.openxmlformats.org/officeDocument/2006/relationships/comments" Target="../comments1.xml"/><Relationship Id="rId10" Type="http://schemas.openxmlformats.org/officeDocument/2006/relationships/hyperlink" Target="mailto:sckool@frontiernet.net" TargetMode="External"/><Relationship Id="rId31" Type="http://schemas.openxmlformats.org/officeDocument/2006/relationships/hyperlink" Target="mailto:cliffbrady@comcast.net" TargetMode="External"/><Relationship Id="rId44" Type="http://schemas.openxmlformats.org/officeDocument/2006/relationships/hyperlink" Target="mailto:nonna4erm@gmail.com" TargetMode="External"/><Relationship Id="rId52" Type="http://schemas.openxmlformats.org/officeDocument/2006/relationships/hyperlink" Target="mailto:kcarch54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colinh2818@gmail.com" TargetMode="External"/><Relationship Id="rId18" Type="http://schemas.openxmlformats.org/officeDocument/2006/relationships/hyperlink" Target="mailto:lori.larson66@gmail.com" TargetMode="External"/><Relationship Id="rId26" Type="http://schemas.openxmlformats.org/officeDocument/2006/relationships/hyperlink" Target="mailto:shakeydave42@gmail.com" TargetMode="External"/><Relationship Id="rId39" Type="http://schemas.openxmlformats.org/officeDocument/2006/relationships/hyperlink" Target="mailto:danka8@juno.com" TargetMode="External"/><Relationship Id="rId21" Type="http://schemas.openxmlformats.org/officeDocument/2006/relationships/hyperlink" Target="mailto:gm@unique.cc" TargetMode="External"/><Relationship Id="rId34" Type="http://schemas.openxmlformats.org/officeDocument/2006/relationships/hyperlink" Target="mailto:flyaway201428@yahoo.com" TargetMode="External"/><Relationship Id="rId42" Type="http://schemas.openxmlformats.org/officeDocument/2006/relationships/hyperlink" Target="mailto:ddgaughan06@gmail.com" TargetMode="External"/><Relationship Id="rId47" Type="http://schemas.openxmlformats.org/officeDocument/2006/relationships/hyperlink" Target="mailto:joerapodaca@msn.com" TargetMode="External"/><Relationship Id="rId50" Type="http://schemas.openxmlformats.org/officeDocument/2006/relationships/hyperlink" Target="mailto:djnels@msn.com" TargetMode="External"/><Relationship Id="rId55" Type="http://schemas.openxmlformats.org/officeDocument/2006/relationships/hyperlink" Target="mailto:kda004@aol.com" TargetMode="External"/><Relationship Id="rId63" Type="http://schemas.openxmlformats.org/officeDocument/2006/relationships/hyperlink" Target="mailto:madras48@gmail.com" TargetMode="External"/><Relationship Id="rId7" Type="http://schemas.openxmlformats.org/officeDocument/2006/relationships/hyperlink" Target="mailto:bggordon28@gmail.com" TargetMode="External"/><Relationship Id="rId2" Type="http://schemas.openxmlformats.org/officeDocument/2006/relationships/hyperlink" Target="mailto:ms.speer@hotmail.com" TargetMode="External"/><Relationship Id="rId16" Type="http://schemas.openxmlformats.org/officeDocument/2006/relationships/hyperlink" Target="mailto:jim.heywood@gmail.com" TargetMode="External"/><Relationship Id="rId29" Type="http://schemas.openxmlformats.org/officeDocument/2006/relationships/hyperlink" Target="mailto:kscasa77@gmail.com" TargetMode="External"/><Relationship Id="rId11" Type="http://schemas.openxmlformats.org/officeDocument/2006/relationships/hyperlink" Target="mailto:dasteil@hotmail.com" TargetMode="External"/><Relationship Id="rId24" Type="http://schemas.openxmlformats.org/officeDocument/2006/relationships/hyperlink" Target="mailto:jmdonovan16@gmail.com" TargetMode="External"/><Relationship Id="rId32" Type="http://schemas.openxmlformats.org/officeDocument/2006/relationships/hyperlink" Target="mailto:bmartin152@yahoo.com" TargetMode="External"/><Relationship Id="rId37" Type="http://schemas.openxmlformats.org/officeDocument/2006/relationships/hyperlink" Target="mailto:vbkpak@aol.com" TargetMode="External"/><Relationship Id="rId40" Type="http://schemas.openxmlformats.org/officeDocument/2006/relationships/hyperlink" Target="mailto:grothert@me.com" TargetMode="External"/><Relationship Id="rId45" Type="http://schemas.openxmlformats.org/officeDocument/2006/relationships/hyperlink" Target="mailto:karunaheart@hotmail.com" TargetMode="External"/><Relationship Id="rId53" Type="http://schemas.openxmlformats.org/officeDocument/2006/relationships/hyperlink" Target="mailto:jcwilliams930@yahoo.com" TargetMode="External"/><Relationship Id="rId58" Type="http://schemas.openxmlformats.org/officeDocument/2006/relationships/hyperlink" Target="mailto:dkbenson11@gmail.com" TargetMode="External"/><Relationship Id="rId5" Type="http://schemas.openxmlformats.org/officeDocument/2006/relationships/hyperlink" Target="mailto:erynngobra@hotmail.com" TargetMode="External"/><Relationship Id="rId61" Type="http://schemas.openxmlformats.org/officeDocument/2006/relationships/hyperlink" Target="mailto:lisakartiganer@gmail.com" TargetMode="External"/><Relationship Id="rId19" Type="http://schemas.openxmlformats.org/officeDocument/2006/relationships/hyperlink" Target="mailto:cstill@alyrica.net" TargetMode="External"/><Relationship Id="rId14" Type="http://schemas.openxmlformats.org/officeDocument/2006/relationships/hyperlink" Target="mailto:momsarunnr@molalla.net" TargetMode="External"/><Relationship Id="rId22" Type="http://schemas.openxmlformats.org/officeDocument/2006/relationships/hyperlink" Target="mailto:martyzimmer@gmail.com" TargetMode="External"/><Relationship Id="rId27" Type="http://schemas.openxmlformats.org/officeDocument/2006/relationships/hyperlink" Target="mailto:salisburyjanine@gmail.com" TargetMode="External"/><Relationship Id="rId30" Type="http://schemas.openxmlformats.org/officeDocument/2006/relationships/hyperlink" Target="mailto:dan.laurie.merrell@gmail.com" TargetMode="External"/><Relationship Id="rId35" Type="http://schemas.openxmlformats.org/officeDocument/2006/relationships/hyperlink" Target="mailto:Clausdnk@gmail.com" TargetMode="External"/><Relationship Id="rId43" Type="http://schemas.openxmlformats.org/officeDocument/2006/relationships/hyperlink" Target="mailto:lisakelm11@gmail.com" TargetMode="External"/><Relationship Id="rId48" Type="http://schemas.openxmlformats.org/officeDocument/2006/relationships/hyperlink" Target="mailto:mlgarratt5@gmail.com" TargetMode="External"/><Relationship Id="rId56" Type="http://schemas.openxmlformats.org/officeDocument/2006/relationships/hyperlink" Target="mailto:philrmower@gmail.com" TargetMode="External"/><Relationship Id="rId64" Type="http://schemas.openxmlformats.org/officeDocument/2006/relationships/hyperlink" Target="mailto:barbarasarhan46@gmail.com" TargetMode="External"/><Relationship Id="rId8" Type="http://schemas.openxmlformats.org/officeDocument/2006/relationships/hyperlink" Target="mailto:tomas.berghall@gmail.com" TargetMode="External"/><Relationship Id="rId51" Type="http://schemas.openxmlformats.org/officeDocument/2006/relationships/hyperlink" Target="mailto:jeannemholmes@aol.com" TargetMode="External"/><Relationship Id="rId3" Type="http://schemas.openxmlformats.org/officeDocument/2006/relationships/hyperlink" Target="mailto:shirleyilene@gmail.com" TargetMode="External"/><Relationship Id="rId12" Type="http://schemas.openxmlformats.org/officeDocument/2006/relationships/hyperlink" Target="mailto:brad0757@pacificu.edu" TargetMode="External"/><Relationship Id="rId17" Type="http://schemas.openxmlformats.org/officeDocument/2006/relationships/hyperlink" Target="mailto:dbmillegan60@gmail.com" TargetMode="External"/><Relationship Id="rId25" Type="http://schemas.openxmlformats.org/officeDocument/2006/relationships/hyperlink" Target="mailto:richard.g.denman@gmail.com" TargetMode="External"/><Relationship Id="rId33" Type="http://schemas.openxmlformats.org/officeDocument/2006/relationships/hyperlink" Target="mailto:robin.funk@bresnan.net" TargetMode="External"/><Relationship Id="rId38" Type="http://schemas.openxmlformats.org/officeDocument/2006/relationships/hyperlink" Target="mailto:najahouse@gmail.com" TargetMode="External"/><Relationship Id="rId46" Type="http://schemas.openxmlformats.org/officeDocument/2006/relationships/hyperlink" Target="mailto:rdclass@gmail.com" TargetMode="External"/><Relationship Id="rId59" Type="http://schemas.openxmlformats.org/officeDocument/2006/relationships/hyperlink" Target="mailto:rbergy@msn.com" TargetMode="External"/><Relationship Id="rId20" Type="http://schemas.openxmlformats.org/officeDocument/2006/relationships/hyperlink" Target="mailto:jmalling@easystreet.net" TargetMode="External"/><Relationship Id="rId41" Type="http://schemas.openxmlformats.org/officeDocument/2006/relationships/hyperlink" Target="mailto:linkup97504@hotmail.com" TargetMode="External"/><Relationship Id="rId54" Type="http://schemas.openxmlformats.org/officeDocument/2006/relationships/hyperlink" Target="mailto:jwjewess@gmail.com" TargetMode="External"/><Relationship Id="rId62" Type="http://schemas.openxmlformats.org/officeDocument/2006/relationships/hyperlink" Target="mailto:drlsenders@comcast.net" TargetMode="External"/><Relationship Id="rId1" Type="http://schemas.openxmlformats.org/officeDocument/2006/relationships/hyperlink" Target="mailto:twgault@gmail.com" TargetMode="External"/><Relationship Id="rId6" Type="http://schemas.openxmlformats.org/officeDocument/2006/relationships/hyperlink" Target="mailto:ljcarlson1947@yahoo.com" TargetMode="External"/><Relationship Id="rId15" Type="http://schemas.openxmlformats.org/officeDocument/2006/relationships/hyperlink" Target="mailto:arexlewis@gmail.com" TargetMode="External"/><Relationship Id="rId23" Type="http://schemas.openxmlformats.org/officeDocument/2006/relationships/hyperlink" Target="mailto:gabeals@gmail.com" TargetMode="External"/><Relationship Id="rId28" Type="http://schemas.openxmlformats.org/officeDocument/2006/relationships/hyperlink" Target="mailto:billy.safier@gmail.com" TargetMode="External"/><Relationship Id="rId36" Type="http://schemas.openxmlformats.org/officeDocument/2006/relationships/hyperlink" Target="mailto:adriandube907@gmail.com" TargetMode="External"/><Relationship Id="rId49" Type="http://schemas.openxmlformats.org/officeDocument/2006/relationships/hyperlink" Target="mailto:ran6112@yahoo.com" TargetMode="External"/><Relationship Id="rId57" Type="http://schemas.openxmlformats.org/officeDocument/2006/relationships/hyperlink" Target="mailto:gainer@comcast.net" TargetMode="External"/><Relationship Id="rId10" Type="http://schemas.openxmlformats.org/officeDocument/2006/relationships/hyperlink" Target="mailto:marcpollard@hotmail.com" TargetMode="External"/><Relationship Id="rId31" Type="http://schemas.openxmlformats.org/officeDocument/2006/relationships/hyperlink" Target="mailto:dark_sky@charter.net" TargetMode="External"/><Relationship Id="rId44" Type="http://schemas.openxmlformats.org/officeDocument/2006/relationships/hyperlink" Target="mailto:tracyv001@gmail.com" TargetMode="External"/><Relationship Id="rId52" Type="http://schemas.openxmlformats.org/officeDocument/2006/relationships/hyperlink" Target="mailto:vizsla1ram@gmail.com" TargetMode="External"/><Relationship Id="rId60" Type="http://schemas.openxmlformats.org/officeDocument/2006/relationships/hyperlink" Target="mailto:ramstein1@gmail.com" TargetMode="External"/><Relationship Id="rId4" Type="http://schemas.openxmlformats.org/officeDocument/2006/relationships/hyperlink" Target="mailto:rosmusj@comcast.net" TargetMode="External"/><Relationship Id="rId9" Type="http://schemas.openxmlformats.org/officeDocument/2006/relationships/hyperlink" Target="mailto:emgrantpdx@hot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ksweeney@easystreet.net" TargetMode="External"/><Relationship Id="rId1" Type="http://schemas.openxmlformats.org/officeDocument/2006/relationships/hyperlink" Target="mailto:leckeyd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FF484-A4AA-445E-B2E5-951F5EE60388}">
  <dimension ref="A1:AA63"/>
  <sheetViews>
    <sheetView workbookViewId="0">
      <pane xSplit="1" ySplit="1" topLeftCell="B48" activePane="bottomRight" state="frozen"/>
      <selection pane="bottomRight" activeCell="H13" sqref="H13"/>
      <selection pane="bottomLeft"/>
      <selection pane="topRight"/>
    </sheetView>
  </sheetViews>
  <sheetFormatPr defaultColWidth="8.875" defaultRowHeight="15.75" customHeight="1"/>
  <cols>
    <col min="1" max="6" width="15.625" customWidth="1"/>
    <col min="7" max="7" width="26.5" style="96" bestFit="1" customWidth="1"/>
    <col min="8" max="8" width="16.875" style="52" customWidth="1"/>
    <col min="9" max="9" width="12.625" customWidth="1"/>
    <col min="10" max="10" width="19.5" bestFit="1" customWidth="1"/>
    <col min="11" max="11" width="12.25" customWidth="1"/>
    <col min="12" max="12" width="17.375" bestFit="1" customWidth="1"/>
    <col min="13" max="13" width="16.25" style="38" bestFit="1" customWidth="1"/>
    <col min="14" max="14" width="27.625" style="38" customWidth="1"/>
    <col min="15" max="15" width="27.625" customWidth="1"/>
    <col min="16" max="16" width="24.375" style="38" customWidth="1"/>
    <col min="17" max="17" width="27.375" bestFit="1" customWidth="1"/>
    <col min="18" max="18" width="27.375" style="38" customWidth="1"/>
    <col min="19" max="21" width="27.375" customWidth="1"/>
    <col min="22" max="22" width="43.125" customWidth="1"/>
    <col min="23" max="23" width="44.875" customWidth="1"/>
    <col min="24" max="24" width="81.5" customWidth="1"/>
    <col min="25" max="25" width="26.625" bestFit="1" customWidth="1"/>
    <col min="26" max="26" width="14.125" customWidth="1"/>
    <col min="27" max="27" width="9"/>
  </cols>
  <sheetData>
    <row r="1" spans="1:27" s="1" customFormat="1" ht="16.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7" t="s">
        <v>5</v>
      </c>
      <c r="G1" s="97" t="s">
        <v>6</v>
      </c>
      <c r="H1" s="51" t="s">
        <v>7</v>
      </c>
      <c r="I1" s="1" t="s">
        <v>8</v>
      </c>
      <c r="J1" s="1" t="s">
        <v>9</v>
      </c>
      <c r="K1" s="1" t="s">
        <v>10</v>
      </c>
      <c r="L1" s="94" t="s">
        <v>11</v>
      </c>
      <c r="M1" s="54" t="s">
        <v>12</v>
      </c>
      <c r="N1" s="54" t="s">
        <v>13</v>
      </c>
      <c r="O1" s="1" t="s">
        <v>14</v>
      </c>
      <c r="P1" s="54" t="s">
        <v>15</v>
      </c>
      <c r="Q1" s="1" t="s">
        <v>16</v>
      </c>
      <c r="R1" s="87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1" t="s">
        <v>24</v>
      </c>
      <c r="Z1" s="1" t="s">
        <v>25</v>
      </c>
      <c r="AA1" s="1" t="s">
        <v>26</v>
      </c>
    </row>
    <row r="2" spans="1:27" s="22" customFormat="1">
      <c r="A2" s="22" t="s">
        <v>27</v>
      </c>
      <c r="B2" s="22" t="s">
        <v>28</v>
      </c>
      <c r="C2" s="22" t="s">
        <v>29</v>
      </c>
      <c r="D2" s="22" t="s">
        <v>30</v>
      </c>
      <c r="F2" t="s">
        <v>31</v>
      </c>
      <c r="G2" s="96" t="s">
        <v>31</v>
      </c>
      <c r="H2" s="50">
        <v>44452</v>
      </c>
      <c r="I2" s="22" t="s">
        <v>32</v>
      </c>
      <c r="J2" s="22" t="s">
        <v>32</v>
      </c>
      <c r="K2" s="22" t="s">
        <v>28</v>
      </c>
      <c r="L2" s="95">
        <v>44452</v>
      </c>
      <c r="M2" s="41"/>
      <c r="N2" s="41"/>
      <c r="O2" s="41"/>
      <c r="P2" s="59"/>
      <c r="Q2" s="41"/>
      <c r="R2" s="59"/>
      <c r="S2" s="41"/>
      <c r="T2" s="41"/>
      <c r="U2" s="41"/>
      <c r="V2" s="22" t="s">
        <v>33</v>
      </c>
      <c r="W2" s="22" t="s">
        <v>34</v>
      </c>
      <c r="X2" s="24" t="s">
        <v>35</v>
      </c>
      <c r="AA2" s="22">
        <v>0</v>
      </c>
    </row>
    <row r="3" spans="1:27">
      <c r="A3" t="s">
        <v>36</v>
      </c>
      <c r="B3" t="s">
        <v>28</v>
      </c>
      <c r="C3" t="s">
        <v>37</v>
      </c>
      <c r="D3" t="s">
        <v>38</v>
      </c>
      <c r="F3" t="s">
        <v>39</v>
      </c>
      <c r="G3" s="96" t="s">
        <v>39</v>
      </c>
      <c r="H3" s="40">
        <v>44452</v>
      </c>
      <c r="I3" t="s">
        <v>32</v>
      </c>
      <c r="J3" t="s">
        <v>32</v>
      </c>
      <c r="K3" t="s">
        <v>32</v>
      </c>
      <c r="L3" s="4">
        <v>44452</v>
      </c>
      <c r="M3" s="56">
        <v>44470</v>
      </c>
      <c r="N3" s="38" t="s">
        <v>32</v>
      </c>
      <c r="O3" t="s">
        <v>40</v>
      </c>
      <c r="P3" s="56">
        <v>44515</v>
      </c>
      <c r="Q3" t="s">
        <v>32</v>
      </c>
      <c r="R3" s="56">
        <v>44887</v>
      </c>
      <c r="S3" t="s">
        <v>40</v>
      </c>
      <c r="V3" t="s">
        <v>41</v>
      </c>
      <c r="W3" t="s">
        <v>42</v>
      </c>
      <c r="X3" t="s">
        <v>43</v>
      </c>
      <c r="Y3" s="5" t="s">
        <v>44</v>
      </c>
      <c r="Z3" s="21" t="s">
        <v>45</v>
      </c>
      <c r="AA3">
        <v>1</v>
      </c>
    </row>
    <row r="4" spans="1:27" s="22" customFormat="1">
      <c r="A4" s="22" t="s">
        <v>46</v>
      </c>
      <c r="B4" s="22" t="s">
        <v>32</v>
      </c>
      <c r="C4" s="22" t="s">
        <v>47</v>
      </c>
      <c r="D4" s="22" t="s">
        <v>48</v>
      </c>
      <c r="F4" t="s">
        <v>31</v>
      </c>
      <c r="G4" s="96" t="s">
        <v>31</v>
      </c>
      <c r="H4" s="50">
        <v>44454</v>
      </c>
      <c r="I4" s="22" t="s">
        <v>32</v>
      </c>
      <c r="J4" s="22" t="s">
        <v>32</v>
      </c>
      <c r="K4" s="22" t="s">
        <v>28</v>
      </c>
      <c r="L4" s="95">
        <v>44454</v>
      </c>
      <c r="M4" s="41"/>
      <c r="N4" s="41"/>
      <c r="O4" s="41"/>
      <c r="P4" s="59"/>
      <c r="Q4" s="41"/>
      <c r="R4" s="59"/>
      <c r="S4" s="41"/>
      <c r="T4" s="41"/>
      <c r="U4" s="41"/>
      <c r="V4" s="22" t="s">
        <v>49</v>
      </c>
      <c r="W4" s="22" t="s">
        <v>34</v>
      </c>
      <c r="X4" s="24" t="s">
        <v>50</v>
      </c>
      <c r="Y4" s="23" t="s">
        <v>51</v>
      </c>
      <c r="Z4" s="22" t="s">
        <v>52</v>
      </c>
      <c r="AA4" s="22">
        <v>0</v>
      </c>
    </row>
    <row r="5" spans="1:27">
      <c r="A5" t="s">
        <v>53</v>
      </c>
      <c r="B5" t="s">
        <v>28</v>
      </c>
      <c r="C5" t="s">
        <v>54</v>
      </c>
      <c r="D5" t="s">
        <v>55</v>
      </c>
      <c r="F5" t="s">
        <v>39</v>
      </c>
      <c r="G5" s="96" t="s">
        <v>39</v>
      </c>
      <c r="H5" s="40">
        <v>44455</v>
      </c>
      <c r="I5" t="s">
        <v>32</v>
      </c>
      <c r="J5" t="s">
        <v>32</v>
      </c>
      <c r="K5" t="s">
        <v>32</v>
      </c>
      <c r="L5" s="4">
        <v>44455</v>
      </c>
      <c r="M5" s="56">
        <v>44455</v>
      </c>
      <c r="N5" s="38" t="s">
        <v>32</v>
      </c>
      <c r="O5" t="s">
        <v>40</v>
      </c>
      <c r="P5" s="56">
        <v>44547</v>
      </c>
      <c r="Q5" t="s">
        <v>32</v>
      </c>
      <c r="R5" s="38" t="s">
        <v>34</v>
      </c>
      <c r="S5" t="s">
        <v>56</v>
      </c>
      <c r="V5" t="s">
        <v>41</v>
      </c>
      <c r="W5" t="s">
        <v>42</v>
      </c>
      <c r="X5" t="s">
        <v>57</v>
      </c>
      <c r="Y5" s="5" t="s">
        <v>58</v>
      </c>
      <c r="Z5" t="s">
        <v>59</v>
      </c>
      <c r="AA5">
        <v>1</v>
      </c>
    </row>
    <row r="6" spans="1:27">
      <c r="A6" t="s">
        <v>60</v>
      </c>
      <c r="B6" t="s">
        <v>28</v>
      </c>
      <c r="C6" t="s">
        <v>61</v>
      </c>
      <c r="D6" t="s">
        <v>62</v>
      </c>
      <c r="E6" s="16">
        <v>1158158</v>
      </c>
      <c r="F6" t="s">
        <v>39</v>
      </c>
      <c r="G6" s="96" t="s">
        <v>39</v>
      </c>
      <c r="H6" s="40">
        <v>44462</v>
      </c>
      <c r="I6" t="s">
        <v>32</v>
      </c>
      <c r="J6" t="s">
        <v>32</v>
      </c>
      <c r="K6" t="s">
        <v>32</v>
      </c>
      <c r="L6" s="4">
        <v>44462</v>
      </c>
      <c r="M6" s="56">
        <v>44470</v>
      </c>
      <c r="N6" s="38" t="s">
        <v>32</v>
      </c>
      <c r="O6" t="s">
        <v>40</v>
      </c>
      <c r="P6" s="56">
        <v>44515</v>
      </c>
      <c r="Q6" t="s">
        <v>32</v>
      </c>
      <c r="R6" s="38" t="s">
        <v>34</v>
      </c>
      <c r="S6" t="s">
        <v>56</v>
      </c>
      <c r="V6" t="s">
        <v>41</v>
      </c>
      <c r="W6" t="s">
        <v>42</v>
      </c>
      <c r="X6" t="s">
        <v>57</v>
      </c>
      <c r="Y6" s="5" t="s">
        <v>63</v>
      </c>
      <c r="Z6" t="s">
        <v>64</v>
      </c>
      <c r="AA6">
        <v>1</v>
      </c>
    </row>
    <row r="7" spans="1:27">
      <c r="A7" t="s">
        <v>65</v>
      </c>
      <c r="B7" t="s">
        <v>32</v>
      </c>
      <c r="C7" t="s">
        <v>66</v>
      </c>
      <c r="D7" t="s">
        <v>48</v>
      </c>
      <c r="F7" t="s">
        <v>39</v>
      </c>
      <c r="G7" s="96" t="s">
        <v>39</v>
      </c>
      <c r="H7" s="40">
        <v>44459</v>
      </c>
      <c r="I7" t="s">
        <v>32</v>
      </c>
      <c r="J7" t="s">
        <v>32</v>
      </c>
      <c r="K7" t="s">
        <v>32</v>
      </c>
      <c r="L7" s="4">
        <v>44550</v>
      </c>
      <c r="M7" s="56">
        <v>44550</v>
      </c>
      <c r="N7" s="38" t="s">
        <v>32</v>
      </c>
      <c r="O7" t="s">
        <v>40</v>
      </c>
      <c r="P7" s="56">
        <v>44622</v>
      </c>
      <c r="Q7" t="s">
        <v>40</v>
      </c>
      <c r="R7" s="56">
        <v>44964</v>
      </c>
      <c r="S7" t="s">
        <v>40</v>
      </c>
      <c r="V7" t="s">
        <v>67</v>
      </c>
      <c r="W7" t="s">
        <v>42</v>
      </c>
      <c r="X7" t="s">
        <v>68</v>
      </c>
      <c r="Y7" s="5" t="s">
        <v>69</v>
      </c>
      <c r="Z7" t="s">
        <v>70</v>
      </c>
      <c r="AA7">
        <v>1</v>
      </c>
    </row>
    <row r="8" spans="1:27">
      <c r="A8" t="s">
        <v>71</v>
      </c>
      <c r="B8" t="s">
        <v>32</v>
      </c>
      <c r="C8" t="s">
        <v>72</v>
      </c>
      <c r="D8" t="s">
        <v>73</v>
      </c>
      <c r="F8" s="78" t="s">
        <v>74</v>
      </c>
      <c r="G8" s="96" t="s">
        <v>74</v>
      </c>
      <c r="H8" s="40">
        <v>44460</v>
      </c>
      <c r="I8" t="s">
        <v>32</v>
      </c>
      <c r="J8" t="s">
        <v>32</v>
      </c>
      <c r="K8" t="s">
        <v>28</v>
      </c>
      <c r="L8" s="4">
        <v>44477</v>
      </c>
      <c r="M8" s="42"/>
      <c r="N8" s="42"/>
      <c r="O8" s="42"/>
      <c r="P8" s="60"/>
      <c r="Q8" s="42"/>
      <c r="R8" s="60"/>
      <c r="S8" s="42"/>
      <c r="T8" s="42"/>
      <c r="U8" s="42"/>
      <c r="V8" s="22" t="s">
        <v>75</v>
      </c>
      <c r="W8" t="s">
        <v>34</v>
      </c>
      <c r="X8" t="s">
        <v>76</v>
      </c>
      <c r="Y8" s="5" t="s">
        <v>77</v>
      </c>
      <c r="Z8" t="s">
        <v>78</v>
      </c>
      <c r="AA8">
        <v>0</v>
      </c>
    </row>
    <row r="9" spans="1:27">
      <c r="A9" t="s">
        <v>79</v>
      </c>
      <c r="B9" t="s">
        <v>28</v>
      </c>
      <c r="C9" t="s">
        <v>80</v>
      </c>
      <c r="D9" t="s">
        <v>81</v>
      </c>
      <c r="E9">
        <v>6006563</v>
      </c>
      <c r="F9" t="s">
        <v>39</v>
      </c>
      <c r="G9" s="96" t="s">
        <v>39</v>
      </c>
      <c r="H9" s="40">
        <v>44469</v>
      </c>
      <c r="I9" t="s">
        <v>32</v>
      </c>
      <c r="J9" t="s">
        <v>28</v>
      </c>
      <c r="K9" t="s">
        <v>32</v>
      </c>
      <c r="L9" s="4">
        <v>44473</v>
      </c>
      <c r="M9" s="56">
        <v>44482</v>
      </c>
      <c r="N9" s="38" t="s">
        <v>32</v>
      </c>
      <c r="O9" t="s">
        <v>40</v>
      </c>
      <c r="P9" s="56">
        <v>44533</v>
      </c>
      <c r="Q9" t="s">
        <v>40</v>
      </c>
      <c r="R9" s="38" t="s">
        <v>34</v>
      </c>
      <c r="S9" t="s">
        <v>56</v>
      </c>
      <c r="V9" t="s">
        <v>82</v>
      </c>
      <c r="W9" t="s">
        <v>42</v>
      </c>
      <c r="X9" t="s">
        <v>83</v>
      </c>
      <c r="Y9" s="5" t="s">
        <v>84</v>
      </c>
      <c r="Z9" s="13" t="s">
        <v>85</v>
      </c>
      <c r="AA9">
        <v>1</v>
      </c>
    </row>
    <row r="10" spans="1:27">
      <c r="A10" t="s">
        <v>86</v>
      </c>
      <c r="B10" t="s">
        <v>32</v>
      </c>
      <c r="C10" t="s">
        <v>87</v>
      </c>
      <c r="D10" t="s">
        <v>88</v>
      </c>
      <c r="E10">
        <v>6024601</v>
      </c>
      <c r="F10" s="72" t="s">
        <v>89</v>
      </c>
      <c r="G10" s="96" t="s">
        <v>89</v>
      </c>
      <c r="H10" s="40">
        <v>44483</v>
      </c>
      <c r="I10" t="s">
        <v>32</v>
      </c>
      <c r="J10" t="s">
        <v>32</v>
      </c>
      <c r="K10" t="s">
        <v>32</v>
      </c>
      <c r="L10" s="4">
        <v>44487</v>
      </c>
      <c r="M10" s="56">
        <v>44617</v>
      </c>
      <c r="N10" s="38" t="s">
        <v>32</v>
      </c>
      <c r="O10" s="42"/>
      <c r="P10" s="60"/>
      <c r="Q10" s="42"/>
      <c r="R10" s="60"/>
      <c r="S10" s="42"/>
      <c r="T10" s="42"/>
      <c r="U10" s="42"/>
      <c r="V10" t="s">
        <v>90</v>
      </c>
      <c r="W10" t="s">
        <v>42</v>
      </c>
      <c r="X10" s="65" t="s">
        <v>91</v>
      </c>
      <c r="Y10" s="5" t="s">
        <v>92</v>
      </c>
      <c r="Z10" s="18" t="s">
        <v>93</v>
      </c>
      <c r="AA10">
        <v>0</v>
      </c>
    </row>
    <row r="11" spans="1:27" s="22" customFormat="1">
      <c r="A11" s="22" t="s">
        <v>94</v>
      </c>
      <c r="B11" s="22" t="s">
        <v>28</v>
      </c>
      <c r="C11" s="22" t="s">
        <v>95</v>
      </c>
      <c r="D11" s="22" t="s">
        <v>96</v>
      </c>
      <c r="F11" s="78" t="s">
        <v>74</v>
      </c>
      <c r="G11" s="96" t="s">
        <v>74</v>
      </c>
      <c r="H11" s="50">
        <v>44495</v>
      </c>
      <c r="I11" s="22" t="s">
        <v>32</v>
      </c>
      <c r="J11" s="22" t="s">
        <v>32</v>
      </c>
      <c r="K11" s="22" t="s">
        <v>32</v>
      </c>
      <c r="L11" s="95">
        <v>44489</v>
      </c>
      <c r="M11" s="55">
        <v>44501</v>
      </c>
      <c r="N11" s="58" t="s">
        <v>28</v>
      </c>
      <c r="O11" s="41"/>
      <c r="P11" s="59"/>
      <c r="Q11" s="41"/>
      <c r="R11" s="59"/>
      <c r="S11" s="41"/>
      <c r="T11" s="41"/>
      <c r="U11" s="41"/>
      <c r="V11" s="22" t="s">
        <v>90</v>
      </c>
      <c r="W11" s="22" t="s">
        <v>34</v>
      </c>
      <c r="X11" s="22" t="s">
        <v>97</v>
      </c>
      <c r="Y11" s="23" t="s">
        <v>98</v>
      </c>
      <c r="Z11" s="22" t="s">
        <v>99</v>
      </c>
      <c r="AA11" s="22">
        <v>0</v>
      </c>
    </row>
    <row r="12" spans="1:27" s="22" customFormat="1">
      <c r="A12" s="22" t="s">
        <v>100</v>
      </c>
      <c r="B12" s="22" t="s">
        <v>28</v>
      </c>
      <c r="C12" s="22" t="s">
        <v>101</v>
      </c>
      <c r="D12" s="22" t="s">
        <v>102</v>
      </c>
      <c r="E12" s="22">
        <v>6023788</v>
      </c>
      <c r="F12" s="78" t="s">
        <v>74</v>
      </c>
      <c r="G12" s="96" t="s">
        <v>103</v>
      </c>
      <c r="H12" s="50" t="s">
        <v>34</v>
      </c>
      <c r="I12" s="22" t="s">
        <v>28</v>
      </c>
      <c r="J12" s="22" t="s">
        <v>28</v>
      </c>
      <c r="K12" s="22" t="s">
        <v>28</v>
      </c>
      <c r="L12" s="95" t="s">
        <v>34</v>
      </c>
      <c r="M12" s="41"/>
      <c r="N12" s="41"/>
      <c r="O12" s="41"/>
      <c r="P12" s="59"/>
      <c r="Q12" s="41"/>
      <c r="R12" s="59"/>
      <c r="S12" s="41"/>
      <c r="T12" s="41"/>
      <c r="U12" s="41"/>
      <c r="V12" s="22" t="s">
        <v>75</v>
      </c>
      <c r="W12" s="22" t="s">
        <v>34</v>
      </c>
      <c r="X12" s="22" t="s">
        <v>104</v>
      </c>
      <c r="Y12" s="23" t="s">
        <v>105</v>
      </c>
      <c r="Z12" s="22" t="s">
        <v>106</v>
      </c>
      <c r="AA12" s="22">
        <v>0</v>
      </c>
    </row>
    <row r="13" spans="1:27" s="22" customFormat="1">
      <c r="A13" s="22" t="s">
        <v>107</v>
      </c>
      <c r="B13" s="22" t="s">
        <v>32</v>
      </c>
      <c r="C13" s="22" t="s">
        <v>108</v>
      </c>
      <c r="D13" s="22" t="s">
        <v>109</v>
      </c>
      <c r="E13" s="22">
        <v>1584839</v>
      </c>
      <c r="F13" s="78" t="s">
        <v>74</v>
      </c>
      <c r="G13" s="96" t="s">
        <v>103</v>
      </c>
      <c r="H13" s="50" t="s">
        <v>34</v>
      </c>
      <c r="I13" s="22" t="s">
        <v>28</v>
      </c>
      <c r="J13" s="22" t="s">
        <v>28</v>
      </c>
      <c r="K13" s="22" t="s">
        <v>28</v>
      </c>
      <c r="L13" s="95">
        <v>44734</v>
      </c>
      <c r="M13" s="41"/>
      <c r="N13" s="41"/>
      <c r="O13" s="41"/>
      <c r="P13" s="59"/>
      <c r="Q13" s="41"/>
      <c r="R13" s="59"/>
      <c r="S13" s="41"/>
      <c r="T13" s="41"/>
      <c r="U13" s="41"/>
      <c r="V13" s="22" t="s">
        <v>110</v>
      </c>
      <c r="W13" s="22" t="s">
        <v>34</v>
      </c>
      <c r="X13" s="22" t="s">
        <v>111</v>
      </c>
      <c r="Y13" s="23" t="s">
        <v>112</v>
      </c>
      <c r="Z13" s="22" t="s">
        <v>113</v>
      </c>
      <c r="AA13" s="22">
        <v>0</v>
      </c>
    </row>
    <row r="14" spans="1:27" s="22" customFormat="1">
      <c r="A14" s="22" t="s">
        <v>114</v>
      </c>
      <c r="B14" s="22" t="s">
        <v>28</v>
      </c>
      <c r="C14" s="22" t="s">
        <v>115</v>
      </c>
      <c r="D14" s="22" t="s">
        <v>116</v>
      </c>
      <c r="E14" s="22">
        <v>1942146</v>
      </c>
      <c r="F14" t="s">
        <v>31</v>
      </c>
      <c r="G14" s="96" t="s">
        <v>31</v>
      </c>
      <c r="H14" s="50">
        <v>44498</v>
      </c>
      <c r="I14" s="22" t="s">
        <v>32</v>
      </c>
      <c r="J14" s="22" t="s">
        <v>32</v>
      </c>
      <c r="K14" s="22" t="s">
        <v>28</v>
      </c>
      <c r="L14" s="95">
        <v>44502</v>
      </c>
      <c r="M14" s="41"/>
      <c r="N14" s="41"/>
      <c r="O14" s="41"/>
      <c r="P14" s="59"/>
      <c r="Q14" s="41"/>
      <c r="R14" s="59"/>
      <c r="S14" s="41"/>
      <c r="T14" s="41"/>
      <c r="U14" s="41"/>
      <c r="V14" s="22" t="s">
        <v>117</v>
      </c>
      <c r="W14" s="22" t="s">
        <v>34</v>
      </c>
      <c r="X14" s="22" t="s">
        <v>118</v>
      </c>
      <c r="Y14" s="23" t="s">
        <v>119</v>
      </c>
      <c r="Z14" s="22" t="s">
        <v>120</v>
      </c>
      <c r="AA14" s="22">
        <v>0</v>
      </c>
    </row>
    <row r="15" spans="1:27" s="22" customFormat="1">
      <c r="A15" s="22" t="s">
        <v>121</v>
      </c>
      <c r="B15" s="22" t="s">
        <v>32</v>
      </c>
      <c r="C15" s="22" t="s">
        <v>122</v>
      </c>
      <c r="D15" s="22" t="s">
        <v>123</v>
      </c>
      <c r="F15" s="78" t="s">
        <v>74</v>
      </c>
      <c r="G15" s="96" t="s">
        <v>74</v>
      </c>
      <c r="H15" s="50">
        <v>44505</v>
      </c>
      <c r="I15" s="22" t="s">
        <v>32</v>
      </c>
      <c r="J15" s="22" t="s">
        <v>32</v>
      </c>
      <c r="K15" s="22" t="s">
        <v>28</v>
      </c>
      <c r="L15" s="95">
        <v>44504</v>
      </c>
      <c r="M15" s="41"/>
      <c r="N15" s="41"/>
      <c r="O15" s="41"/>
      <c r="P15" s="59"/>
      <c r="Q15" s="41"/>
      <c r="R15" s="59"/>
      <c r="S15" s="41"/>
      <c r="T15" s="41"/>
      <c r="U15" s="41"/>
      <c r="V15" s="22" t="s">
        <v>124</v>
      </c>
      <c r="W15" s="22" t="s">
        <v>34</v>
      </c>
      <c r="X15" s="22" t="s">
        <v>125</v>
      </c>
      <c r="Y15" s="23" t="s">
        <v>126</v>
      </c>
      <c r="Z15" s="22" t="s">
        <v>127</v>
      </c>
      <c r="AA15" s="22">
        <v>0</v>
      </c>
    </row>
    <row r="16" spans="1:27">
      <c r="A16" t="s">
        <v>128</v>
      </c>
      <c r="B16" t="s">
        <v>32</v>
      </c>
      <c r="C16" t="s">
        <v>129</v>
      </c>
      <c r="D16" t="s">
        <v>30</v>
      </c>
      <c r="E16" s="15">
        <v>650030</v>
      </c>
      <c r="F16" t="s">
        <v>39</v>
      </c>
      <c r="G16" s="96" t="s">
        <v>39</v>
      </c>
      <c r="H16" s="40">
        <v>44537</v>
      </c>
      <c r="I16" t="s">
        <v>32</v>
      </c>
      <c r="J16" t="s">
        <v>32</v>
      </c>
      <c r="K16" t="s">
        <v>32</v>
      </c>
      <c r="L16" s="4">
        <v>44537</v>
      </c>
      <c r="M16" s="56" t="s">
        <v>130</v>
      </c>
      <c r="N16" s="38" t="s">
        <v>40</v>
      </c>
      <c r="O16" t="s">
        <v>32</v>
      </c>
      <c r="P16" s="56">
        <v>44600</v>
      </c>
      <c r="Q16" t="s">
        <v>40</v>
      </c>
      <c r="R16" s="56">
        <v>44974</v>
      </c>
      <c r="S16" t="s">
        <v>40</v>
      </c>
      <c r="V16" t="s">
        <v>131</v>
      </c>
      <c r="W16" t="s">
        <v>132</v>
      </c>
      <c r="X16" t="s">
        <v>133</v>
      </c>
      <c r="Y16" s="5" t="s">
        <v>134</v>
      </c>
      <c r="Z16" t="s">
        <v>135</v>
      </c>
      <c r="AA16">
        <v>1</v>
      </c>
    </row>
    <row r="17" spans="1:27">
      <c r="A17" t="s">
        <v>136</v>
      </c>
      <c r="B17" t="s">
        <v>28</v>
      </c>
      <c r="C17" t="s">
        <v>137</v>
      </c>
      <c r="D17" t="s">
        <v>138</v>
      </c>
      <c r="F17" t="s">
        <v>39</v>
      </c>
      <c r="G17" s="96" t="s">
        <v>39</v>
      </c>
      <c r="H17" s="40">
        <v>44546</v>
      </c>
      <c r="I17" t="s">
        <v>32</v>
      </c>
      <c r="J17" t="s">
        <v>32</v>
      </c>
      <c r="K17" t="s">
        <v>32</v>
      </c>
      <c r="L17" s="4">
        <v>44542</v>
      </c>
      <c r="M17" s="56">
        <v>44564</v>
      </c>
      <c r="N17" s="38" t="s">
        <v>40</v>
      </c>
      <c r="O17" t="s">
        <v>32</v>
      </c>
      <c r="P17" s="56">
        <v>44630</v>
      </c>
      <c r="Q17" t="s">
        <v>32</v>
      </c>
      <c r="R17" s="38" t="s">
        <v>34</v>
      </c>
      <c r="S17" t="s">
        <v>56</v>
      </c>
      <c r="V17" t="s">
        <v>41</v>
      </c>
      <c r="W17" t="s">
        <v>42</v>
      </c>
      <c r="X17" t="s">
        <v>139</v>
      </c>
      <c r="Y17" s="5" t="s">
        <v>140</v>
      </c>
      <c r="Z17" s="13" t="s">
        <v>141</v>
      </c>
      <c r="AA17">
        <v>1</v>
      </c>
    </row>
    <row r="18" spans="1:27">
      <c r="A18" t="s">
        <v>142</v>
      </c>
      <c r="B18" t="s">
        <v>28</v>
      </c>
      <c r="C18" t="s">
        <v>143</v>
      </c>
      <c r="D18" t="s">
        <v>144</v>
      </c>
      <c r="F18" t="s">
        <v>39</v>
      </c>
      <c r="G18" s="96" t="s">
        <v>39</v>
      </c>
      <c r="H18" s="40">
        <v>44538</v>
      </c>
      <c r="I18" t="s">
        <v>32</v>
      </c>
      <c r="J18" t="s">
        <v>32</v>
      </c>
      <c r="K18" t="s">
        <v>32</v>
      </c>
      <c r="L18" s="4">
        <v>44538</v>
      </c>
      <c r="M18" s="56">
        <v>44545</v>
      </c>
      <c r="N18" s="38" t="s">
        <v>40</v>
      </c>
      <c r="O18" t="s">
        <v>32</v>
      </c>
      <c r="P18" s="61">
        <v>44607</v>
      </c>
      <c r="Q18" s="29" t="s">
        <v>40</v>
      </c>
      <c r="R18" s="38" t="s">
        <v>34</v>
      </c>
      <c r="S18" t="s">
        <v>56</v>
      </c>
      <c r="V18" s="13" t="s">
        <v>41</v>
      </c>
      <c r="W18" t="s">
        <v>42</v>
      </c>
      <c r="X18" t="s">
        <v>145</v>
      </c>
      <c r="Y18" s="5" t="s">
        <v>146</v>
      </c>
      <c r="Z18" t="s">
        <v>147</v>
      </c>
      <c r="AA18">
        <v>1</v>
      </c>
    </row>
    <row r="19" spans="1:27">
      <c r="A19" t="s">
        <v>148</v>
      </c>
      <c r="B19" t="s">
        <v>32</v>
      </c>
      <c r="C19" t="s">
        <v>88</v>
      </c>
      <c r="D19" t="s">
        <v>149</v>
      </c>
      <c r="F19" s="72" t="s">
        <v>89</v>
      </c>
      <c r="G19" s="96" t="s">
        <v>150</v>
      </c>
      <c r="H19" s="40">
        <v>44603</v>
      </c>
      <c r="I19" t="s">
        <v>32</v>
      </c>
      <c r="J19" t="s">
        <v>32</v>
      </c>
      <c r="K19" t="s">
        <v>32</v>
      </c>
      <c r="L19" s="4">
        <v>44603</v>
      </c>
      <c r="M19" s="41"/>
      <c r="N19" s="41"/>
      <c r="O19" s="41"/>
      <c r="P19" s="60"/>
      <c r="Q19" s="42"/>
      <c r="R19" s="60"/>
      <c r="S19" s="42"/>
      <c r="T19" s="42"/>
      <c r="U19" s="42"/>
      <c r="V19" t="s">
        <v>151</v>
      </c>
      <c r="W19" t="s">
        <v>152</v>
      </c>
      <c r="X19" t="s">
        <v>153</v>
      </c>
      <c r="Y19" s="5" t="s">
        <v>154</v>
      </c>
      <c r="Z19" s="21" t="s">
        <v>155</v>
      </c>
      <c r="AA19">
        <v>0</v>
      </c>
    </row>
    <row r="20" spans="1:27">
      <c r="A20" t="s">
        <v>156</v>
      </c>
      <c r="B20" t="s">
        <v>28</v>
      </c>
      <c r="C20" t="s">
        <v>157</v>
      </c>
      <c r="D20" t="s">
        <v>109</v>
      </c>
      <c r="F20" t="s">
        <v>39</v>
      </c>
      <c r="G20" s="96" t="s">
        <v>39</v>
      </c>
      <c r="H20" s="40">
        <v>44603</v>
      </c>
      <c r="I20" t="s">
        <v>32</v>
      </c>
      <c r="J20" t="s">
        <v>32</v>
      </c>
      <c r="K20" t="s">
        <v>32</v>
      </c>
      <c r="L20" s="4">
        <v>44603</v>
      </c>
      <c r="M20" s="56">
        <v>44616</v>
      </c>
      <c r="N20" s="58" t="s">
        <v>40</v>
      </c>
      <c r="O20" s="22" t="s">
        <v>32</v>
      </c>
      <c r="P20" s="56">
        <v>44672</v>
      </c>
      <c r="Q20" t="s">
        <v>40</v>
      </c>
      <c r="R20" s="38" t="s">
        <v>34</v>
      </c>
      <c r="S20" t="s">
        <v>56</v>
      </c>
      <c r="V20" t="s">
        <v>41</v>
      </c>
      <c r="W20" t="s">
        <v>42</v>
      </c>
      <c r="X20" t="s">
        <v>158</v>
      </c>
      <c r="Y20" s="5" t="s">
        <v>159</v>
      </c>
      <c r="Z20" t="s">
        <v>160</v>
      </c>
      <c r="AA20">
        <v>1</v>
      </c>
    </row>
    <row r="21" spans="1:27">
      <c r="A21" t="s">
        <v>161</v>
      </c>
      <c r="B21" t="s">
        <v>28</v>
      </c>
      <c r="C21" t="s">
        <v>162</v>
      </c>
      <c r="D21" t="s">
        <v>163</v>
      </c>
      <c r="F21" t="s">
        <v>39</v>
      </c>
      <c r="G21" s="96" t="s">
        <v>39</v>
      </c>
      <c r="H21" s="40">
        <v>44795</v>
      </c>
      <c r="I21" t="s">
        <v>32</v>
      </c>
      <c r="J21" t="s">
        <v>32</v>
      </c>
      <c r="K21" t="s">
        <v>32</v>
      </c>
      <c r="L21" s="4">
        <v>44795</v>
      </c>
      <c r="M21" s="56">
        <v>44805</v>
      </c>
      <c r="N21" s="38" t="s">
        <v>40</v>
      </c>
      <c r="O21" t="s">
        <v>32</v>
      </c>
      <c r="P21" s="56">
        <v>44854</v>
      </c>
      <c r="Q21" t="s">
        <v>40</v>
      </c>
      <c r="R21" s="38" t="s">
        <v>34</v>
      </c>
      <c r="S21" t="s">
        <v>56</v>
      </c>
      <c r="V21" t="s">
        <v>164</v>
      </c>
      <c r="W21" t="s">
        <v>42</v>
      </c>
      <c r="Y21" s="5" t="s">
        <v>165</v>
      </c>
      <c r="Z21" t="s">
        <v>166</v>
      </c>
      <c r="AA21">
        <v>1</v>
      </c>
    </row>
    <row r="22" spans="1:27">
      <c r="A22" t="s">
        <v>167</v>
      </c>
      <c r="B22" t="s">
        <v>28</v>
      </c>
      <c r="C22" t="s">
        <v>168</v>
      </c>
      <c r="D22" t="s">
        <v>169</v>
      </c>
      <c r="F22" s="72" t="s">
        <v>89</v>
      </c>
      <c r="G22" s="96" t="s">
        <v>89</v>
      </c>
      <c r="H22" s="40">
        <v>44671</v>
      </c>
      <c r="I22" t="s">
        <v>32</v>
      </c>
      <c r="J22" t="s">
        <v>32</v>
      </c>
      <c r="K22" t="s">
        <v>32</v>
      </c>
      <c r="L22" s="4">
        <v>44671</v>
      </c>
      <c r="M22" s="56">
        <v>44685</v>
      </c>
      <c r="N22" s="38" t="s">
        <v>40</v>
      </c>
      <c r="O22" s="41"/>
      <c r="P22" s="59"/>
      <c r="Q22" s="41"/>
      <c r="R22" s="59"/>
      <c r="S22" s="41"/>
      <c r="T22" s="41"/>
      <c r="U22" s="41"/>
      <c r="V22" t="s">
        <v>90</v>
      </c>
      <c r="W22" t="s">
        <v>42</v>
      </c>
      <c r="X22" s="65" t="s">
        <v>91</v>
      </c>
      <c r="Y22" s="5" t="s">
        <v>170</v>
      </c>
      <c r="Z22" s="13" t="s">
        <v>171</v>
      </c>
      <c r="AA22">
        <v>0</v>
      </c>
    </row>
    <row r="23" spans="1:27">
      <c r="A23" t="s">
        <v>172</v>
      </c>
      <c r="B23" t="s">
        <v>28</v>
      </c>
      <c r="C23" t="s">
        <v>173</v>
      </c>
      <c r="D23" t="s">
        <v>174</v>
      </c>
      <c r="F23" t="s">
        <v>39</v>
      </c>
      <c r="G23" s="96" t="s">
        <v>39</v>
      </c>
      <c r="H23" s="40">
        <v>44652</v>
      </c>
      <c r="I23" t="s">
        <v>32</v>
      </c>
      <c r="J23" t="s">
        <v>32</v>
      </c>
      <c r="K23" t="s">
        <v>32</v>
      </c>
      <c r="L23" s="4">
        <v>44652</v>
      </c>
      <c r="M23" s="56">
        <v>44665</v>
      </c>
      <c r="N23" s="38" t="s">
        <v>40</v>
      </c>
      <c r="O23" t="s">
        <v>32</v>
      </c>
      <c r="P23" s="56">
        <v>44756</v>
      </c>
      <c r="Q23" t="s">
        <v>32</v>
      </c>
      <c r="R23" s="56">
        <v>45142</v>
      </c>
      <c r="S23" t="s">
        <v>40</v>
      </c>
      <c r="V23" t="s">
        <v>164</v>
      </c>
      <c r="W23" t="s">
        <v>42</v>
      </c>
      <c r="Y23" s="5" t="s">
        <v>175</v>
      </c>
      <c r="Z23" t="s">
        <v>176</v>
      </c>
      <c r="AA23">
        <v>1</v>
      </c>
    </row>
    <row r="24" spans="1:27">
      <c r="A24" t="s">
        <v>177</v>
      </c>
      <c r="B24" t="s">
        <v>28</v>
      </c>
      <c r="C24" t="s">
        <v>178</v>
      </c>
      <c r="D24" t="s">
        <v>179</v>
      </c>
      <c r="E24" s="31" t="s">
        <v>180</v>
      </c>
      <c r="F24" t="s">
        <v>39</v>
      </c>
      <c r="G24" s="96" t="s">
        <v>39</v>
      </c>
      <c r="H24" s="40">
        <v>44645</v>
      </c>
      <c r="I24" t="s">
        <v>32</v>
      </c>
      <c r="J24" t="s">
        <v>32</v>
      </c>
      <c r="K24" t="s">
        <v>32</v>
      </c>
      <c r="L24" s="4">
        <v>44645</v>
      </c>
      <c r="M24" s="56">
        <v>44657</v>
      </c>
      <c r="N24" s="38" t="s">
        <v>40</v>
      </c>
      <c r="O24" t="s">
        <v>32</v>
      </c>
      <c r="P24" s="56">
        <v>44708</v>
      </c>
      <c r="Q24" t="s">
        <v>32</v>
      </c>
      <c r="R24" s="56">
        <v>45093</v>
      </c>
      <c r="S24" t="s">
        <v>40</v>
      </c>
      <c r="V24" t="s">
        <v>164</v>
      </c>
      <c r="W24" t="s">
        <v>42</v>
      </c>
      <c r="Y24" s="32" t="s">
        <v>181</v>
      </c>
      <c r="Z24" s="13" t="s">
        <v>182</v>
      </c>
      <c r="AA24">
        <v>1</v>
      </c>
    </row>
    <row r="25" spans="1:27">
      <c r="A25" t="s">
        <v>183</v>
      </c>
      <c r="B25" t="s">
        <v>32</v>
      </c>
      <c r="C25" t="s">
        <v>184</v>
      </c>
      <c r="D25" t="s">
        <v>185</v>
      </c>
      <c r="F25" s="78" t="s">
        <v>74</v>
      </c>
      <c r="G25" s="96" t="s">
        <v>103</v>
      </c>
      <c r="H25" s="52" t="s">
        <v>34</v>
      </c>
      <c r="I25" t="s">
        <v>56</v>
      </c>
      <c r="J25" t="s">
        <v>56</v>
      </c>
      <c r="K25" t="s">
        <v>56</v>
      </c>
      <c r="L25" s="22" t="s">
        <v>34</v>
      </c>
      <c r="M25" s="41"/>
      <c r="N25" s="41"/>
      <c r="O25" s="41"/>
      <c r="P25" s="59"/>
      <c r="Q25" s="41"/>
      <c r="R25" s="59"/>
      <c r="S25" s="41"/>
      <c r="T25" s="41"/>
      <c r="U25" s="41"/>
      <c r="V25" s="22" t="s">
        <v>75</v>
      </c>
      <c r="W25" t="s">
        <v>34</v>
      </c>
      <c r="Y25" s="5" t="s">
        <v>186</v>
      </c>
      <c r="Z25" s="16" t="s">
        <v>187</v>
      </c>
      <c r="AA25">
        <v>0</v>
      </c>
    </row>
    <row r="26" spans="1:27">
      <c r="A26" t="s">
        <v>188</v>
      </c>
      <c r="B26" t="s">
        <v>28</v>
      </c>
      <c r="C26" t="s">
        <v>189</v>
      </c>
      <c r="D26" t="s">
        <v>190</v>
      </c>
      <c r="F26" t="s">
        <v>39</v>
      </c>
      <c r="G26" s="96" t="s">
        <v>39</v>
      </c>
      <c r="H26" s="40">
        <v>44700</v>
      </c>
      <c r="I26" t="s">
        <v>40</v>
      </c>
      <c r="J26" t="s">
        <v>40</v>
      </c>
      <c r="K26" t="s">
        <v>40</v>
      </c>
      <c r="L26" s="4">
        <v>44700</v>
      </c>
      <c r="M26" s="56">
        <v>44722</v>
      </c>
      <c r="N26" s="38" t="s">
        <v>40</v>
      </c>
      <c r="O26" t="s">
        <v>28</v>
      </c>
      <c r="P26" s="56" t="s">
        <v>191</v>
      </c>
      <c r="Q26" t="s">
        <v>28</v>
      </c>
      <c r="R26" s="38" t="s">
        <v>34</v>
      </c>
      <c r="S26" t="s">
        <v>56</v>
      </c>
      <c r="V26" t="s">
        <v>164</v>
      </c>
      <c r="W26" t="s">
        <v>42</v>
      </c>
      <c r="Y26" s="5" t="s">
        <v>192</v>
      </c>
      <c r="Z26" s="13" t="s">
        <v>193</v>
      </c>
      <c r="AA26">
        <v>1</v>
      </c>
    </row>
    <row r="27" spans="1:27">
      <c r="A27" t="s">
        <v>194</v>
      </c>
      <c r="B27" t="s">
        <v>28</v>
      </c>
      <c r="C27" t="s">
        <v>195</v>
      </c>
      <c r="D27" t="s">
        <v>196</v>
      </c>
      <c r="E27">
        <v>8243682</v>
      </c>
      <c r="F27" t="s">
        <v>31</v>
      </c>
      <c r="G27" s="96" t="s">
        <v>31</v>
      </c>
      <c r="H27" s="40">
        <v>44736</v>
      </c>
      <c r="I27" t="s">
        <v>32</v>
      </c>
      <c r="J27" t="s">
        <v>32</v>
      </c>
      <c r="K27" t="s">
        <v>28</v>
      </c>
      <c r="L27" s="4">
        <v>44761</v>
      </c>
      <c r="M27" s="38" t="s">
        <v>34</v>
      </c>
      <c r="N27" s="38" t="s">
        <v>34</v>
      </c>
      <c r="O27" s="41"/>
      <c r="P27" s="59"/>
      <c r="Q27" s="41"/>
      <c r="R27" s="59"/>
      <c r="S27" s="41"/>
      <c r="T27" s="41"/>
      <c r="U27" s="41"/>
      <c r="V27" t="s">
        <v>117</v>
      </c>
      <c r="W27" t="s">
        <v>34</v>
      </c>
      <c r="X27" t="s">
        <v>197</v>
      </c>
      <c r="Y27" s="5" t="s">
        <v>198</v>
      </c>
      <c r="Z27" t="s">
        <v>199</v>
      </c>
      <c r="AA27">
        <v>0</v>
      </c>
    </row>
    <row r="28" spans="1:27">
      <c r="A28" t="s">
        <v>200</v>
      </c>
      <c r="B28" t="s">
        <v>28</v>
      </c>
      <c r="C28" t="s">
        <v>201</v>
      </c>
      <c r="D28" t="s">
        <v>202</v>
      </c>
      <c r="F28" t="s">
        <v>39</v>
      </c>
      <c r="G28" s="96" t="s">
        <v>39</v>
      </c>
      <c r="H28" s="40">
        <v>44761</v>
      </c>
      <c r="I28" t="s">
        <v>32</v>
      </c>
      <c r="J28" t="s">
        <v>32</v>
      </c>
      <c r="K28" t="s">
        <v>32</v>
      </c>
      <c r="L28" s="4">
        <v>44761</v>
      </c>
      <c r="M28" s="56">
        <v>44776</v>
      </c>
      <c r="N28" s="38" t="s">
        <v>40</v>
      </c>
      <c r="O28" t="s">
        <v>40</v>
      </c>
      <c r="P28" s="56">
        <v>44825</v>
      </c>
      <c r="Q28" t="s">
        <v>40</v>
      </c>
      <c r="R28" s="56">
        <v>45205</v>
      </c>
      <c r="S28" t="s">
        <v>40</v>
      </c>
      <c r="V28" t="s">
        <v>164</v>
      </c>
      <c r="W28" t="s">
        <v>132</v>
      </c>
      <c r="Y28" s="43" t="s">
        <v>203</v>
      </c>
      <c r="Z28" t="s">
        <v>204</v>
      </c>
      <c r="AA28">
        <v>1</v>
      </c>
    </row>
    <row r="29" spans="1:27">
      <c r="A29" t="s">
        <v>205</v>
      </c>
      <c r="B29" t="s">
        <v>28</v>
      </c>
      <c r="C29" t="s">
        <v>206</v>
      </c>
      <c r="D29" t="s">
        <v>207</v>
      </c>
      <c r="F29" s="78" t="s">
        <v>74</v>
      </c>
      <c r="G29" s="96" t="s">
        <v>74</v>
      </c>
      <c r="H29" s="40">
        <v>44797</v>
      </c>
      <c r="I29" t="s">
        <v>32</v>
      </c>
      <c r="J29" t="s">
        <v>32</v>
      </c>
      <c r="K29" t="s">
        <v>32</v>
      </c>
      <c r="L29" s="4">
        <v>44797</v>
      </c>
      <c r="M29" s="41"/>
      <c r="N29" s="41"/>
      <c r="O29" s="41"/>
      <c r="P29" s="41"/>
      <c r="Q29" s="41"/>
      <c r="R29" s="59"/>
      <c r="S29" s="41"/>
      <c r="T29" s="41"/>
      <c r="U29" s="41"/>
      <c r="V29" s="22" t="s">
        <v>75</v>
      </c>
      <c r="W29" t="s">
        <v>34</v>
      </c>
      <c r="X29" t="s">
        <v>208</v>
      </c>
      <c r="Y29" s="5" t="s">
        <v>209</v>
      </c>
      <c r="Z29" t="s">
        <v>210</v>
      </c>
      <c r="AA29">
        <v>0</v>
      </c>
    </row>
    <row r="30" spans="1:27">
      <c r="A30" t="s">
        <v>211</v>
      </c>
      <c r="B30" t="s">
        <v>28</v>
      </c>
      <c r="C30" t="s">
        <v>212</v>
      </c>
      <c r="D30" t="s">
        <v>213</v>
      </c>
      <c r="F30" t="s">
        <v>39</v>
      </c>
      <c r="G30" s="96" t="s">
        <v>39</v>
      </c>
      <c r="H30" s="40">
        <v>44839</v>
      </c>
      <c r="I30" t="s">
        <v>32</v>
      </c>
      <c r="J30" t="s">
        <v>32</v>
      </c>
      <c r="K30" t="s">
        <v>32</v>
      </c>
      <c r="L30" s="4">
        <v>44839</v>
      </c>
      <c r="M30" s="56">
        <v>44852</v>
      </c>
      <c r="N30" s="38" t="s">
        <v>40</v>
      </c>
      <c r="O30" t="s">
        <v>40</v>
      </c>
      <c r="P30" s="56">
        <v>44901</v>
      </c>
      <c r="Q30" t="s">
        <v>40</v>
      </c>
      <c r="R30" s="56">
        <v>45271</v>
      </c>
      <c r="S30" t="s">
        <v>40</v>
      </c>
      <c r="V30" t="s">
        <v>164</v>
      </c>
      <c r="W30" t="s">
        <v>42</v>
      </c>
      <c r="Y30" s="5" t="s">
        <v>214</v>
      </c>
      <c r="Z30" t="s">
        <v>215</v>
      </c>
      <c r="AA30">
        <v>1</v>
      </c>
    </row>
    <row r="31" spans="1:27">
      <c r="A31" t="s">
        <v>216</v>
      </c>
      <c r="B31" t="s">
        <v>28</v>
      </c>
      <c r="C31" t="s">
        <v>217</v>
      </c>
      <c r="D31" t="s">
        <v>218</v>
      </c>
      <c r="F31" t="s">
        <v>39</v>
      </c>
      <c r="G31" s="96" t="s">
        <v>39</v>
      </c>
      <c r="H31" s="40">
        <v>44846</v>
      </c>
      <c r="I31" t="s">
        <v>32</v>
      </c>
      <c r="J31" t="s">
        <v>32</v>
      </c>
      <c r="K31" t="s">
        <v>32</v>
      </c>
      <c r="L31" s="4">
        <v>44846</v>
      </c>
      <c r="M31" s="56">
        <v>44855</v>
      </c>
      <c r="N31" s="38" t="s">
        <v>40</v>
      </c>
      <c r="O31" t="s">
        <v>40</v>
      </c>
      <c r="P31" s="56">
        <v>44911</v>
      </c>
      <c r="Q31" t="s">
        <v>40</v>
      </c>
      <c r="R31" s="56">
        <v>45300</v>
      </c>
      <c r="S31" t="s">
        <v>40</v>
      </c>
      <c r="V31" t="s">
        <v>164</v>
      </c>
      <c r="W31" t="s">
        <v>132</v>
      </c>
      <c r="Y31" s="5" t="s">
        <v>219</v>
      </c>
      <c r="Z31" t="s">
        <v>220</v>
      </c>
      <c r="AA31">
        <v>1</v>
      </c>
    </row>
    <row r="32" spans="1:27">
      <c r="A32" t="s">
        <v>221</v>
      </c>
      <c r="B32" t="s">
        <v>32</v>
      </c>
      <c r="C32" t="s">
        <v>222</v>
      </c>
      <c r="D32" t="s">
        <v>179</v>
      </c>
      <c r="F32" t="s">
        <v>39</v>
      </c>
      <c r="G32" s="96" t="s">
        <v>39</v>
      </c>
      <c r="H32" s="40">
        <v>44846</v>
      </c>
      <c r="I32" t="s">
        <v>32</v>
      </c>
      <c r="J32" t="s">
        <v>32</v>
      </c>
      <c r="K32" t="s">
        <v>32</v>
      </c>
      <c r="L32" s="4">
        <v>44846</v>
      </c>
      <c r="M32" s="56">
        <v>44862</v>
      </c>
      <c r="N32" s="38" t="s">
        <v>40</v>
      </c>
      <c r="O32" t="s">
        <v>40</v>
      </c>
      <c r="P32" s="56">
        <v>44908</v>
      </c>
      <c r="Q32" t="s">
        <v>40</v>
      </c>
      <c r="R32" s="56">
        <v>45328</v>
      </c>
      <c r="S32" t="s">
        <v>40</v>
      </c>
      <c r="V32" t="s">
        <v>164</v>
      </c>
      <c r="W32" t="s">
        <v>42</v>
      </c>
      <c r="Y32" s="5" t="s">
        <v>223</v>
      </c>
      <c r="Z32" t="s">
        <v>224</v>
      </c>
      <c r="AA32">
        <v>1</v>
      </c>
    </row>
    <row r="33" spans="1:27">
      <c r="A33" t="s">
        <v>225</v>
      </c>
      <c r="B33" t="s">
        <v>32</v>
      </c>
      <c r="C33" t="s">
        <v>226</v>
      </c>
      <c r="D33" t="s">
        <v>227</v>
      </c>
      <c r="F33" s="78" t="s">
        <v>74</v>
      </c>
      <c r="G33" s="96" t="s">
        <v>103</v>
      </c>
      <c r="H33" s="40" t="s">
        <v>34</v>
      </c>
      <c r="I33" t="s">
        <v>28</v>
      </c>
      <c r="J33" t="s">
        <v>28</v>
      </c>
      <c r="K33" t="s">
        <v>28</v>
      </c>
      <c r="L33" s="4" t="s">
        <v>34</v>
      </c>
      <c r="M33" s="41"/>
      <c r="N33" s="41"/>
      <c r="O33" s="41"/>
      <c r="P33" s="41"/>
      <c r="Q33" s="41"/>
      <c r="R33" s="59"/>
      <c r="S33" s="41"/>
      <c r="T33" s="41"/>
      <c r="U33" s="41"/>
      <c r="W33" t="s">
        <v>34</v>
      </c>
      <c r="Y33" s="5" t="s">
        <v>228</v>
      </c>
      <c r="Z33" t="s">
        <v>229</v>
      </c>
      <c r="AA33">
        <v>0</v>
      </c>
    </row>
    <row r="34" spans="1:27">
      <c r="A34" t="s">
        <v>230</v>
      </c>
      <c r="B34" t="s">
        <v>28</v>
      </c>
      <c r="C34" t="s">
        <v>231</v>
      </c>
      <c r="D34" t="s">
        <v>232</v>
      </c>
      <c r="F34" t="s">
        <v>39</v>
      </c>
      <c r="G34" s="96" t="s">
        <v>39</v>
      </c>
      <c r="H34" s="40">
        <v>44881</v>
      </c>
      <c r="I34" t="s">
        <v>32</v>
      </c>
      <c r="J34" t="s">
        <v>32</v>
      </c>
      <c r="K34" t="s">
        <v>32</v>
      </c>
      <c r="L34" s="4">
        <v>44881</v>
      </c>
      <c r="M34" s="56">
        <v>44930</v>
      </c>
      <c r="N34" s="38" t="s">
        <v>40</v>
      </c>
      <c r="O34" t="s">
        <v>40</v>
      </c>
      <c r="P34" s="56">
        <v>44995</v>
      </c>
      <c r="Q34" t="s">
        <v>40</v>
      </c>
      <c r="R34" s="38" t="s">
        <v>34</v>
      </c>
      <c r="S34" t="s">
        <v>56</v>
      </c>
      <c r="W34" t="s">
        <v>42</v>
      </c>
      <c r="Y34" s="5" t="s">
        <v>233</v>
      </c>
      <c r="Z34" t="s">
        <v>234</v>
      </c>
      <c r="AA34">
        <v>1</v>
      </c>
    </row>
    <row r="35" spans="1:27">
      <c r="A35" t="s">
        <v>235</v>
      </c>
      <c r="B35" t="s">
        <v>28</v>
      </c>
      <c r="C35" t="s">
        <v>236</v>
      </c>
      <c r="D35" t="s">
        <v>237</v>
      </c>
      <c r="F35" s="72" t="s">
        <v>89</v>
      </c>
      <c r="G35" s="96" t="s">
        <v>150</v>
      </c>
      <c r="H35" s="40">
        <v>44883</v>
      </c>
      <c r="I35" t="s">
        <v>32</v>
      </c>
      <c r="J35" t="s">
        <v>32</v>
      </c>
      <c r="K35" t="s">
        <v>32</v>
      </c>
      <c r="L35" s="4">
        <v>44883</v>
      </c>
      <c r="M35" s="41"/>
      <c r="N35" s="41"/>
      <c r="O35" s="41"/>
      <c r="P35" s="41"/>
      <c r="Q35" s="41"/>
      <c r="R35" s="59"/>
      <c r="S35" s="41"/>
      <c r="T35" s="41"/>
      <c r="U35" s="41"/>
      <c r="W35" t="s">
        <v>34</v>
      </c>
      <c r="Y35" s="5" t="s">
        <v>238</v>
      </c>
      <c r="Z35" t="s">
        <v>239</v>
      </c>
      <c r="AA35">
        <v>0</v>
      </c>
    </row>
    <row r="36" spans="1:27">
      <c r="A36" t="s">
        <v>240</v>
      </c>
      <c r="B36" t="s">
        <v>28</v>
      </c>
      <c r="C36" t="s">
        <v>241</v>
      </c>
      <c r="D36" t="s">
        <v>242</v>
      </c>
      <c r="F36" t="s">
        <v>31</v>
      </c>
      <c r="G36" s="96" t="s">
        <v>31</v>
      </c>
      <c r="H36" s="40">
        <v>44936</v>
      </c>
      <c r="I36" t="s">
        <v>32</v>
      </c>
      <c r="J36" t="s">
        <v>32</v>
      </c>
      <c r="K36" t="s">
        <v>28</v>
      </c>
      <c r="L36" s="4">
        <v>44936</v>
      </c>
      <c r="M36" s="41"/>
      <c r="N36" s="41"/>
      <c r="O36" s="41"/>
      <c r="P36" s="41"/>
      <c r="Q36" s="41"/>
      <c r="R36" s="59"/>
      <c r="S36" s="41"/>
      <c r="T36" s="41"/>
      <c r="U36" s="41"/>
      <c r="W36" t="s">
        <v>34</v>
      </c>
      <c r="Y36" s="5" t="s">
        <v>243</v>
      </c>
      <c r="Z36" t="s">
        <v>244</v>
      </c>
      <c r="AA36">
        <v>0</v>
      </c>
    </row>
    <row r="37" spans="1:27">
      <c r="A37" t="s">
        <v>245</v>
      </c>
      <c r="B37" t="s">
        <v>28</v>
      </c>
      <c r="C37" t="s">
        <v>246</v>
      </c>
      <c r="D37" t="s">
        <v>247</v>
      </c>
      <c r="F37" t="s">
        <v>39</v>
      </c>
      <c r="G37" s="96" t="s">
        <v>39</v>
      </c>
      <c r="H37" s="40">
        <v>44967</v>
      </c>
      <c r="I37" t="s">
        <v>32</v>
      </c>
      <c r="J37" t="s">
        <v>32</v>
      </c>
      <c r="K37" t="s">
        <v>32</v>
      </c>
      <c r="L37" s="4">
        <v>44967</v>
      </c>
      <c r="M37" s="56">
        <v>45019</v>
      </c>
      <c r="N37" s="38" t="s">
        <v>40</v>
      </c>
      <c r="O37" t="s">
        <v>40</v>
      </c>
      <c r="P37" s="56">
        <v>45048</v>
      </c>
      <c r="Q37" t="s">
        <v>40</v>
      </c>
      <c r="W37" t="s">
        <v>42</v>
      </c>
      <c r="Y37" s="5" t="s">
        <v>248</v>
      </c>
      <c r="Z37" s="62" t="s">
        <v>249</v>
      </c>
      <c r="AA37">
        <v>1</v>
      </c>
    </row>
    <row r="38" spans="1:27">
      <c r="A38" t="s">
        <v>250</v>
      </c>
      <c r="B38" t="s">
        <v>32</v>
      </c>
      <c r="C38" t="s">
        <v>251</v>
      </c>
      <c r="D38" t="s">
        <v>227</v>
      </c>
      <c r="F38" t="s">
        <v>39</v>
      </c>
      <c r="G38" s="96" t="s">
        <v>39</v>
      </c>
      <c r="H38" s="40">
        <v>44956</v>
      </c>
      <c r="I38" t="s">
        <v>32</v>
      </c>
      <c r="J38" t="s">
        <v>32</v>
      </c>
      <c r="K38" t="s">
        <v>32</v>
      </c>
      <c r="L38" s="4">
        <v>44956</v>
      </c>
      <c r="M38" s="56">
        <v>44972</v>
      </c>
      <c r="N38" s="38" t="s">
        <v>40</v>
      </c>
      <c r="O38" t="s">
        <v>40</v>
      </c>
      <c r="P38" s="56">
        <v>45021</v>
      </c>
      <c r="Q38" t="s">
        <v>40</v>
      </c>
      <c r="W38" t="s">
        <v>42</v>
      </c>
      <c r="Y38" s="5" t="s">
        <v>252</v>
      </c>
      <c r="Z38" t="s">
        <v>253</v>
      </c>
      <c r="AA38">
        <v>1</v>
      </c>
    </row>
    <row r="39" spans="1:27">
      <c r="A39" t="s">
        <v>254</v>
      </c>
      <c r="B39" t="s">
        <v>32</v>
      </c>
      <c r="C39" t="s">
        <v>255</v>
      </c>
      <c r="D39" t="s">
        <v>256</v>
      </c>
      <c r="F39" t="s">
        <v>39</v>
      </c>
      <c r="G39" s="96" t="s">
        <v>39</v>
      </c>
      <c r="H39" s="40">
        <v>44970</v>
      </c>
      <c r="I39" t="s">
        <v>32</v>
      </c>
      <c r="J39" t="s">
        <v>32</v>
      </c>
      <c r="K39" t="s">
        <v>32</v>
      </c>
      <c r="L39" s="4">
        <v>44970</v>
      </c>
      <c r="M39" s="56">
        <v>44986</v>
      </c>
      <c r="N39" s="38" t="s">
        <v>40</v>
      </c>
      <c r="O39" t="s">
        <v>40</v>
      </c>
      <c r="P39" s="56">
        <v>45035</v>
      </c>
      <c r="Q39" t="s">
        <v>40</v>
      </c>
      <c r="W39" t="s">
        <v>42</v>
      </c>
      <c r="Y39" s="5" t="s">
        <v>257</v>
      </c>
      <c r="Z39" t="s">
        <v>258</v>
      </c>
      <c r="AA39">
        <v>1</v>
      </c>
    </row>
    <row r="40" spans="1:27">
      <c r="A40" t="s">
        <v>259</v>
      </c>
      <c r="B40" t="s">
        <v>28</v>
      </c>
      <c r="C40" t="s">
        <v>260</v>
      </c>
      <c r="D40" t="s">
        <v>261</v>
      </c>
      <c r="F40" s="72" t="s">
        <v>89</v>
      </c>
      <c r="G40" s="96" t="s">
        <v>89</v>
      </c>
      <c r="H40" s="40">
        <v>44992</v>
      </c>
      <c r="I40" t="s">
        <v>32</v>
      </c>
      <c r="J40" t="s">
        <v>32</v>
      </c>
      <c r="K40" t="s">
        <v>32</v>
      </c>
      <c r="L40" s="4">
        <v>44992</v>
      </c>
      <c r="M40" s="56">
        <v>45028</v>
      </c>
      <c r="N40" s="38" t="s">
        <v>40</v>
      </c>
      <c r="O40" t="s">
        <v>56</v>
      </c>
      <c r="P40" s="41"/>
      <c r="Q40" s="41"/>
      <c r="R40" s="41"/>
      <c r="S40" s="41"/>
      <c r="T40" s="41"/>
      <c r="U40" s="41"/>
      <c r="V40" s="22" t="s">
        <v>90</v>
      </c>
      <c r="W40" t="s">
        <v>132</v>
      </c>
      <c r="X40" t="s">
        <v>262</v>
      </c>
      <c r="Y40" s="5" t="s">
        <v>263</v>
      </c>
      <c r="Z40" t="s">
        <v>264</v>
      </c>
      <c r="AA40">
        <v>0</v>
      </c>
    </row>
    <row r="41" spans="1:27">
      <c r="A41" t="s">
        <v>265</v>
      </c>
      <c r="B41" t="s">
        <v>32</v>
      </c>
      <c r="C41" t="s">
        <v>266</v>
      </c>
      <c r="D41" t="s">
        <v>48</v>
      </c>
      <c r="F41" t="s">
        <v>39</v>
      </c>
      <c r="G41" s="96" t="s">
        <v>39</v>
      </c>
      <c r="H41" s="40">
        <v>45015</v>
      </c>
      <c r="I41" t="s">
        <v>32</v>
      </c>
      <c r="J41" t="s">
        <v>32</v>
      </c>
      <c r="K41" t="s">
        <v>32</v>
      </c>
      <c r="L41" s="4">
        <v>45015</v>
      </c>
      <c r="M41" s="56">
        <v>45041</v>
      </c>
      <c r="N41" s="38" t="s">
        <v>40</v>
      </c>
      <c r="O41" t="s">
        <v>40</v>
      </c>
      <c r="P41" s="56">
        <v>45099</v>
      </c>
      <c r="Q41" t="s">
        <v>40</v>
      </c>
      <c r="W41" t="s">
        <v>42</v>
      </c>
      <c r="X41" t="s">
        <v>267</v>
      </c>
      <c r="Y41" s="5" t="s">
        <v>268</v>
      </c>
      <c r="Z41" t="s">
        <v>269</v>
      </c>
      <c r="AA41">
        <v>1</v>
      </c>
    </row>
    <row r="42" spans="1:27">
      <c r="A42" t="s">
        <v>270</v>
      </c>
      <c r="B42" t="s">
        <v>32</v>
      </c>
      <c r="C42" t="s">
        <v>271</v>
      </c>
      <c r="D42" t="s">
        <v>272</v>
      </c>
      <c r="F42" t="s">
        <v>39</v>
      </c>
      <c r="G42" s="96" t="s">
        <v>39</v>
      </c>
      <c r="H42" s="40">
        <v>45034</v>
      </c>
      <c r="I42" t="s">
        <v>32</v>
      </c>
      <c r="J42" t="s">
        <v>32</v>
      </c>
      <c r="K42" t="s">
        <v>32</v>
      </c>
      <c r="L42" s="4">
        <v>45034</v>
      </c>
      <c r="M42" s="56">
        <v>45083</v>
      </c>
      <c r="N42" s="38" t="s">
        <v>40</v>
      </c>
      <c r="O42" s="38" t="s">
        <v>40</v>
      </c>
      <c r="P42" s="56">
        <v>45146</v>
      </c>
      <c r="Q42" s="38" t="s">
        <v>40</v>
      </c>
      <c r="W42" t="s">
        <v>42</v>
      </c>
      <c r="Y42" s="5" t="s">
        <v>273</v>
      </c>
      <c r="Z42" t="s">
        <v>274</v>
      </c>
      <c r="AA42">
        <v>1</v>
      </c>
    </row>
    <row r="43" spans="1:27">
      <c r="A43" t="s">
        <v>275</v>
      </c>
      <c r="B43" t="s">
        <v>32</v>
      </c>
      <c r="C43" t="s">
        <v>276</v>
      </c>
      <c r="D43" t="s">
        <v>277</v>
      </c>
      <c r="F43" t="s">
        <v>39</v>
      </c>
      <c r="G43" s="96" t="s">
        <v>39</v>
      </c>
      <c r="H43" s="40">
        <v>45069</v>
      </c>
      <c r="I43" t="s">
        <v>32</v>
      </c>
      <c r="J43" t="s">
        <v>32</v>
      </c>
      <c r="K43" t="s">
        <v>32</v>
      </c>
      <c r="L43" s="4">
        <v>45069</v>
      </c>
      <c r="M43" s="56">
        <v>45085</v>
      </c>
      <c r="N43" s="38" t="s">
        <v>32</v>
      </c>
      <c r="O43" s="38" t="s">
        <v>40</v>
      </c>
      <c r="P43" s="56">
        <v>45134</v>
      </c>
      <c r="Q43" s="38" t="s">
        <v>40</v>
      </c>
      <c r="W43" t="s">
        <v>42</v>
      </c>
      <c r="Y43" s="66" t="s">
        <v>278</v>
      </c>
      <c r="Z43" t="s">
        <v>279</v>
      </c>
      <c r="AA43">
        <v>1</v>
      </c>
    </row>
    <row r="44" spans="1:27">
      <c r="A44" t="s">
        <v>280</v>
      </c>
      <c r="B44" t="s">
        <v>28</v>
      </c>
      <c r="C44" t="s">
        <v>281</v>
      </c>
      <c r="D44" t="s">
        <v>282</v>
      </c>
      <c r="F44" s="72" t="s">
        <v>89</v>
      </c>
      <c r="G44" s="96" t="s">
        <v>150</v>
      </c>
      <c r="H44" s="40">
        <v>45089</v>
      </c>
      <c r="I44" t="s">
        <v>32</v>
      </c>
      <c r="J44" t="s">
        <v>32</v>
      </c>
      <c r="K44" t="s">
        <v>28</v>
      </c>
      <c r="L44" s="4">
        <v>45089</v>
      </c>
      <c r="M44" s="41"/>
      <c r="N44" s="41"/>
      <c r="O44" s="41"/>
      <c r="P44" s="41"/>
      <c r="Q44" s="41"/>
      <c r="R44" s="59"/>
      <c r="S44" s="41"/>
      <c r="T44" s="41"/>
      <c r="U44" s="41"/>
      <c r="V44" s="22"/>
      <c r="W44" s="22"/>
      <c r="X44" t="s">
        <v>283</v>
      </c>
      <c r="Y44" s="66" t="s">
        <v>284</v>
      </c>
      <c r="Z44" t="s">
        <v>285</v>
      </c>
      <c r="AA44">
        <v>0</v>
      </c>
    </row>
    <row r="45" spans="1:27">
      <c r="A45" t="s">
        <v>286</v>
      </c>
      <c r="B45" t="s">
        <v>32</v>
      </c>
      <c r="C45" t="s">
        <v>287</v>
      </c>
      <c r="D45" t="s">
        <v>288</v>
      </c>
      <c r="F45" s="78" t="s">
        <v>74</v>
      </c>
      <c r="G45" s="96" t="s">
        <v>74</v>
      </c>
      <c r="H45" s="40">
        <v>45091</v>
      </c>
      <c r="I45" t="s">
        <v>32</v>
      </c>
      <c r="J45" t="s">
        <v>32</v>
      </c>
      <c r="K45" t="s">
        <v>32</v>
      </c>
      <c r="L45" s="4">
        <v>45091</v>
      </c>
      <c r="M45" s="56">
        <v>45125</v>
      </c>
      <c r="N45" s="38" t="s">
        <v>40</v>
      </c>
      <c r="O45" t="s">
        <v>56</v>
      </c>
      <c r="P45" s="41"/>
      <c r="Q45" s="41"/>
      <c r="R45" s="59"/>
      <c r="S45" s="41"/>
      <c r="T45" s="41"/>
      <c r="U45" s="41"/>
      <c r="X45" t="s">
        <v>289</v>
      </c>
      <c r="Y45" s="5" t="s">
        <v>290</v>
      </c>
      <c r="Z45" t="s">
        <v>291</v>
      </c>
      <c r="AA45">
        <v>0</v>
      </c>
    </row>
    <row r="46" spans="1:27">
      <c r="A46" t="s">
        <v>292</v>
      </c>
      <c r="B46" t="s">
        <v>28</v>
      </c>
      <c r="C46" t="s">
        <v>293</v>
      </c>
      <c r="D46" t="s">
        <v>294</v>
      </c>
      <c r="G46" s="96" t="s">
        <v>295</v>
      </c>
      <c r="H46" s="40">
        <v>45156</v>
      </c>
      <c r="I46" t="s">
        <v>32</v>
      </c>
      <c r="J46" t="s">
        <v>32</v>
      </c>
      <c r="K46" t="s">
        <v>28</v>
      </c>
      <c r="L46" s="4">
        <v>45156</v>
      </c>
      <c r="M46" s="56" t="s">
        <v>296</v>
      </c>
      <c r="N46" s="38" t="s">
        <v>56</v>
      </c>
      <c r="W46" t="s">
        <v>42</v>
      </c>
      <c r="X46" s="37" t="s">
        <v>297</v>
      </c>
      <c r="Y46" s="5" t="s">
        <v>298</v>
      </c>
      <c r="Z46" t="s">
        <v>299</v>
      </c>
      <c r="AA46">
        <v>0</v>
      </c>
    </row>
    <row r="47" spans="1:27">
      <c r="A47" t="s">
        <v>300</v>
      </c>
      <c r="B47" t="s">
        <v>28</v>
      </c>
      <c r="C47" t="s">
        <v>301</v>
      </c>
      <c r="D47" t="s">
        <v>302</v>
      </c>
      <c r="F47" t="s">
        <v>39</v>
      </c>
      <c r="G47" s="96" t="s">
        <v>39</v>
      </c>
      <c r="H47" s="40">
        <v>45205</v>
      </c>
      <c r="I47" t="s">
        <v>32</v>
      </c>
      <c r="J47" t="s">
        <v>32</v>
      </c>
      <c r="K47" t="s">
        <v>32</v>
      </c>
      <c r="L47" s="4">
        <v>45205</v>
      </c>
      <c r="M47" s="56">
        <v>45218</v>
      </c>
      <c r="N47" s="38" t="s">
        <v>40</v>
      </c>
      <c r="O47" s="38" t="s">
        <v>40</v>
      </c>
      <c r="P47" s="56">
        <v>45272</v>
      </c>
      <c r="Q47" s="38" t="s">
        <v>40</v>
      </c>
      <c r="W47" t="s">
        <v>42</v>
      </c>
      <c r="X47" s="37"/>
      <c r="Y47" s="5" t="s">
        <v>303</v>
      </c>
      <c r="Z47" t="s">
        <v>304</v>
      </c>
      <c r="AA47">
        <v>1</v>
      </c>
    </row>
    <row r="48" spans="1:27">
      <c r="A48" t="s">
        <v>305</v>
      </c>
      <c r="B48" t="s">
        <v>28</v>
      </c>
      <c r="C48" t="s">
        <v>306</v>
      </c>
      <c r="D48" t="s">
        <v>307</v>
      </c>
      <c r="F48" t="s">
        <v>39</v>
      </c>
      <c r="G48" s="96" t="s">
        <v>39</v>
      </c>
      <c r="H48" s="40">
        <v>45224</v>
      </c>
      <c r="I48" t="s">
        <v>32</v>
      </c>
      <c r="J48" t="s">
        <v>32</v>
      </c>
      <c r="K48" t="s">
        <v>32</v>
      </c>
      <c r="L48" s="4">
        <v>45224</v>
      </c>
      <c r="M48" s="56">
        <v>45238</v>
      </c>
      <c r="N48" s="38" t="s">
        <v>40</v>
      </c>
      <c r="O48" s="38" t="s">
        <v>40</v>
      </c>
      <c r="P48" s="56">
        <v>45316</v>
      </c>
      <c r="Q48" s="38" t="s">
        <v>40</v>
      </c>
      <c r="W48" t="s">
        <v>42</v>
      </c>
      <c r="X48" s="37"/>
      <c r="Y48" s="67" t="s">
        <v>308</v>
      </c>
      <c r="Z48" t="s">
        <v>309</v>
      </c>
      <c r="AA48">
        <v>1</v>
      </c>
    </row>
    <row r="49" spans="1:27">
      <c r="A49" t="s">
        <v>310</v>
      </c>
      <c r="B49" t="s">
        <v>28</v>
      </c>
      <c r="C49" t="s">
        <v>311</v>
      </c>
      <c r="D49" t="s">
        <v>312</v>
      </c>
      <c r="F49" t="s">
        <v>39</v>
      </c>
      <c r="G49" s="96" t="s">
        <v>39</v>
      </c>
      <c r="H49" s="40">
        <v>45244</v>
      </c>
      <c r="I49" t="s">
        <v>32</v>
      </c>
      <c r="J49" t="s">
        <v>32</v>
      </c>
      <c r="K49" t="s">
        <v>32</v>
      </c>
      <c r="L49" s="4">
        <v>45244</v>
      </c>
      <c r="M49" s="56">
        <v>45342</v>
      </c>
      <c r="N49" s="38" t="s">
        <v>40</v>
      </c>
      <c r="O49" s="38" t="s">
        <v>40</v>
      </c>
      <c r="P49" s="56">
        <v>45392</v>
      </c>
      <c r="Q49" s="38" t="s">
        <v>40</v>
      </c>
      <c r="U49" t="s">
        <v>313</v>
      </c>
      <c r="W49" t="s">
        <v>42</v>
      </c>
      <c r="X49" s="37"/>
      <c r="Y49" s="5" t="s">
        <v>314</v>
      </c>
      <c r="Z49" t="s">
        <v>315</v>
      </c>
      <c r="AA49">
        <v>1</v>
      </c>
    </row>
    <row r="50" spans="1:27">
      <c r="A50" t="s">
        <v>316</v>
      </c>
      <c r="B50" t="s">
        <v>32</v>
      </c>
      <c r="C50" t="s">
        <v>317</v>
      </c>
      <c r="D50" t="s">
        <v>318</v>
      </c>
      <c r="F50" t="s">
        <v>39</v>
      </c>
      <c r="G50" s="96" t="s">
        <v>39</v>
      </c>
      <c r="H50" s="40">
        <v>44937</v>
      </c>
      <c r="I50" t="s">
        <v>32</v>
      </c>
      <c r="J50" t="s">
        <v>32</v>
      </c>
      <c r="K50" t="s">
        <v>32</v>
      </c>
      <c r="L50" s="4">
        <v>45302</v>
      </c>
      <c r="M50" s="56">
        <v>45330</v>
      </c>
      <c r="N50" s="38" t="s">
        <v>40</v>
      </c>
      <c r="O50" s="38" t="s">
        <v>40</v>
      </c>
      <c r="P50" s="56">
        <v>45385</v>
      </c>
      <c r="Q50" s="38" t="s">
        <v>40</v>
      </c>
      <c r="W50" t="s">
        <v>42</v>
      </c>
      <c r="X50" s="37" t="s">
        <v>319</v>
      </c>
      <c r="Y50" s="5" t="s">
        <v>320</v>
      </c>
      <c r="Z50" t="s">
        <v>321</v>
      </c>
      <c r="AA50">
        <v>1</v>
      </c>
    </row>
    <row r="51" spans="1:27">
      <c r="A51" t="s">
        <v>322</v>
      </c>
      <c r="B51" t="s">
        <v>28</v>
      </c>
      <c r="C51" t="s">
        <v>323</v>
      </c>
      <c r="D51" t="s">
        <v>109</v>
      </c>
      <c r="F51" t="s">
        <v>31</v>
      </c>
      <c r="G51" s="96" t="s">
        <v>31</v>
      </c>
      <c r="H51" s="40">
        <v>45329</v>
      </c>
      <c r="I51" t="s">
        <v>32</v>
      </c>
      <c r="J51" t="s">
        <v>32</v>
      </c>
      <c r="K51" t="s">
        <v>28</v>
      </c>
      <c r="L51" s="4">
        <v>45329</v>
      </c>
      <c r="M51" s="41"/>
      <c r="N51" s="41"/>
      <c r="O51" s="41"/>
      <c r="P51" s="41"/>
      <c r="Q51" s="41"/>
      <c r="R51" s="59"/>
      <c r="S51" s="41"/>
      <c r="T51" s="41"/>
      <c r="U51" s="41"/>
      <c r="X51" s="37" t="s">
        <v>324</v>
      </c>
      <c r="Y51" s="67" t="s">
        <v>325</v>
      </c>
      <c r="Z51" t="s">
        <v>326</v>
      </c>
      <c r="AA51">
        <v>0</v>
      </c>
    </row>
    <row r="52" spans="1:27">
      <c r="A52" t="s">
        <v>327</v>
      </c>
      <c r="B52" t="s">
        <v>32</v>
      </c>
      <c r="C52" t="s">
        <v>328</v>
      </c>
      <c r="D52" t="s">
        <v>329</v>
      </c>
      <c r="F52" t="s">
        <v>39</v>
      </c>
      <c r="G52" s="96" t="s">
        <v>39</v>
      </c>
      <c r="H52" s="40">
        <v>45349</v>
      </c>
      <c r="I52" t="s">
        <v>32</v>
      </c>
      <c r="J52" t="s">
        <v>32</v>
      </c>
      <c r="K52" t="s">
        <v>32</v>
      </c>
      <c r="L52" s="4">
        <v>45349</v>
      </c>
      <c r="M52" s="56">
        <v>45377</v>
      </c>
      <c r="N52" s="38" t="s">
        <v>40</v>
      </c>
      <c r="O52" t="s">
        <v>40</v>
      </c>
      <c r="P52" s="56">
        <v>45426</v>
      </c>
      <c r="Q52" t="s">
        <v>330</v>
      </c>
      <c r="W52" t="s">
        <v>42</v>
      </c>
      <c r="Y52" s="66" t="s">
        <v>331</v>
      </c>
      <c r="Z52" t="s">
        <v>332</v>
      </c>
      <c r="AA52">
        <v>1</v>
      </c>
    </row>
    <row r="53" spans="1:27">
      <c r="A53" t="s">
        <v>333</v>
      </c>
      <c r="B53" t="s">
        <v>28</v>
      </c>
      <c r="C53" t="s">
        <v>334</v>
      </c>
      <c r="D53" t="s">
        <v>329</v>
      </c>
      <c r="F53" t="s">
        <v>31</v>
      </c>
      <c r="G53" s="96" t="s">
        <v>31</v>
      </c>
      <c r="H53" s="40">
        <v>45351</v>
      </c>
      <c r="I53" t="s">
        <v>32</v>
      </c>
      <c r="J53" t="s">
        <v>32</v>
      </c>
      <c r="K53" t="s">
        <v>28</v>
      </c>
      <c r="L53" s="4">
        <v>45351</v>
      </c>
      <c r="M53" s="41"/>
      <c r="N53" s="41"/>
      <c r="O53" s="41"/>
      <c r="P53" s="41"/>
      <c r="Q53" s="41"/>
      <c r="R53" s="59"/>
      <c r="S53" s="41"/>
      <c r="T53" s="41"/>
      <c r="U53" s="41"/>
      <c r="X53" t="s">
        <v>335</v>
      </c>
      <c r="Y53" s="67" t="s">
        <v>336</v>
      </c>
      <c r="Z53" t="s">
        <v>337</v>
      </c>
      <c r="AA53">
        <v>0</v>
      </c>
    </row>
    <row r="54" spans="1:27">
      <c r="A54" t="s">
        <v>338</v>
      </c>
      <c r="B54" t="s">
        <v>32</v>
      </c>
      <c r="C54" t="s">
        <v>339</v>
      </c>
      <c r="D54" t="s">
        <v>340</v>
      </c>
      <c r="F54" t="s">
        <v>39</v>
      </c>
      <c r="G54" s="96" t="s">
        <v>39</v>
      </c>
      <c r="H54" s="40">
        <v>45383</v>
      </c>
      <c r="I54" t="s">
        <v>32</v>
      </c>
      <c r="J54" t="s">
        <v>32</v>
      </c>
      <c r="K54" t="s">
        <v>32</v>
      </c>
      <c r="L54" s="4">
        <v>45383</v>
      </c>
      <c r="M54" s="56">
        <v>45394</v>
      </c>
      <c r="N54" s="38" t="s">
        <v>40</v>
      </c>
      <c r="O54" t="s">
        <v>40</v>
      </c>
      <c r="P54" s="56">
        <v>45449</v>
      </c>
      <c r="Q54" t="s">
        <v>40</v>
      </c>
      <c r="U54" t="s">
        <v>341</v>
      </c>
      <c r="W54" t="s">
        <v>42</v>
      </c>
      <c r="Y54" s="5" t="s">
        <v>342</v>
      </c>
      <c r="Z54" t="s">
        <v>343</v>
      </c>
      <c r="AA54">
        <v>1</v>
      </c>
    </row>
    <row r="55" spans="1:27">
      <c r="A55" t="s">
        <v>344</v>
      </c>
      <c r="B55" t="s">
        <v>28</v>
      </c>
      <c r="C55" t="s">
        <v>345</v>
      </c>
      <c r="D55" t="s">
        <v>346</v>
      </c>
      <c r="F55" t="s">
        <v>39</v>
      </c>
      <c r="G55" s="96" t="s">
        <v>39</v>
      </c>
      <c r="H55" s="40">
        <v>45414</v>
      </c>
      <c r="I55" t="s">
        <v>32</v>
      </c>
      <c r="J55" t="s">
        <v>32</v>
      </c>
      <c r="K55" t="s">
        <v>32</v>
      </c>
      <c r="L55" s="4">
        <v>45414</v>
      </c>
      <c r="M55" s="56">
        <v>45427</v>
      </c>
      <c r="N55" s="38" t="s">
        <v>40</v>
      </c>
      <c r="O55" t="s">
        <v>40</v>
      </c>
      <c r="P55" s="56">
        <v>45467</v>
      </c>
      <c r="Y55" s="66" t="s">
        <v>347</v>
      </c>
      <c r="Z55" t="s">
        <v>348</v>
      </c>
      <c r="AA55">
        <v>1</v>
      </c>
    </row>
    <row r="56" spans="1:27">
      <c r="A56" t="s">
        <v>349</v>
      </c>
      <c r="B56" t="s">
        <v>28</v>
      </c>
      <c r="C56" s="38" t="s">
        <v>350</v>
      </c>
      <c r="D56" s="38" t="s">
        <v>351</v>
      </c>
      <c r="F56" t="s">
        <v>39</v>
      </c>
      <c r="G56" s="96" t="s">
        <v>39</v>
      </c>
      <c r="H56" s="40">
        <v>45426</v>
      </c>
      <c r="I56" t="s">
        <v>32</v>
      </c>
      <c r="J56" t="s">
        <v>32</v>
      </c>
      <c r="K56" t="s">
        <v>32</v>
      </c>
      <c r="L56" s="4">
        <v>45426</v>
      </c>
      <c r="M56" s="56">
        <v>45461</v>
      </c>
      <c r="N56" s="38" t="s">
        <v>40</v>
      </c>
      <c r="O56" t="s">
        <v>56</v>
      </c>
      <c r="P56" s="56">
        <v>45510</v>
      </c>
      <c r="X56" s="38" t="s">
        <v>352</v>
      </c>
      <c r="Y56" s="5" t="s">
        <v>353</v>
      </c>
      <c r="Z56" t="s">
        <v>354</v>
      </c>
      <c r="AA56">
        <v>1</v>
      </c>
    </row>
    <row r="57" spans="1:27">
      <c r="A57" t="s">
        <v>355</v>
      </c>
      <c r="B57" t="s">
        <v>28</v>
      </c>
      <c r="C57" s="38" t="s">
        <v>356</v>
      </c>
      <c r="D57" s="38" t="s">
        <v>357</v>
      </c>
      <c r="F57" t="s">
        <v>39</v>
      </c>
      <c r="G57" s="96" t="s">
        <v>39</v>
      </c>
      <c r="H57" s="40">
        <v>45433</v>
      </c>
      <c r="I57" t="s">
        <v>32</v>
      </c>
      <c r="J57" t="s">
        <v>32</v>
      </c>
      <c r="K57" t="s">
        <v>32</v>
      </c>
      <c r="L57" s="4">
        <v>45433</v>
      </c>
      <c r="M57" s="56">
        <v>45492</v>
      </c>
      <c r="N57" s="38" t="s">
        <v>40</v>
      </c>
      <c r="O57" t="s">
        <v>56</v>
      </c>
      <c r="P57" s="38" t="s">
        <v>358</v>
      </c>
      <c r="X57" t="s">
        <v>359</v>
      </c>
      <c r="Y57" s="66" t="s">
        <v>360</v>
      </c>
      <c r="Z57" t="s">
        <v>361</v>
      </c>
      <c r="AA57">
        <v>1</v>
      </c>
    </row>
    <row r="58" spans="1:27">
      <c r="A58" t="s">
        <v>362</v>
      </c>
      <c r="B58" t="s">
        <v>28</v>
      </c>
      <c r="C58" s="38" t="s">
        <v>363</v>
      </c>
      <c r="D58" s="38" t="s">
        <v>364</v>
      </c>
      <c r="F58" t="s">
        <v>39</v>
      </c>
      <c r="G58" s="96" t="s">
        <v>39</v>
      </c>
      <c r="H58" s="40">
        <v>45482</v>
      </c>
      <c r="I58" t="s">
        <v>32</v>
      </c>
      <c r="J58" t="s">
        <v>32</v>
      </c>
      <c r="K58" t="s">
        <v>32</v>
      </c>
      <c r="L58" s="4">
        <v>45482</v>
      </c>
      <c r="M58" s="56">
        <v>45547</v>
      </c>
      <c r="N58" s="38" t="s">
        <v>56</v>
      </c>
      <c r="X58" t="s">
        <v>365</v>
      </c>
      <c r="Y58" s="66" t="s">
        <v>366</v>
      </c>
      <c r="Z58" t="s">
        <v>367</v>
      </c>
      <c r="AA58">
        <v>1</v>
      </c>
    </row>
    <row r="59" spans="1:27" ht="16.5">
      <c r="A59" t="s">
        <v>368</v>
      </c>
      <c r="B59" t="s">
        <v>28</v>
      </c>
      <c r="C59" s="38" t="s">
        <v>369</v>
      </c>
      <c r="D59" s="38" t="s">
        <v>370</v>
      </c>
      <c r="F59" t="s">
        <v>39</v>
      </c>
      <c r="G59" s="96" t="s">
        <v>39</v>
      </c>
      <c r="H59" s="40">
        <v>45490</v>
      </c>
      <c r="I59" t="s">
        <v>32</v>
      </c>
      <c r="J59" t="s">
        <v>32</v>
      </c>
      <c r="K59" t="s">
        <v>32</v>
      </c>
      <c r="L59" s="4">
        <v>45490</v>
      </c>
      <c r="M59" s="56"/>
      <c r="Y59" s="5" t="s">
        <v>371</v>
      </c>
      <c r="Z59" s="3" t="s">
        <v>372</v>
      </c>
      <c r="AA59">
        <v>1</v>
      </c>
    </row>
    <row r="60" spans="1:27">
      <c r="A60" t="s">
        <v>373</v>
      </c>
      <c r="B60" t="s">
        <v>28</v>
      </c>
      <c r="C60" s="38" t="s">
        <v>374</v>
      </c>
      <c r="D60" s="38" t="s">
        <v>375</v>
      </c>
      <c r="G60" s="96" t="s">
        <v>376</v>
      </c>
      <c r="H60" s="40">
        <v>45545</v>
      </c>
      <c r="L60" s="4"/>
      <c r="M60" s="56"/>
      <c r="X60" t="s">
        <v>377</v>
      </c>
      <c r="Y60" s="66" t="s">
        <v>378</v>
      </c>
      <c r="Z60" s="38" t="s">
        <v>379</v>
      </c>
      <c r="AA60">
        <v>0</v>
      </c>
    </row>
    <row r="61" spans="1:27" ht="16.5">
      <c r="A61" t="s">
        <v>380</v>
      </c>
      <c r="B61" t="s">
        <v>32</v>
      </c>
      <c r="C61" s="38" t="s">
        <v>381</v>
      </c>
      <c r="D61" s="38" t="s">
        <v>312</v>
      </c>
      <c r="G61" s="96" t="s">
        <v>382</v>
      </c>
      <c r="H61" s="40">
        <v>45539</v>
      </c>
      <c r="L61" s="4"/>
      <c r="M61" s="56"/>
      <c r="Y61" s="5" t="s">
        <v>383</v>
      </c>
      <c r="Z61" s="3" t="s">
        <v>384</v>
      </c>
      <c r="AA61">
        <v>0</v>
      </c>
    </row>
    <row r="62" spans="1:27">
      <c r="A62" s="47"/>
      <c r="B62" s="47"/>
      <c r="C62" s="47"/>
      <c r="D62" s="47"/>
      <c r="E62" s="47"/>
      <c r="F62" s="47"/>
      <c r="G62" s="98"/>
      <c r="H62" s="53"/>
      <c r="I62" s="47"/>
      <c r="J62" s="47"/>
      <c r="K62" s="47"/>
      <c r="L62" s="47"/>
      <c r="M62" s="57"/>
      <c r="N62" s="57"/>
      <c r="O62" s="47"/>
      <c r="P62" s="57"/>
      <c r="Q62" s="47"/>
      <c r="R62" s="57"/>
      <c r="S62" s="47" t="s">
        <v>385</v>
      </c>
      <c r="T62" s="47"/>
      <c r="U62" s="47"/>
      <c r="V62" s="47"/>
      <c r="W62" s="47"/>
      <c r="X62" s="47"/>
      <c r="Y62" s="47"/>
      <c r="Z62" s="47"/>
      <c r="AA62">
        <f>SUM(AA2:AA61)</f>
        <v>35</v>
      </c>
    </row>
    <row r="63" spans="1:27">
      <c r="S63" t="s">
        <v>386</v>
      </c>
    </row>
  </sheetData>
  <conditionalFormatting sqref="V19:V20">
    <cfRule type="cellIs" dxfId="271" priority="149" operator="equal">
      <formula>"Loss to follow-up"</formula>
    </cfRule>
    <cfRule type="cellIs" dxfId="270" priority="150" operator="equal">
      <formula>"Randomized"</formula>
    </cfRule>
    <cfRule type="cellIs" dxfId="269" priority="151" operator="equal">
      <formula>"Enrolled"</formula>
    </cfRule>
    <cfRule type="cellIs" dxfId="268" priority="152" operator="equal">
      <formula>"Screen Fail"</formula>
    </cfRule>
  </conditionalFormatting>
  <conditionalFormatting sqref="F2">
    <cfRule type="cellIs" dxfId="267" priority="145" operator="equal">
      <formula>"Loss to follow-up"</formula>
    </cfRule>
    <cfRule type="cellIs" dxfId="266" priority="146" operator="equal">
      <formula>"Randomized"</formula>
    </cfRule>
    <cfRule type="cellIs" dxfId="265" priority="147" operator="equal">
      <formula>"Enrolled"</formula>
    </cfRule>
    <cfRule type="cellIs" dxfId="264" priority="148" operator="equal">
      <formula>"Screen Fail"</formula>
    </cfRule>
  </conditionalFormatting>
  <conditionalFormatting sqref="F4">
    <cfRule type="cellIs" dxfId="263" priority="141" operator="equal">
      <formula>"Loss to follow-up"</formula>
    </cfRule>
    <cfRule type="cellIs" dxfId="262" priority="142" operator="equal">
      <formula>"Randomized"</formula>
    </cfRule>
    <cfRule type="cellIs" dxfId="261" priority="143" operator="equal">
      <formula>"Enrolled"</formula>
    </cfRule>
    <cfRule type="cellIs" dxfId="260" priority="144" operator="equal">
      <formula>"Screen Fail"</formula>
    </cfRule>
  </conditionalFormatting>
  <conditionalFormatting sqref="F8">
    <cfRule type="cellIs" dxfId="259" priority="137" operator="equal">
      <formula>"Loss to follow-up"</formula>
    </cfRule>
    <cfRule type="cellIs" dxfId="258" priority="138" operator="equal">
      <formula>"Randomized"</formula>
    </cfRule>
    <cfRule type="cellIs" dxfId="257" priority="139" operator="equal">
      <formula>"Enrolled"</formula>
    </cfRule>
    <cfRule type="cellIs" dxfId="256" priority="140" operator="equal">
      <formula>"Screen Fail"</formula>
    </cfRule>
  </conditionalFormatting>
  <conditionalFormatting sqref="F11">
    <cfRule type="cellIs" dxfId="255" priority="133" operator="equal">
      <formula>"Loss to follow-up"</formula>
    </cfRule>
    <cfRule type="cellIs" dxfId="254" priority="134" operator="equal">
      <formula>"Randomized"</formula>
    </cfRule>
    <cfRule type="cellIs" dxfId="253" priority="135" operator="equal">
      <formula>"Enrolled"</formula>
    </cfRule>
    <cfRule type="cellIs" dxfId="252" priority="136" operator="equal">
      <formula>"Screen Fail"</formula>
    </cfRule>
  </conditionalFormatting>
  <conditionalFormatting sqref="F12">
    <cfRule type="cellIs" dxfId="251" priority="129" operator="equal">
      <formula>"Loss to follow-up"</formula>
    </cfRule>
    <cfRule type="cellIs" dxfId="250" priority="130" operator="equal">
      <formula>"Randomized"</formula>
    </cfRule>
    <cfRule type="cellIs" dxfId="249" priority="131" operator="equal">
      <formula>"Enrolled"</formula>
    </cfRule>
    <cfRule type="cellIs" dxfId="248" priority="132" operator="equal">
      <formula>"Screen Fail"</formula>
    </cfRule>
  </conditionalFormatting>
  <conditionalFormatting sqref="F13">
    <cfRule type="cellIs" dxfId="247" priority="125" operator="equal">
      <formula>"Loss to follow-up"</formula>
    </cfRule>
    <cfRule type="cellIs" dxfId="246" priority="126" operator="equal">
      <formula>"Randomized"</formula>
    </cfRule>
    <cfRule type="cellIs" dxfId="245" priority="127" operator="equal">
      <formula>"Enrolled"</formula>
    </cfRule>
    <cfRule type="cellIs" dxfId="244" priority="128" operator="equal">
      <formula>"Screen Fail"</formula>
    </cfRule>
  </conditionalFormatting>
  <conditionalFormatting sqref="F25">
    <cfRule type="cellIs" dxfId="243" priority="121" operator="equal">
      <formula>"Loss to follow-up"</formula>
    </cfRule>
    <cfRule type="cellIs" dxfId="242" priority="122" operator="equal">
      <formula>"Randomized"</formula>
    </cfRule>
    <cfRule type="cellIs" dxfId="241" priority="123" operator="equal">
      <formula>"Enrolled"</formula>
    </cfRule>
    <cfRule type="cellIs" dxfId="240" priority="124" operator="equal">
      <formula>"Screen Fail"</formula>
    </cfRule>
  </conditionalFormatting>
  <conditionalFormatting sqref="F29">
    <cfRule type="cellIs" dxfId="239" priority="117" operator="equal">
      <formula>"Loss to follow-up"</formula>
    </cfRule>
    <cfRule type="cellIs" dxfId="238" priority="118" operator="equal">
      <formula>"Randomized"</formula>
    </cfRule>
    <cfRule type="cellIs" dxfId="237" priority="119" operator="equal">
      <formula>"Enrolled"</formula>
    </cfRule>
    <cfRule type="cellIs" dxfId="236" priority="120" operator="equal">
      <formula>"Screen Fail"</formula>
    </cfRule>
  </conditionalFormatting>
  <conditionalFormatting sqref="F33">
    <cfRule type="cellIs" dxfId="235" priority="113" operator="equal">
      <formula>"Loss to follow-up"</formula>
    </cfRule>
    <cfRule type="cellIs" dxfId="234" priority="114" operator="equal">
      <formula>"Randomized"</formula>
    </cfRule>
    <cfRule type="cellIs" dxfId="233" priority="115" operator="equal">
      <formula>"Enrolled"</formula>
    </cfRule>
    <cfRule type="cellIs" dxfId="232" priority="116" operator="equal">
      <formula>"Screen Fail"</formula>
    </cfRule>
  </conditionalFormatting>
  <conditionalFormatting sqref="F45">
    <cfRule type="cellIs" dxfId="231" priority="109" operator="equal">
      <formula>"Loss to follow-up"</formula>
    </cfRule>
    <cfRule type="cellIs" dxfId="230" priority="110" operator="equal">
      <formula>"Randomized"</formula>
    </cfRule>
    <cfRule type="cellIs" dxfId="229" priority="111" operator="equal">
      <formula>"Enrolled"</formula>
    </cfRule>
    <cfRule type="cellIs" dxfId="228" priority="112" operator="equal">
      <formula>"Screen Fail"</formula>
    </cfRule>
  </conditionalFormatting>
  <conditionalFormatting sqref="F10">
    <cfRule type="cellIs" dxfId="227" priority="105" operator="equal">
      <formula>"Loss to follow-up"</formula>
    </cfRule>
    <cfRule type="cellIs" dxfId="226" priority="106" operator="equal">
      <formula>"Randomized"</formula>
    </cfRule>
    <cfRule type="cellIs" dxfId="225" priority="107" operator="equal">
      <formula>"Enrolled"</formula>
    </cfRule>
    <cfRule type="cellIs" dxfId="224" priority="108" operator="equal">
      <formula>"Screen Fail"</formula>
    </cfRule>
  </conditionalFormatting>
  <conditionalFormatting sqref="F19">
    <cfRule type="cellIs" dxfId="223" priority="101" operator="equal">
      <formula>"Loss to follow-up"</formula>
    </cfRule>
    <cfRule type="cellIs" dxfId="222" priority="102" operator="equal">
      <formula>"Randomized"</formula>
    </cfRule>
    <cfRule type="cellIs" dxfId="221" priority="103" operator="equal">
      <formula>"Enrolled"</formula>
    </cfRule>
    <cfRule type="cellIs" dxfId="220" priority="104" operator="equal">
      <formula>"Screen Fail"</formula>
    </cfRule>
  </conditionalFormatting>
  <conditionalFormatting sqref="F35">
    <cfRule type="cellIs" dxfId="219" priority="97" operator="equal">
      <formula>"Loss to follow-up"</formula>
    </cfRule>
    <cfRule type="cellIs" dxfId="218" priority="98" operator="equal">
      <formula>"Randomized"</formula>
    </cfRule>
    <cfRule type="cellIs" dxfId="217" priority="99" operator="equal">
      <formula>"Enrolled"</formula>
    </cfRule>
    <cfRule type="cellIs" dxfId="216" priority="100" operator="equal">
      <formula>"Screen Fail"</formula>
    </cfRule>
  </conditionalFormatting>
  <conditionalFormatting sqref="F40">
    <cfRule type="cellIs" dxfId="215" priority="93" operator="equal">
      <formula>"Loss to follow-up"</formula>
    </cfRule>
    <cfRule type="cellIs" dxfId="214" priority="94" operator="equal">
      <formula>"Randomized"</formula>
    </cfRule>
    <cfRule type="cellIs" dxfId="213" priority="95" operator="equal">
      <formula>"Enrolled"</formula>
    </cfRule>
    <cfRule type="cellIs" dxfId="212" priority="96" operator="equal">
      <formula>"Screen Fail"</formula>
    </cfRule>
  </conditionalFormatting>
  <conditionalFormatting sqref="F44">
    <cfRule type="cellIs" dxfId="211" priority="89" operator="equal">
      <formula>"Loss to follow-up"</formula>
    </cfRule>
    <cfRule type="cellIs" dxfId="210" priority="90" operator="equal">
      <formula>"Randomized"</formula>
    </cfRule>
    <cfRule type="cellIs" dxfId="209" priority="91" operator="equal">
      <formula>"Enrolled"</formula>
    </cfRule>
    <cfRule type="cellIs" dxfId="208" priority="92" operator="equal">
      <formula>"Screen Fail"</formula>
    </cfRule>
  </conditionalFormatting>
  <conditionalFormatting sqref="F15">
    <cfRule type="cellIs" dxfId="207" priority="85" operator="equal">
      <formula>"Loss to follow-up"</formula>
    </cfRule>
    <cfRule type="cellIs" dxfId="206" priority="86" operator="equal">
      <formula>"Randomized"</formula>
    </cfRule>
    <cfRule type="cellIs" dxfId="205" priority="87" operator="equal">
      <formula>"Enrolled"</formula>
    </cfRule>
    <cfRule type="cellIs" dxfId="204" priority="88" operator="equal">
      <formula>"Screen Fail"</formula>
    </cfRule>
  </conditionalFormatting>
  <conditionalFormatting sqref="F14">
    <cfRule type="cellIs" dxfId="203" priority="81" operator="equal">
      <formula>"Loss to follow-up"</formula>
    </cfRule>
    <cfRule type="cellIs" dxfId="202" priority="82" operator="equal">
      <formula>"Randomized"</formula>
    </cfRule>
    <cfRule type="cellIs" dxfId="201" priority="83" operator="equal">
      <formula>"Enrolled"</formula>
    </cfRule>
    <cfRule type="cellIs" dxfId="200" priority="84" operator="equal">
      <formula>"Screen Fail"</formula>
    </cfRule>
  </conditionalFormatting>
  <conditionalFormatting sqref="F27">
    <cfRule type="cellIs" dxfId="199" priority="77" operator="equal">
      <formula>"Loss to follow-up"</formula>
    </cfRule>
    <cfRule type="cellIs" dxfId="198" priority="78" operator="equal">
      <formula>"Randomized"</formula>
    </cfRule>
    <cfRule type="cellIs" dxfId="197" priority="79" operator="equal">
      <formula>"Enrolled"</formula>
    </cfRule>
    <cfRule type="cellIs" dxfId="196" priority="80" operator="equal">
      <formula>"Screen Fail"</formula>
    </cfRule>
  </conditionalFormatting>
  <conditionalFormatting sqref="F36">
    <cfRule type="cellIs" dxfId="195" priority="73" operator="equal">
      <formula>"Loss to follow-up"</formula>
    </cfRule>
    <cfRule type="cellIs" dxfId="194" priority="74" operator="equal">
      <formula>"Randomized"</formula>
    </cfRule>
    <cfRule type="cellIs" dxfId="193" priority="75" operator="equal">
      <formula>"Enrolled"</formula>
    </cfRule>
    <cfRule type="cellIs" dxfId="192" priority="76" operator="equal">
      <formula>"Screen Fail"</formula>
    </cfRule>
  </conditionalFormatting>
  <conditionalFormatting sqref="F51">
    <cfRule type="cellIs" dxfId="191" priority="69" operator="equal">
      <formula>"Loss to follow-up"</formula>
    </cfRule>
    <cfRule type="cellIs" dxfId="190" priority="70" operator="equal">
      <formula>"Randomized"</formula>
    </cfRule>
    <cfRule type="cellIs" dxfId="189" priority="71" operator="equal">
      <formula>"Enrolled"</formula>
    </cfRule>
    <cfRule type="cellIs" dxfId="188" priority="72" operator="equal">
      <formula>"Screen Fail"</formula>
    </cfRule>
  </conditionalFormatting>
  <conditionalFormatting sqref="F53">
    <cfRule type="cellIs" dxfId="187" priority="65" operator="equal">
      <formula>"Loss to follow-up"</formula>
    </cfRule>
    <cfRule type="cellIs" dxfId="186" priority="66" operator="equal">
      <formula>"Randomized"</formula>
    </cfRule>
    <cfRule type="cellIs" dxfId="185" priority="67" operator="equal">
      <formula>"Enrolled"</formula>
    </cfRule>
    <cfRule type="cellIs" dxfId="184" priority="68" operator="equal">
      <formula>"Screen Fail"</formula>
    </cfRule>
  </conditionalFormatting>
  <conditionalFormatting sqref="F3">
    <cfRule type="cellIs" dxfId="183" priority="61" operator="equal">
      <formula>"Loss to follow-up"</formula>
    </cfRule>
    <cfRule type="cellIs" dxfId="182" priority="62" operator="equal">
      <formula>"Randomized"</formula>
    </cfRule>
    <cfRule type="cellIs" dxfId="181" priority="63" operator="equal">
      <formula>"Enrolled"</formula>
    </cfRule>
    <cfRule type="cellIs" dxfId="180" priority="64" operator="equal">
      <formula>"Screen Fail"</formula>
    </cfRule>
  </conditionalFormatting>
  <conditionalFormatting sqref="F5:F7">
    <cfRule type="cellIs" dxfId="179" priority="57" operator="equal">
      <formula>"Loss to follow-up"</formula>
    </cfRule>
    <cfRule type="cellIs" dxfId="178" priority="58" operator="equal">
      <formula>"Randomized"</formula>
    </cfRule>
    <cfRule type="cellIs" dxfId="177" priority="59" operator="equal">
      <formula>"Enrolled"</formula>
    </cfRule>
    <cfRule type="cellIs" dxfId="176" priority="60" operator="equal">
      <formula>"Screen Fail"</formula>
    </cfRule>
  </conditionalFormatting>
  <conditionalFormatting sqref="F9">
    <cfRule type="cellIs" dxfId="175" priority="53" operator="equal">
      <formula>"Loss to follow-up"</formula>
    </cfRule>
    <cfRule type="cellIs" dxfId="174" priority="54" operator="equal">
      <formula>"Randomized"</formula>
    </cfRule>
    <cfRule type="cellIs" dxfId="173" priority="55" operator="equal">
      <formula>"Enrolled"</formula>
    </cfRule>
    <cfRule type="cellIs" dxfId="172" priority="56" operator="equal">
      <formula>"Screen Fail"</formula>
    </cfRule>
  </conditionalFormatting>
  <conditionalFormatting sqref="F16:F18">
    <cfRule type="cellIs" dxfId="171" priority="49" operator="equal">
      <formula>"Loss to follow-up"</formula>
    </cfRule>
    <cfRule type="cellIs" dxfId="170" priority="50" operator="equal">
      <formula>"Randomized"</formula>
    </cfRule>
    <cfRule type="cellIs" dxfId="169" priority="51" operator="equal">
      <formula>"Enrolled"</formula>
    </cfRule>
    <cfRule type="cellIs" dxfId="168" priority="52" operator="equal">
      <formula>"Screen Fail"</formula>
    </cfRule>
  </conditionalFormatting>
  <conditionalFormatting sqref="F20:F21">
    <cfRule type="cellIs" dxfId="167" priority="45" operator="equal">
      <formula>"Loss to follow-up"</formula>
    </cfRule>
    <cfRule type="cellIs" dxfId="166" priority="46" operator="equal">
      <formula>"Randomized"</formula>
    </cfRule>
    <cfRule type="cellIs" dxfId="165" priority="47" operator="equal">
      <formula>"Enrolled"</formula>
    </cfRule>
    <cfRule type="cellIs" dxfId="164" priority="48" operator="equal">
      <formula>"Screen Fail"</formula>
    </cfRule>
  </conditionalFormatting>
  <conditionalFormatting sqref="F23:F24">
    <cfRule type="cellIs" dxfId="163" priority="41" operator="equal">
      <formula>"Loss to follow-up"</formula>
    </cfRule>
    <cfRule type="cellIs" dxfId="162" priority="42" operator="equal">
      <formula>"Randomized"</formula>
    </cfRule>
    <cfRule type="cellIs" dxfId="161" priority="43" operator="equal">
      <formula>"Enrolled"</formula>
    </cfRule>
    <cfRule type="cellIs" dxfId="160" priority="44" operator="equal">
      <formula>"Screen Fail"</formula>
    </cfRule>
  </conditionalFormatting>
  <conditionalFormatting sqref="F26">
    <cfRule type="cellIs" dxfId="159" priority="37" operator="equal">
      <formula>"Loss to follow-up"</formula>
    </cfRule>
    <cfRule type="cellIs" dxfId="158" priority="38" operator="equal">
      <formula>"Randomized"</formula>
    </cfRule>
    <cfRule type="cellIs" dxfId="157" priority="39" operator="equal">
      <formula>"Enrolled"</formula>
    </cfRule>
    <cfRule type="cellIs" dxfId="156" priority="40" operator="equal">
      <formula>"Screen Fail"</formula>
    </cfRule>
  </conditionalFormatting>
  <conditionalFormatting sqref="F28">
    <cfRule type="cellIs" dxfId="155" priority="33" operator="equal">
      <formula>"Loss to follow-up"</formula>
    </cfRule>
    <cfRule type="cellIs" dxfId="154" priority="34" operator="equal">
      <formula>"Randomized"</formula>
    </cfRule>
    <cfRule type="cellIs" dxfId="153" priority="35" operator="equal">
      <formula>"Enrolled"</formula>
    </cfRule>
    <cfRule type="cellIs" dxfId="152" priority="36" operator="equal">
      <formula>"Screen Fail"</formula>
    </cfRule>
  </conditionalFormatting>
  <conditionalFormatting sqref="F30:F32">
    <cfRule type="cellIs" dxfId="151" priority="29" operator="equal">
      <formula>"Loss to follow-up"</formula>
    </cfRule>
    <cfRule type="cellIs" dxfId="150" priority="30" operator="equal">
      <formula>"Randomized"</formula>
    </cfRule>
    <cfRule type="cellIs" dxfId="149" priority="31" operator="equal">
      <formula>"Enrolled"</formula>
    </cfRule>
    <cfRule type="cellIs" dxfId="148" priority="32" operator="equal">
      <formula>"Screen Fail"</formula>
    </cfRule>
  </conditionalFormatting>
  <conditionalFormatting sqref="F34">
    <cfRule type="cellIs" dxfId="147" priority="25" operator="equal">
      <formula>"Loss to follow-up"</formula>
    </cfRule>
    <cfRule type="cellIs" dxfId="146" priority="26" operator="equal">
      <formula>"Randomized"</formula>
    </cfRule>
    <cfRule type="cellIs" dxfId="145" priority="27" operator="equal">
      <formula>"Enrolled"</formula>
    </cfRule>
    <cfRule type="cellIs" dxfId="144" priority="28" operator="equal">
      <formula>"Screen Fail"</formula>
    </cfRule>
  </conditionalFormatting>
  <conditionalFormatting sqref="F37:F39">
    <cfRule type="cellIs" dxfId="143" priority="21" operator="equal">
      <formula>"Loss to follow-up"</formula>
    </cfRule>
    <cfRule type="cellIs" dxfId="142" priority="22" operator="equal">
      <formula>"Randomized"</formula>
    </cfRule>
    <cfRule type="cellIs" dxfId="141" priority="23" operator="equal">
      <formula>"Enrolled"</formula>
    </cfRule>
    <cfRule type="cellIs" dxfId="140" priority="24" operator="equal">
      <formula>"Screen Fail"</formula>
    </cfRule>
  </conditionalFormatting>
  <conditionalFormatting sqref="F41:F43">
    <cfRule type="cellIs" dxfId="139" priority="17" operator="equal">
      <formula>"Loss to follow-up"</formula>
    </cfRule>
    <cfRule type="cellIs" dxfId="138" priority="18" operator="equal">
      <formula>"Randomized"</formula>
    </cfRule>
    <cfRule type="cellIs" dxfId="137" priority="19" operator="equal">
      <formula>"Enrolled"</formula>
    </cfRule>
    <cfRule type="cellIs" dxfId="136" priority="20" operator="equal">
      <formula>"Screen Fail"</formula>
    </cfRule>
  </conditionalFormatting>
  <conditionalFormatting sqref="F47:F50">
    <cfRule type="cellIs" dxfId="135" priority="13" operator="equal">
      <formula>"Loss to follow-up"</formula>
    </cfRule>
    <cfRule type="cellIs" dxfId="134" priority="14" operator="equal">
      <formula>"Randomized"</formula>
    </cfRule>
    <cfRule type="cellIs" dxfId="133" priority="15" operator="equal">
      <formula>"Enrolled"</formula>
    </cfRule>
    <cfRule type="cellIs" dxfId="132" priority="16" operator="equal">
      <formula>"Screen Fail"</formula>
    </cfRule>
  </conditionalFormatting>
  <conditionalFormatting sqref="F52">
    <cfRule type="cellIs" dxfId="131" priority="9" operator="equal">
      <formula>"Loss to follow-up"</formula>
    </cfRule>
    <cfRule type="cellIs" dxfId="130" priority="10" operator="equal">
      <formula>"Randomized"</formula>
    </cfRule>
    <cfRule type="cellIs" dxfId="129" priority="11" operator="equal">
      <formula>"Enrolled"</formula>
    </cfRule>
    <cfRule type="cellIs" dxfId="128" priority="12" operator="equal">
      <formula>"Screen Fail"</formula>
    </cfRule>
  </conditionalFormatting>
  <conditionalFormatting sqref="F54:F59">
    <cfRule type="cellIs" dxfId="127" priority="5" operator="equal">
      <formula>"Loss to follow-up"</formula>
    </cfRule>
    <cfRule type="cellIs" dxfId="126" priority="6" operator="equal">
      <formula>"Randomized"</formula>
    </cfRule>
    <cfRule type="cellIs" dxfId="125" priority="7" operator="equal">
      <formula>"Enrolled"</formula>
    </cfRule>
    <cfRule type="cellIs" dxfId="124" priority="8" operator="equal">
      <formula>"Screen Fail"</formula>
    </cfRule>
  </conditionalFormatting>
  <conditionalFormatting sqref="F22">
    <cfRule type="cellIs" dxfId="123" priority="1" operator="equal">
      <formula>"Loss to follow-up"</formula>
    </cfRule>
    <cfRule type="cellIs" dxfId="122" priority="2" operator="equal">
      <formula>"Randomized"</formula>
    </cfRule>
    <cfRule type="cellIs" dxfId="121" priority="3" operator="equal">
      <formula>"Enrolled"</formula>
    </cfRule>
    <cfRule type="cellIs" dxfId="120" priority="4" operator="equal">
      <formula>"Screen Fail"</formula>
    </cfRule>
  </conditionalFormatting>
  <hyperlinks>
    <hyperlink ref="Y4" r:id="rId1" xr:uid="{DCFFAC40-9187-4976-ACD9-2C8D1A12D5C4}"/>
    <hyperlink ref="Y7" r:id="rId2" xr:uid="{D59D86E9-5732-4890-9C42-4C523E87B29B}"/>
    <hyperlink ref="Y8" r:id="rId3" xr:uid="{E1D032B6-20B1-47EE-943D-BAB7BFDE69C5}"/>
    <hyperlink ref="Y10" r:id="rId4" xr:uid="{43773943-A753-3D43-BB7B-6D32E996258F}"/>
    <hyperlink ref="Y12" r:id="rId5" xr:uid="{C9B72F4A-F5C6-4BB6-B681-19F4DA677D20}"/>
    <hyperlink ref="Y11" r:id="rId6" xr:uid="{E51DE424-4527-4DDB-9734-9255F86552C0}"/>
    <hyperlink ref="Y13" r:id="rId7" xr:uid="{95C2147B-355A-4A46-8D66-C43B877A047A}"/>
    <hyperlink ref="Y9" r:id="rId8" xr:uid="{DF90ED14-9122-45F1-87EC-A609D7E640B1}"/>
    <hyperlink ref="Y16" r:id="rId9" xr:uid="{3D411C2B-6982-4FF7-B541-AEE44945BBA3}"/>
    <hyperlink ref="Y3" r:id="rId10" xr:uid="{70EA4C09-DB6E-4EFD-89A9-3250B82DABB3}"/>
    <hyperlink ref="Y18" r:id="rId11" xr:uid="{369922F8-3467-40DE-9773-07AF81C88894}"/>
    <hyperlink ref="Y19" r:id="rId12" xr:uid="{D552FA16-A50A-488D-941B-7EF12601F68F}"/>
    <hyperlink ref="Y17" r:id="rId13" xr:uid="{DBDC438B-33C5-414B-B1A4-D0F9703F048D}"/>
    <hyperlink ref="Y20" r:id="rId14" xr:uid="{58F50B63-9FB9-46E2-9872-4636FCF1E134}"/>
    <hyperlink ref="Y21" r:id="rId15" xr:uid="{56F56E63-90B9-49E5-BE42-E875A7A58899}"/>
    <hyperlink ref="Y22" r:id="rId16" xr:uid="{EA4AC629-20C3-400E-8637-39239B9571DD}"/>
    <hyperlink ref="Y24" r:id="rId17" xr:uid="{BC60A8C3-A9D0-4409-AA55-5FB5849D60E0}"/>
    <hyperlink ref="Y23" r:id="rId18" xr:uid="{B97FDBFA-7372-4D6B-B143-A1897AECB863}"/>
    <hyperlink ref="Y6" r:id="rId19" xr:uid="{A5099A77-7C30-475E-9BA7-4BDA81CFFB00}"/>
    <hyperlink ref="Y5" r:id="rId20" xr:uid="{F2CF4496-E65E-4157-9E52-4811C4957892}"/>
    <hyperlink ref="Y25" r:id="rId21" xr:uid="{7C863337-E19B-4493-BDD8-5985B3905BD2}"/>
    <hyperlink ref="Y26" r:id="rId22" xr:uid="{023979D2-0FDF-4D32-8C61-4B6063404E55}"/>
    <hyperlink ref="Y27" r:id="rId23" xr:uid="{47F987E2-B5B7-4469-95D5-7D4E13182F51}"/>
    <hyperlink ref="Y28" r:id="rId24" xr:uid="{E5D99FB4-B22B-4996-8DE5-D1EFC2D858D2}"/>
    <hyperlink ref="Y29" r:id="rId25" xr:uid="{6878F963-F51E-4B3E-8F9A-A9BF0815FF94}"/>
    <hyperlink ref="Y30" r:id="rId26" xr:uid="{BF347B50-2B66-44B6-9D22-FD2663FD5C99}"/>
    <hyperlink ref="Y31" r:id="rId27" xr:uid="{6A8C741B-F578-4DBD-BDE3-2EC8CCC4A76A}"/>
    <hyperlink ref="Y33" r:id="rId28" xr:uid="{14F1CC79-50B3-41D7-8480-F4DBD1066ABD}"/>
    <hyperlink ref="Y35" r:id="rId29" xr:uid="{7FD36AF9-C6CB-4DAD-8CD4-100694E419C9}"/>
    <hyperlink ref="Y36" r:id="rId30" xr:uid="{46D94092-4142-4658-8FF5-6B2843DF8222}"/>
    <hyperlink ref="Y37" r:id="rId31" xr:uid="{1584581A-ABE4-462C-972A-B8C915FDEC88}"/>
    <hyperlink ref="Y38" r:id="rId32" xr:uid="{80D6F8D2-BA1F-491A-9EAB-426D91A26F40}"/>
    <hyperlink ref="Y39" r:id="rId33" xr:uid="{CC3A73CF-3910-42EF-BA94-CFA95DAE0302}"/>
    <hyperlink ref="Y40" r:id="rId34" xr:uid="{B1FC4E63-9FD4-4B85-8FF5-4BE433437CBA}"/>
    <hyperlink ref="Y41" r:id="rId35" xr:uid="{AC6B2425-A799-4F19-A8AE-B5D7856E0E52}"/>
    <hyperlink ref="Y42" r:id="rId36" xr:uid="{915C31E7-5CF5-490E-8E71-C7C3E4F977BE}"/>
    <hyperlink ref="Y43" r:id="rId37" xr:uid="{2D090A95-D331-4B2D-957F-9B36A784DA20}"/>
    <hyperlink ref="Y44" r:id="rId38" xr:uid="{1E7DD597-3371-4E97-9FF9-E81FCFF4017A}"/>
    <hyperlink ref="Y45" r:id="rId39" xr:uid="{A7A38C23-0DE3-4C43-BFFA-A9D7A9F283F6}"/>
    <hyperlink ref="Y46" r:id="rId40" xr:uid="{EAE24A0E-D54D-4378-8EF3-AEC0A830BDB1}"/>
    <hyperlink ref="Y47" r:id="rId41" xr:uid="{9D34CBAA-B887-4A60-B918-14AF96E7A357}"/>
    <hyperlink ref="Y49" r:id="rId42" xr:uid="{90F03D44-D97F-4A71-8119-9E9DBF77011F}"/>
    <hyperlink ref="Y48" r:id="rId43" xr:uid="{3601BBF1-A262-40B7-B862-81088AA6E597}"/>
    <hyperlink ref="Y34" r:id="rId44" xr:uid="{35D7C05E-62D9-4F21-AFFB-82FD240928E9}"/>
    <hyperlink ref="Y50" r:id="rId45" xr:uid="{5968633C-07F4-4DB1-A967-834DC48E5D23}"/>
    <hyperlink ref="Y53" r:id="rId46" xr:uid="{17C96037-A9C6-4B73-8370-9E0F1B10EFB9}"/>
    <hyperlink ref="Y52" r:id="rId47" xr:uid="{D75A88B9-160C-4180-B48B-0371F2A269E1}"/>
    <hyperlink ref="Y54" r:id="rId48" xr:uid="{920CBF62-8A11-462B-BFED-6A915A7ED003}"/>
    <hyperlink ref="Y55" r:id="rId49" xr:uid="{2EFD085A-293C-47C6-932E-3F41B60FB9AF}"/>
    <hyperlink ref="Y56" r:id="rId50" xr:uid="{8D8DFD28-0DC0-4215-A1A5-B5ABDE8FB4D3}"/>
    <hyperlink ref="Y57" r:id="rId51" xr:uid="{67CFBB86-2982-450B-B041-AA06C98FD4C2}"/>
    <hyperlink ref="Y58" r:id="rId52" xr:uid="{458F6EDB-3829-4FD1-A58E-E1832CAA327F}"/>
    <hyperlink ref="Y60" r:id="rId53" xr:uid="{3356D035-9284-4C94-A2A1-5DF72FCF50C9}"/>
    <hyperlink ref="Y59" r:id="rId54" xr:uid="{D0651E45-8892-46E4-8030-C10923343050}"/>
    <hyperlink ref="Y61" r:id="rId55" xr:uid="{2DADA99C-4AAE-4428-8BA0-AD3FED95F87C}"/>
  </hyperlinks>
  <pageMargins left="0.7" right="0.7" top="0.75" bottom="0.75" header="0.3" footer="0.3"/>
  <legacyDrawing r:id="rId5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37C4-94B5-3547-93D1-98839C583EB8}">
  <dimension ref="A1:AF86"/>
  <sheetViews>
    <sheetView tabSelected="1" workbookViewId="0">
      <pane xSplit="1" ySplit="2" topLeftCell="B59" activePane="bottomRight" state="frozen"/>
      <selection pane="bottomRight" activeCell="E67" sqref="E67:E68"/>
      <selection pane="bottomLeft"/>
      <selection pane="topRight"/>
    </sheetView>
  </sheetViews>
  <sheetFormatPr defaultColWidth="11" defaultRowHeight="15.75" customHeight="1"/>
  <cols>
    <col min="1" max="1" width="34.5" customWidth="1"/>
    <col min="2" max="2" width="11.75" style="8" bestFit="1" customWidth="1"/>
    <col min="3" max="3" width="9.75" bestFit="1" customWidth="1"/>
    <col min="4" max="5" width="14.5" customWidth="1"/>
    <col min="6" max="6" width="31.75" bestFit="1" customWidth="1"/>
    <col min="7" max="7" width="26.5" customWidth="1"/>
    <col min="8" max="8" width="4.375" bestFit="1" customWidth="1"/>
    <col min="9" max="9" width="11.125" customWidth="1"/>
    <col min="10" max="10" width="8.875" bestFit="1" customWidth="1"/>
    <col min="11" max="11" width="16.5" bestFit="1" customWidth="1"/>
    <col min="12" max="12" width="19" bestFit="1" customWidth="1"/>
    <col min="13" max="13" width="16.5" style="38" customWidth="1"/>
    <col min="14" max="14" width="32.375" bestFit="1" customWidth="1"/>
    <col min="15" max="15" width="34.25" customWidth="1"/>
    <col min="16" max="16" width="13.75" bestFit="1" customWidth="1"/>
    <col min="17" max="18" width="17.25" bestFit="1" customWidth="1"/>
    <col min="19" max="19" width="13.25" hidden="1" customWidth="1"/>
    <col min="20" max="21" width="16.125" customWidth="1"/>
    <col min="22" max="22" width="34.375" bestFit="1" customWidth="1"/>
    <col min="23" max="23" width="40.375" bestFit="1" customWidth="1"/>
    <col min="24" max="24" width="57.625" style="3" bestFit="1" customWidth="1"/>
    <col min="25" max="25" width="26.25" bestFit="1" customWidth="1"/>
    <col min="26" max="26" width="26" bestFit="1" customWidth="1"/>
    <col min="27" max="27" width="32.125" bestFit="1" customWidth="1"/>
  </cols>
  <sheetData>
    <row r="1" spans="1:27">
      <c r="A1" s="100" t="s">
        <v>387</v>
      </c>
      <c r="B1" s="100"/>
      <c r="C1" s="100"/>
      <c r="D1" s="100"/>
      <c r="E1" s="100"/>
      <c r="F1" s="100"/>
      <c r="G1" s="100"/>
      <c r="H1" s="100"/>
      <c r="I1" t="s">
        <v>388</v>
      </c>
      <c r="X1"/>
      <c r="Y1" t="s">
        <v>389</v>
      </c>
    </row>
    <row r="2" spans="1:27" s="1" customFormat="1" ht="16.5">
      <c r="A2" s="1" t="s">
        <v>0</v>
      </c>
      <c r="B2" s="7" t="s">
        <v>4</v>
      </c>
      <c r="C2" s="1" t="s">
        <v>2</v>
      </c>
      <c r="D2" s="1" t="s">
        <v>3</v>
      </c>
      <c r="E2" s="1" t="s">
        <v>5</v>
      </c>
      <c r="F2" s="1" t="s">
        <v>6</v>
      </c>
      <c r="G2" s="1" t="s">
        <v>7</v>
      </c>
      <c r="H2" s="1" t="s">
        <v>1</v>
      </c>
      <c r="I2" s="1" t="s">
        <v>390</v>
      </c>
      <c r="J2" s="1" t="s">
        <v>391</v>
      </c>
      <c r="K2" s="1" t="s">
        <v>392</v>
      </c>
      <c r="L2" s="1" t="s">
        <v>393</v>
      </c>
      <c r="M2" s="1" t="s">
        <v>394</v>
      </c>
      <c r="N2" s="1" t="s">
        <v>395</v>
      </c>
      <c r="O2" s="1" t="s">
        <v>396</v>
      </c>
      <c r="P2" s="1" t="s">
        <v>397</v>
      </c>
      <c r="Q2" s="1" t="s">
        <v>398</v>
      </c>
      <c r="R2" s="1" t="s">
        <v>399</v>
      </c>
      <c r="S2" s="1" t="s">
        <v>400</v>
      </c>
      <c r="T2" s="1" t="s">
        <v>19</v>
      </c>
      <c r="U2" s="1" t="s">
        <v>20</v>
      </c>
      <c r="V2" s="1" t="s">
        <v>21</v>
      </c>
      <c r="W2" s="1" t="s">
        <v>22</v>
      </c>
      <c r="X2" s="2" t="s">
        <v>23</v>
      </c>
      <c r="Y2" s="1" t="s">
        <v>24</v>
      </c>
      <c r="Z2" s="1" t="s">
        <v>25</v>
      </c>
      <c r="AA2" s="1" t="s">
        <v>401</v>
      </c>
    </row>
    <row r="3" spans="1:27" ht="22.5">
      <c r="A3" t="s">
        <v>402</v>
      </c>
      <c r="B3" s="8" t="s">
        <v>403</v>
      </c>
      <c r="C3" t="s">
        <v>404</v>
      </c>
      <c r="D3" t="s">
        <v>405</v>
      </c>
      <c r="E3" s="99" t="s">
        <v>406</v>
      </c>
      <c r="F3" s="68" t="s">
        <v>407</v>
      </c>
      <c r="G3" s="4">
        <v>44162</v>
      </c>
      <c r="H3" t="s">
        <v>401</v>
      </c>
      <c r="I3" t="s">
        <v>408</v>
      </c>
      <c r="J3" t="s">
        <v>408</v>
      </c>
      <c r="K3" t="s">
        <v>409</v>
      </c>
      <c r="L3" t="s">
        <v>408</v>
      </c>
      <c r="M3" s="38" t="s">
        <v>34</v>
      </c>
      <c r="N3" t="s">
        <v>408</v>
      </c>
      <c r="O3" t="s">
        <v>34</v>
      </c>
      <c r="P3" t="s">
        <v>408</v>
      </c>
      <c r="Q3" s="4">
        <v>44572</v>
      </c>
      <c r="R3" t="s">
        <v>408</v>
      </c>
      <c r="S3" t="s">
        <v>401</v>
      </c>
      <c r="V3" t="s">
        <v>41</v>
      </c>
      <c r="W3" t="s">
        <v>410</v>
      </c>
      <c r="Y3" s="5" t="s">
        <v>411</v>
      </c>
      <c r="Z3" s="26" t="s">
        <v>412</v>
      </c>
      <c r="AA3">
        <v>1</v>
      </c>
    </row>
    <row r="4" spans="1:27" ht="32.25">
      <c r="A4" t="s">
        <v>413</v>
      </c>
      <c r="B4" s="8" t="s">
        <v>403</v>
      </c>
      <c r="C4" t="s">
        <v>414</v>
      </c>
      <c r="D4" t="s">
        <v>415</v>
      </c>
      <c r="E4" s="99" t="s">
        <v>406</v>
      </c>
      <c r="F4" s="68" t="s">
        <v>416</v>
      </c>
      <c r="G4" s="4">
        <v>44194</v>
      </c>
      <c r="H4" t="s">
        <v>401</v>
      </c>
      <c r="I4" t="s">
        <v>408</v>
      </c>
      <c r="J4" t="s">
        <v>408</v>
      </c>
      <c r="K4" t="s">
        <v>409</v>
      </c>
      <c r="L4" t="s">
        <v>408</v>
      </c>
      <c r="M4" s="38" t="s">
        <v>34</v>
      </c>
      <c r="N4" t="s">
        <v>408</v>
      </c>
      <c r="O4" t="s">
        <v>34</v>
      </c>
      <c r="P4" t="s">
        <v>408</v>
      </c>
      <c r="Q4" s="4">
        <v>44595</v>
      </c>
      <c r="R4" t="s">
        <v>408</v>
      </c>
      <c r="S4" t="s">
        <v>401</v>
      </c>
      <c r="V4" t="s">
        <v>41</v>
      </c>
      <c r="W4" t="s">
        <v>410</v>
      </c>
      <c r="X4" s="3" t="s">
        <v>417</v>
      </c>
      <c r="Y4" s="5" t="s">
        <v>418</v>
      </c>
      <c r="Z4" s="21" t="s">
        <v>419</v>
      </c>
      <c r="AA4">
        <v>1</v>
      </c>
    </row>
    <row r="5" spans="1:27" ht="66.75" customHeight="1">
      <c r="A5" t="s">
        <v>420</v>
      </c>
      <c r="B5" s="8">
        <v>1212392</v>
      </c>
      <c r="C5" t="s">
        <v>421</v>
      </c>
      <c r="D5" t="s">
        <v>422</v>
      </c>
      <c r="E5" s="78" t="s">
        <v>74</v>
      </c>
      <c r="F5" s="78" t="s">
        <v>74</v>
      </c>
      <c r="G5" s="4">
        <v>44236</v>
      </c>
      <c r="H5" t="s">
        <v>401</v>
      </c>
      <c r="I5" t="s">
        <v>408</v>
      </c>
      <c r="J5" t="s">
        <v>408</v>
      </c>
      <c r="K5" t="s">
        <v>409</v>
      </c>
      <c r="L5" t="s">
        <v>408</v>
      </c>
      <c r="M5" s="38" t="s">
        <v>34</v>
      </c>
      <c r="N5" t="s">
        <v>408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s="3" t="s">
        <v>423</v>
      </c>
      <c r="W5" s="3"/>
      <c r="X5" s="3" t="s">
        <v>424</v>
      </c>
      <c r="Y5" s="67" t="s">
        <v>425</v>
      </c>
      <c r="Z5" t="s">
        <v>426</v>
      </c>
      <c r="AA5">
        <v>1</v>
      </c>
    </row>
    <row r="6" spans="1:27" ht="64.5">
      <c r="A6" t="s">
        <v>427</v>
      </c>
      <c r="B6" s="8" t="s">
        <v>428</v>
      </c>
      <c r="C6" t="s">
        <v>429</v>
      </c>
      <c r="D6" t="s">
        <v>370</v>
      </c>
      <c r="E6" s="99" t="s">
        <v>406</v>
      </c>
      <c r="F6" s="68" t="s">
        <v>416</v>
      </c>
      <c r="G6" s="4">
        <v>44230</v>
      </c>
      <c r="H6" t="s">
        <v>401</v>
      </c>
      <c r="I6" t="s">
        <v>408</v>
      </c>
      <c r="J6" t="s">
        <v>408</v>
      </c>
      <c r="K6" t="s">
        <v>409</v>
      </c>
      <c r="L6" t="s">
        <v>408</v>
      </c>
      <c r="M6" s="38" t="s">
        <v>34</v>
      </c>
      <c r="N6" t="s">
        <v>408</v>
      </c>
      <c r="O6" t="s">
        <v>34</v>
      </c>
      <c r="P6" t="s">
        <v>408</v>
      </c>
      <c r="Q6" s="4">
        <v>44644</v>
      </c>
      <c r="R6" t="s">
        <v>408</v>
      </c>
      <c r="S6" t="s">
        <v>401</v>
      </c>
      <c r="V6" t="s">
        <v>41</v>
      </c>
      <c r="W6" s="30" t="s">
        <v>430</v>
      </c>
      <c r="X6" s="3" t="s">
        <v>431</v>
      </c>
      <c r="Y6" s="6" t="s">
        <v>432</v>
      </c>
      <c r="Z6" t="s">
        <v>433</v>
      </c>
      <c r="AA6">
        <v>1</v>
      </c>
    </row>
    <row r="7" spans="1:27" ht="16.5">
      <c r="A7" t="s">
        <v>434</v>
      </c>
      <c r="B7" s="9" t="s">
        <v>435</v>
      </c>
      <c r="C7" t="s">
        <v>436</v>
      </c>
      <c r="D7" t="s">
        <v>232</v>
      </c>
      <c r="E7" s="99" t="s">
        <v>406</v>
      </c>
      <c r="F7" s="68" t="s">
        <v>416</v>
      </c>
      <c r="G7" s="4">
        <v>44238</v>
      </c>
      <c r="H7" t="s">
        <v>401</v>
      </c>
      <c r="I7" t="s">
        <v>408</v>
      </c>
      <c r="J7" t="s">
        <v>408</v>
      </c>
      <c r="K7" t="s">
        <v>409</v>
      </c>
      <c r="L7" t="s">
        <v>408</v>
      </c>
      <c r="M7" s="38" t="s">
        <v>34</v>
      </c>
      <c r="N7" t="s">
        <v>408</v>
      </c>
      <c r="O7" t="s">
        <v>34</v>
      </c>
      <c r="P7" t="s">
        <v>408</v>
      </c>
      <c r="Q7" s="4">
        <v>44678</v>
      </c>
      <c r="R7" t="s">
        <v>408</v>
      </c>
      <c r="S7" t="s">
        <v>401</v>
      </c>
      <c r="V7" t="s">
        <v>41</v>
      </c>
      <c r="W7" t="s">
        <v>410</v>
      </c>
      <c r="X7" s="3" t="s">
        <v>437</v>
      </c>
      <c r="Y7" s="6" t="s">
        <v>438</v>
      </c>
      <c r="Z7" t="s">
        <v>439</v>
      </c>
      <c r="AA7">
        <v>1</v>
      </c>
    </row>
    <row r="8" spans="1:27" ht="40.5" customHeight="1">
      <c r="A8" t="s">
        <v>440</v>
      </c>
      <c r="B8" s="8" t="s">
        <v>441</v>
      </c>
      <c r="C8" t="s">
        <v>442</v>
      </c>
      <c r="D8" t="s">
        <v>443</v>
      </c>
      <c r="E8" s="99" t="s">
        <v>406</v>
      </c>
      <c r="F8" s="68" t="s">
        <v>416</v>
      </c>
      <c r="G8" s="4">
        <v>44238</v>
      </c>
      <c r="H8" t="s">
        <v>401</v>
      </c>
      <c r="I8" t="s">
        <v>408</v>
      </c>
      <c r="J8" t="s">
        <v>408</v>
      </c>
      <c r="K8" t="s">
        <v>409</v>
      </c>
      <c r="L8" t="s">
        <v>408</v>
      </c>
      <c r="M8" s="38" t="s">
        <v>34</v>
      </c>
      <c r="N8" t="s">
        <v>408</v>
      </c>
      <c r="O8" t="s">
        <v>34</v>
      </c>
      <c r="P8" t="s">
        <v>408</v>
      </c>
      <c r="Q8" s="4">
        <v>44643</v>
      </c>
      <c r="R8" t="s">
        <v>408</v>
      </c>
      <c r="S8" t="s">
        <v>401</v>
      </c>
      <c r="V8" t="s">
        <v>41</v>
      </c>
      <c r="W8" t="s">
        <v>410</v>
      </c>
      <c r="X8" s="3" t="s">
        <v>444</v>
      </c>
      <c r="Y8" s="6" t="s">
        <v>445</v>
      </c>
      <c r="Z8" t="s">
        <v>446</v>
      </c>
      <c r="AA8">
        <v>1</v>
      </c>
    </row>
    <row r="9" spans="1:27" ht="16.5">
      <c r="A9" t="s">
        <v>447</v>
      </c>
      <c r="B9" s="8" t="s">
        <v>448</v>
      </c>
      <c r="C9" t="s">
        <v>449</v>
      </c>
      <c r="D9" t="s">
        <v>242</v>
      </c>
      <c r="E9" s="99" t="s">
        <v>406</v>
      </c>
      <c r="F9" s="68" t="s">
        <v>416</v>
      </c>
      <c r="G9" s="4">
        <v>44249</v>
      </c>
      <c r="H9" t="s">
        <v>401</v>
      </c>
      <c r="I9" t="s">
        <v>408</v>
      </c>
      <c r="J9" t="s">
        <v>408</v>
      </c>
      <c r="K9" t="s">
        <v>409</v>
      </c>
      <c r="L9" t="s">
        <v>408</v>
      </c>
      <c r="M9" s="38" t="s">
        <v>34</v>
      </c>
      <c r="N9" t="s">
        <v>408</v>
      </c>
      <c r="O9" t="s">
        <v>34</v>
      </c>
      <c r="P9" t="s">
        <v>408</v>
      </c>
      <c r="Q9" s="4">
        <v>44644</v>
      </c>
      <c r="R9" t="s">
        <v>408</v>
      </c>
      <c r="S9" t="s">
        <v>401</v>
      </c>
      <c r="V9" t="s">
        <v>41</v>
      </c>
      <c r="W9" t="s">
        <v>410</v>
      </c>
      <c r="X9" s="3" t="s">
        <v>450</v>
      </c>
      <c r="Y9" s="6" t="s">
        <v>451</v>
      </c>
      <c r="Z9" t="s">
        <v>452</v>
      </c>
      <c r="AA9">
        <v>1</v>
      </c>
    </row>
    <row r="10" spans="1:27" ht="16.5">
      <c r="A10" t="s">
        <v>453</v>
      </c>
      <c r="B10" s="8" t="s">
        <v>454</v>
      </c>
      <c r="C10" t="s">
        <v>455</v>
      </c>
      <c r="D10" t="s">
        <v>456</v>
      </c>
      <c r="E10" s="99" t="s">
        <v>406</v>
      </c>
      <c r="F10" s="68" t="s">
        <v>416</v>
      </c>
      <c r="G10" s="4">
        <v>44252</v>
      </c>
      <c r="H10" t="s">
        <v>401</v>
      </c>
      <c r="I10" t="s">
        <v>408</v>
      </c>
      <c r="J10" t="s">
        <v>408</v>
      </c>
      <c r="K10" t="s">
        <v>409</v>
      </c>
      <c r="L10" t="s">
        <v>408</v>
      </c>
      <c r="M10" s="38" t="s">
        <v>34</v>
      </c>
      <c r="N10" t="s">
        <v>408</v>
      </c>
      <c r="O10" t="s">
        <v>34</v>
      </c>
      <c r="P10" t="s">
        <v>408</v>
      </c>
      <c r="Q10" s="4">
        <v>44684</v>
      </c>
      <c r="R10" t="s">
        <v>408</v>
      </c>
      <c r="S10" t="s">
        <v>401</v>
      </c>
      <c r="V10" t="s">
        <v>41</v>
      </c>
      <c r="W10" t="s">
        <v>410</v>
      </c>
      <c r="X10" s="3" t="s">
        <v>457</v>
      </c>
      <c r="Y10" s="6" t="s">
        <v>458</v>
      </c>
      <c r="Z10" t="s">
        <v>459</v>
      </c>
      <c r="AA10">
        <v>1</v>
      </c>
    </row>
    <row r="11" spans="1:27" ht="16.5">
      <c r="A11" t="s">
        <v>460</v>
      </c>
      <c r="B11" s="9" t="s">
        <v>461</v>
      </c>
      <c r="C11" s="10" t="s">
        <v>462</v>
      </c>
      <c r="D11" t="s">
        <v>463</v>
      </c>
      <c r="E11" s="99" t="s">
        <v>406</v>
      </c>
      <c r="F11" s="68" t="s">
        <v>416</v>
      </c>
      <c r="G11" s="4">
        <v>44305</v>
      </c>
      <c r="H11" t="s">
        <v>401</v>
      </c>
      <c r="I11" t="s">
        <v>408</v>
      </c>
      <c r="J11" t="s">
        <v>408</v>
      </c>
      <c r="K11" t="s">
        <v>409</v>
      </c>
      <c r="L11" t="s">
        <v>408</v>
      </c>
      <c r="M11" s="38" t="s">
        <v>34</v>
      </c>
      <c r="N11" t="s">
        <v>408</v>
      </c>
      <c r="O11" t="s">
        <v>34</v>
      </c>
      <c r="P11" t="s">
        <v>401</v>
      </c>
      <c r="Q11" t="s">
        <v>34</v>
      </c>
      <c r="R11" t="s">
        <v>401</v>
      </c>
      <c r="S11" t="s">
        <v>401</v>
      </c>
      <c r="V11" s="3" t="s">
        <v>41</v>
      </c>
      <c r="W11" s="3" t="s">
        <v>464</v>
      </c>
      <c r="X11" s="3" t="s">
        <v>465</v>
      </c>
      <c r="Y11" s="5" t="s">
        <v>466</v>
      </c>
      <c r="Z11" s="10" t="s">
        <v>467</v>
      </c>
      <c r="AA11">
        <v>1</v>
      </c>
    </row>
    <row r="12" spans="1:27" ht="16.5">
      <c r="A12" t="s">
        <v>468</v>
      </c>
      <c r="B12" s="9" t="s">
        <v>469</v>
      </c>
      <c r="C12" t="s">
        <v>470</v>
      </c>
      <c r="D12" t="s">
        <v>471</v>
      </c>
      <c r="E12" s="99" t="s">
        <v>406</v>
      </c>
      <c r="F12" s="68" t="s">
        <v>416</v>
      </c>
      <c r="G12" s="4">
        <v>44305</v>
      </c>
      <c r="H12" t="s">
        <v>401</v>
      </c>
      <c r="I12" t="s">
        <v>408</v>
      </c>
      <c r="J12" t="s">
        <v>408</v>
      </c>
      <c r="K12" t="s">
        <v>409</v>
      </c>
      <c r="L12" t="s">
        <v>408</v>
      </c>
      <c r="M12" s="38" t="s">
        <v>34</v>
      </c>
      <c r="N12" t="s">
        <v>408</v>
      </c>
      <c r="O12" t="s">
        <v>34</v>
      </c>
      <c r="P12" t="s">
        <v>408</v>
      </c>
      <c r="Q12" s="4">
        <v>44686</v>
      </c>
      <c r="R12" t="s">
        <v>408</v>
      </c>
      <c r="S12" t="s">
        <v>401</v>
      </c>
      <c r="V12" t="s">
        <v>41</v>
      </c>
      <c r="W12" s="20" t="s">
        <v>472</v>
      </c>
      <c r="X12" s="3" t="s">
        <v>473</v>
      </c>
      <c r="Y12" s="6" t="s">
        <v>474</v>
      </c>
      <c r="Z12" s="11" t="s">
        <v>475</v>
      </c>
      <c r="AA12">
        <v>1</v>
      </c>
    </row>
    <row r="13" spans="1:27" ht="48.75">
      <c r="A13" t="s">
        <v>476</v>
      </c>
      <c r="B13" s="9" t="s">
        <v>477</v>
      </c>
      <c r="C13" t="s">
        <v>478</v>
      </c>
      <c r="D13" t="s">
        <v>479</v>
      </c>
      <c r="E13" s="99" t="s">
        <v>406</v>
      </c>
      <c r="F13" s="68" t="s">
        <v>416</v>
      </c>
      <c r="G13" s="4">
        <v>44322</v>
      </c>
      <c r="H13" t="s">
        <v>401</v>
      </c>
      <c r="I13" t="s">
        <v>408</v>
      </c>
      <c r="J13" t="s">
        <v>408</v>
      </c>
      <c r="K13" t="s">
        <v>409</v>
      </c>
      <c r="L13" t="s">
        <v>408</v>
      </c>
      <c r="M13" s="38" t="s">
        <v>34</v>
      </c>
      <c r="N13" t="s">
        <v>408</v>
      </c>
      <c r="O13" t="s">
        <v>34</v>
      </c>
      <c r="P13" t="s">
        <v>408</v>
      </c>
      <c r="Q13" s="4">
        <v>44705</v>
      </c>
      <c r="R13" t="s">
        <v>408</v>
      </c>
      <c r="S13" t="s">
        <v>401</v>
      </c>
      <c r="V13" t="s">
        <v>41</v>
      </c>
      <c r="W13" t="s">
        <v>410</v>
      </c>
      <c r="X13" s="3" t="s">
        <v>480</v>
      </c>
      <c r="Y13" s="5" t="s">
        <v>481</v>
      </c>
      <c r="Z13" t="s">
        <v>482</v>
      </c>
      <c r="AA13">
        <v>1</v>
      </c>
    </row>
    <row r="14" spans="1:27" ht="16.5">
      <c r="A14" t="s">
        <v>483</v>
      </c>
      <c r="B14" s="9" t="s">
        <v>484</v>
      </c>
      <c r="C14" t="s">
        <v>485</v>
      </c>
      <c r="D14" t="s">
        <v>486</v>
      </c>
      <c r="E14" s="99" t="s">
        <v>406</v>
      </c>
      <c r="F14" s="68" t="s">
        <v>416</v>
      </c>
      <c r="G14" s="4">
        <v>44341</v>
      </c>
      <c r="H14" t="s">
        <v>401</v>
      </c>
      <c r="I14" t="s">
        <v>408</v>
      </c>
      <c r="J14" t="s">
        <v>408</v>
      </c>
      <c r="K14" t="s">
        <v>409</v>
      </c>
      <c r="L14" t="s">
        <v>408</v>
      </c>
      <c r="M14" s="38" t="s">
        <v>34</v>
      </c>
      <c r="N14" t="s">
        <v>408</v>
      </c>
      <c r="O14" t="s">
        <v>34</v>
      </c>
      <c r="P14" t="s">
        <v>401</v>
      </c>
      <c r="Q14" t="s">
        <v>34</v>
      </c>
      <c r="R14" t="s">
        <v>401</v>
      </c>
      <c r="S14" t="s">
        <v>401</v>
      </c>
      <c r="V14" t="s">
        <v>41</v>
      </c>
      <c r="W14" s="3" t="s">
        <v>487</v>
      </c>
      <c r="Y14" s="5" t="s">
        <v>488</v>
      </c>
      <c r="Z14" t="s">
        <v>489</v>
      </c>
      <c r="AA14">
        <v>1</v>
      </c>
    </row>
    <row r="15" spans="1:27" ht="32.25">
      <c r="A15" t="s">
        <v>490</v>
      </c>
      <c r="B15" s="9">
        <v>7103357</v>
      </c>
      <c r="C15" t="s">
        <v>491</v>
      </c>
      <c r="D15" t="s">
        <v>492</v>
      </c>
      <c r="E15" s="99" t="s">
        <v>406</v>
      </c>
      <c r="F15" s="68" t="s">
        <v>416</v>
      </c>
      <c r="G15" s="4">
        <v>44370</v>
      </c>
      <c r="H15" t="s">
        <v>401</v>
      </c>
      <c r="I15" t="s">
        <v>408</v>
      </c>
      <c r="J15" t="s">
        <v>408</v>
      </c>
      <c r="K15" t="s">
        <v>409</v>
      </c>
      <c r="L15" t="s">
        <v>408</v>
      </c>
      <c r="M15" s="38" t="s">
        <v>34</v>
      </c>
      <c r="N15" t="s">
        <v>408</v>
      </c>
      <c r="O15" t="s">
        <v>34</v>
      </c>
      <c r="P15" t="s">
        <v>408</v>
      </c>
      <c r="Q15" s="4">
        <v>44764</v>
      </c>
      <c r="R15" t="s">
        <v>408</v>
      </c>
      <c r="S15" t="s">
        <v>401</v>
      </c>
      <c r="V15" t="s">
        <v>41</v>
      </c>
      <c r="W15" t="s">
        <v>410</v>
      </c>
      <c r="X15" s="3" t="s">
        <v>493</v>
      </c>
      <c r="Y15" s="5" t="s">
        <v>494</v>
      </c>
      <c r="Z15" t="s">
        <v>495</v>
      </c>
      <c r="AA15">
        <v>1</v>
      </c>
    </row>
    <row r="16" spans="1:27" ht="16.5">
      <c r="A16" t="s">
        <v>496</v>
      </c>
      <c r="B16" s="9" t="s">
        <v>403</v>
      </c>
      <c r="C16" t="s">
        <v>497</v>
      </c>
      <c r="D16" t="s">
        <v>498</v>
      </c>
      <c r="E16" s="99" t="s">
        <v>406</v>
      </c>
      <c r="F16" s="68" t="s">
        <v>416</v>
      </c>
      <c r="G16" s="4">
        <v>44389</v>
      </c>
      <c r="H16" t="s">
        <v>401</v>
      </c>
      <c r="I16" t="s">
        <v>408</v>
      </c>
      <c r="J16" t="s">
        <v>408</v>
      </c>
      <c r="K16" t="s">
        <v>409</v>
      </c>
      <c r="L16" t="s">
        <v>408</v>
      </c>
      <c r="M16" s="38" t="s">
        <v>34</v>
      </c>
      <c r="N16" t="s">
        <v>408</v>
      </c>
      <c r="O16" t="s">
        <v>34</v>
      </c>
      <c r="P16" t="s">
        <v>408</v>
      </c>
      <c r="Q16" s="4">
        <v>44770</v>
      </c>
      <c r="R16" t="s">
        <v>408</v>
      </c>
      <c r="S16" t="s">
        <v>408</v>
      </c>
      <c r="V16" t="s">
        <v>41</v>
      </c>
      <c r="W16" t="s">
        <v>410</v>
      </c>
      <c r="X16" s="3" t="s">
        <v>499</v>
      </c>
      <c r="Y16" s="5" t="s">
        <v>500</v>
      </c>
      <c r="Z16" t="s">
        <v>501</v>
      </c>
      <c r="AA16">
        <v>1</v>
      </c>
    </row>
    <row r="17" spans="1:32" ht="16.5">
      <c r="A17" t="s">
        <v>502</v>
      </c>
      <c r="B17" s="8" t="s">
        <v>503</v>
      </c>
      <c r="C17" t="s">
        <v>504</v>
      </c>
      <c r="D17" t="s">
        <v>505</v>
      </c>
      <c r="E17" s="99" t="s">
        <v>406</v>
      </c>
      <c r="F17" s="68" t="s">
        <v>416</v>
      </c>
      <c r="G17" s="4">
        <v>44407</v>
      </c>
      <c r="H17" t="s">
        <v>408</v>
      </c>
      <c r="I17" t="s">
        <v>408</v>
      </c>
      <c r="J17" t="s">
        <v>408</v>
      </c>
      <c r="K17" t="s">
        <v>409</v>
      </c>
      <c r="L17" t="s">
        <v>408</v>
      </c>
      <c r="M17" s="38" t="s">
        <v>34</v>
      </c>
      <c r="N17" t="s">
        <v>408</v>
      </c>
      <c r="O17" t="s">
        <v>34</v>
      </c>
      <c r="P17" t="s">
        <v>401</v>
      </c>
      <c r="Q17" t="s">
        <v>34</v>
      </c>
      <c r="R17" t="s">
        <v>401</v>
      </c>
      <c r="S17" t="s">
        <v>401</v>
      </c>
      <c r="V17" t="s">
        <v>41</v>
      </c>
      <c r="W17" t="s">
        <v>464</v>
      </c>
      <c r="X17" s="3" t="s">
        <v>506</v>
      </c>
      <c r="Y17" s="5" t="s">
        <v>507</v>
      </c>
      <c r="Z17" t="s">
        <v>508</v>
      </c>
      <c r="AA17">
        <v>1</v>
      </c>
    </row>
    <row r="18" spans="1:32" ht="16.5">
      <c r="A18" t="s">
        <v>509</v>
      </c>
      <c r="B18" s="9" t="s">
        <v>510</v>
      </c>
      <c r="C18" t="s">
        <v>511</v>
      </c>
      <c r="D18" t="s">
        <v>512</v>
      </c>
      <c r="E18" s="99" t="s">
        <v>406</v>
      </c>
      <c r="F18" s="68" t="s">
        <v>416</v>
      </c>
      <c r="G18" s="4">
        <v>44405</v>
      </c>
      <c r="H18" t="s">
        <v>408</v>
      </c>
      <c r="I18" t="s">
        <v>408</v>
      </c>
      <c r="J18" t="s">
        <v>408</v>
      </c>
      <c r="K18" t="s">
        <v>409</v>
      </c>
      <c r="L18" t="s">
        <v>408</v>
      </c>
      <c r="M18" s="38" t="s">
        <v>34</v>
      </c>
      <c r="N18" t="s">
        <v>408</v>
      </c>
      <c r="O18" t="s">
        <v>34</v>
      </c>
      <c r="Q18" t="s">
        <v>34</v>
      </c>
      <c r="R18" t="s">
        <v>401</v>
      </c>
      <c r="S18" t="s">
        <v>401</v>
      </c>
      <c r="V18" t="s">
        <v>41</v>
      </c>
      <c r="W18" t="s">
        <v>464</v>
      </c>
      <c r="X18" s="3" t="s">
        <v>513</v>
      </c>
      <c r="Y18" s="5" t="s">
        <v>514</v>
      </c>
      <c r="Z18" t="s">
        <v>515</v>
      </c>
      <c r="AA18">
        <v>1</v>
      </c>
    </row>
    <row r="19" spans="1:32">
      <c r="A19" t="s">
        <v>516</v>
      </c>
      <c r="B19" s="8" t="s">
        <v>517</v>
      </c>
      <c r="C19" t="s">
        <v>518</v>
      </c>
      <c r="D19" t="s">
        <v>519</v>
      </c>
      <c r="E19" s="99" t="s">
        <v>406</v>
      </c>
      <c r="F19" s="68" t="s">
        <v>416</v>
      </c>
      <c r="G19" s="4">
        <v>44424</v>
      </c>
      <c r="H19" t="s">
        <v>401</v>
      </c>
      <c r="I19" t="s">
        <v>408</v>
      </c>
      <c r="J19" t="s">
        <v>408</v>
      </c>
      <c r="K19" t="s">
        <v>409</v>
      </c>
      <c r="L19" t="s">
        <v>408</v>
      </c>
      <c r="M19" s="38" t="s">
        <v>34</v>
      </c>
      <c r="N19" t="s">
        <v>408</v>
      </c>
      <c r="O19" t="s">
        <v>34</v>
      </c>
      <c r="P19" t="s">
        <v>408</v>
      </c>
      <c r="Q19" s="4">
        <v>44817</v>
      </c>
      <c r="R19" t="s">
        <v>408</v>
      </c>
      <c r="S19" t="s">
        <v>401</v>
      </c>
      <c r="V19" t="s">
        <v>41</v>
      </c>
      <c r="W19" t="s">
        <v>410</v>
      </c>
      <c r="Y19" s="5" t="s">
        <v>520</v>
      </c>
      <c r="Z19" t="s">
        <v>521</v>
      </c>
      <c r="AA19">
        <v>1</v>
      </c>
    </row>
    <row r="20" spans="1:32" ht="16.5">
      <c r="A20" t="s">
        <v>522</v>
      </c>
      <c r="B20" s="8" t="s">
        <v>523</v>
      </c>
      <c r="C20" t="s">
        <v>524</v>
      </c>
      <c r="D20" t="s">
        <v>525</v>
      </c>
      <c r="E20" s="99" t="s">
        <v>406</v>
      </c>
      <c r="F20" s="68" t="s">
        <v>416</v>
      </c>
      <c r="G20" s="4">
        <v>44424</v>
      </c>
      <c r="H20" t="s">
        <v>401</v>
      </c>
      <c r="I20" t="s">
        <v>408</v>
      </c>
      <c r="J20" t="s">
        <v>408</v>
      </c>
      <c r="K20" t="s">
        <v>409</v>
      </c>
      <c r="L20" t="s">
        <v>408</v>
      </c>
      <c r="M20" s="38" t="s">
        <v>34</v>
      </c>
      <c r="N20" t="s">
        <v>408</v>
      </c>
      <c r="O20" t="s">
        <v>34</v>
      </c>
      <c r="P20" t="s">
        <v>401</v>
      </c>
      <c r="Q20" t="s">
        <v>34</v>
      </c>
      <c r="R20" t="s">
        <v>401</v>
      </c>
      <c r="S20" t="s">
        <v>401</v>
      </c>
      <c r="V20" t="s">
        <v>41</v>
      </c>
      <c r="X20" s="3" t="s">
        <v>526</v>
      </c>
      <c r="Y20" s="5" t="s">
        <v>527</v>
      </c>
      <c r="Z20" t="s">
        <v>528</v>
      </c>
      <c r="AA20">
        <v>1</v>
      </c>
    </row>
    <row r="21" spans="1:32" ht="32.25">
      <c r="A21" t="s">
        <v>529</v>
      </c>
      <c r="B21" s="8" t="s">
        <v>530</v>
      </c>
      <c r="C21" t="s">
        <v>531</v>
      </c>
      <c r="D21" t="s">
        <v>532</v>
      </c>
      <c r="E21" s="99" t="s">
        <v>406</v>
      </c>
      <c r="F21" s="68" t="s">
        <v>416</v>
      </c>
      <c r="G21" s="4">
        <v>44425</v>
      </c>
      <c r="H21" t="s">
        <v>401</v>
      </c>
      <c r="I21" t="s">
        <v>408</v>
      </c>
      <c r="J21" t="s">
        <v>408</v>
      </c>
      <c r="K21" t="s">
        <v>409</v>
      </c>
      <c r="L21" t="s">
        <v>408</v>
      </c>
      <c r="M21" s="38" t="s">
        <v>34</v>
      </c>
      <c r="N21" t="s">
        <v>408</v>
      </c>
      <c r="O21" t="s">
        <v>34</v>
      </c>
      <c r="P21" t="s">
        <v>408</v>
      </c>
      <c r="Q21" s="4">
        <v>44847</v>
      </c>
      <c r="R21" t="s">
        <v>408</v>
      </c>
      <c r="S21" t="s">
        <v>401</v>
      </c>
      <c r="V21" t="s">
        <v>41</v>
      </c>
      <c r="W21" s="20" t="s">
        <v>533</v>
      </c>
      <c r="X21" s="3" t="s">
        <v>534</v>
      </c>
      <c r="Y21" s="5" t="s">
        <v>535</v>
      </c>
      <c r="Z21" t="s">
        <v>536</v>
      </c>
      <c r="AA21">
        <v>1</v>
      </c>
    </row>
    <row r="22" spans="1:32" ht="32.25">
      <c r="A22" t="s">
        <v>537</v>
      </c>
      <c r="B22" s="14">
        <v>7016606</v>
      </c>
      <c r="C22" t="s">
        <v>538</v>
      </c>
      <c r="D22" t="s">
        <v>539</v>
      </c>
      <c r="E22" s="99" t="s">
        <v>406</v>
      </c>
      <c r="F22" s="68" t="s">
        <v>416</v>
      </c>
      <c r="G22" s="4">
        <v>44438</v>
      </c>
      <c r="H22" t="s">
        <v>401</v>
      </c>
      <c r="I22" t="s">
        <v>408</v>
      </c>
      <c r="J22" t="s">
        <v>408</v>
      </c>
      <c r="K22" t="s">
        <v>409</v>
      </c>
      <c r="L22" t="s">
        <v>408</v>
      </c>
      <c r="M22" s="38" t="s">
        <v>34</v>
      </c>
      <c r="N22" t="s">
        <v>408</v>
      </c>
      <c r="O22" t="s">
        <v>34</v>
      </c>
      <c r="P22" t="s">
        <v>408</v>
      </c>
      <c r="Q22" s="4">
        <v>44860</v>
      </c>
      <c r="R22" t="s">
        <v>408</v>
      </c>
      <c r="S22" t="s">
        <v>401</v>
      </c>
      <c r="V22" t="s">
        <v>41</v>
      </c>
      <c r="W22" t="s">
        <v>410</v>
      </c>
      <c r="X22" s="3" t="s">
        <v>540</v>
      </c>
      <c r="Y22" s="5" t="s">
        <v>541</v>
      </c>
      <c r="Z22" s="13" t="s">
        <v>542</v>
      </c>
      <c r="AA22">
        <v>1</v>
      </c>
    </row>
    <row r="23" spans="1:32" ht="32.25">
      <c r="A23" t="s">
        <v>543</v>
      </c>
      <c r="B23" s="8" t="s">
        <v>544</v>
      </c>
      <c r="C23" t="s">
        <v>545</v>
      </c>
      <c r="D23" t="s">
        <v>546</v>
      </c>
      <c r="E23" s="99" t="s">
        <v>406</v>
      </c>
      <c r="F23" s="68" t="s">
        <v>416</v>
      </c>
      <c r="G23" s="4">
        <v>44473</v>
      </c>
      <c r="H23" t="s">
        <v>401</v>
      </c>
      <c r="I23" t="s">
        <v>408</v>
      </c>
      <c r="J23" t="s">
        <v>408</v>
      </c>
      <c r="K23" t="s">
        <v>409</v>
      </c>
      <c r="L23" t="s">
        <v>408</v>
      </c>
      <c r="M23" s="38" t="s">
        <v>34</v>
      </c>
      <c r="N23" t="s">
        <v>408</v>
      </c>
      <c r="O23" t="s">
        <v>34</v>
      </c>
      <c r="P23" t="s">
        <v>401</v>
      </c>
      <c r="Q23" t="s">
        <v>34</v>
      </c>
      <c r="R23" t="s">
        <v>401</v>
      </c>
      <c r="S23" t="s">
        <v>401</v>
      </c>
      <c r="V23" t="s">
        <v>41</v>
      </c>
      <c r="W23" t="s">
        <v>464</v>
      </c>
      <c r="X23" s="3" t="s">
        <v>547</v>
      </c>
      <c r="Y23" s="5" t="s">
        <v>548</v>
      </c>
      <c r="Z23" t="s">
        <v>549</v>
      </c>
      <c r="AA23">
        <v>1</v>
      </c>
    </row>
    <row r="24" spans="1:32" ht="16.5">
      <c r="A24" t="s">
        <v>550</v>
      </c>
      <c r="B24" s="8" t="s">
        <v>551</v>
      </c>
      <c r="C24" t="s">
        <v>552</v>
      </c>
      <c r="D24" t="s">
        <v>553</v>
      </c>
      <c r="E24" s="99" t="s">
        <v>406</v>
      </c>
      <c r="F24" s="68" t="s">
        <v>416</v>
      </c>
      <c r="G24" s="4">
        <v>44508</v>
      </c>
      <c r="H24" t="s">
        <v>401</v>
      </c>
      <c r="I24" t="s">
        <v>408</v>
      </c>
      <c r="J24" t="s">
        <v>408</v>
      </c>
      <c r="K24" t="s">
        <v>554</v>
      </c>
      <c r="L24" t="s">
        <v>408</v>
      </c>
      <c r="M24" s="56">
        <v>44509</v>
      </c>
      <c r="N24" t="s">
        <v>34</v>
      </c>
      <c r="O24" t="s">
        <v>408</v>
      </c>
      <c r="P24" t="s">
        <v>401</v>
      </c>
      <c r="Q24" t="s">
        <v>34</v>
      </c>
      <c r="R24" t="s">
        <v>401</v>
      </c>
      <c r="S24" t="s">
        <v>401</v>
      </c>
      <c r="V24" t="s">
        <v>41</v>
      </c>
      <c r="W24" t="s">
        <v>464</v>
      </c>
      <c r="X24" s="3" t="s">
        <v>555</v>
      </c>
      <c r="Y24" s="5" t="s">
        <v>556</v>
      </c>
      <c r="Z24" t="s">
        <v>557</v>
      </c>
      <c r="AA24">
        <v>1</v>
      </c>
    </row>
    <row r="25" spans="1:32" ht="16.5">
      <c r="A25" t="s">
        <v>558</v>
      </c>
      <c r="C25" t="s">
        <v>559</v>
      </c>
      <c r="D25" t="s">
        <v>138</v>
      </c>
      <c r="E25" s="99" t="s">
        <v>406</v>
      </c>
      <c r="F25" s="68" t="s">
        <v>416</v>
      </c>
      <c r="G25" s="4">
        <v>44502</v>
      </c>
      <c r="H25" t="s">
        <v>401</v>
      </c>
      <c r="I25" t="s">
        <v>408</v>
      </c>
      <c r="J25" t="s">
        <v>408</v>
      </c>
      <c r="K25" t="s">
        <v>409</v>
      </c>
      <c r="L25" t="s">
        <v>408</v>
      </c>
      <c r="M25" s="38" t="s">
        <v>34</v>
      </c>
      <c r="N25" t="s">
        <v>408</v>
      </c>
      <c r="O25" t="s">
        <v>34</v>
      </c>
      <c r="P25" t="s">
        <v>401</v>
      </c>
      <c r="Q25" t="s">
        <v>34</v>
      </c>
      <c r="R25" t="s">
        <v>401</v>
      </c>
      <c r="S25" t="s">
        <v>401</v>
      </c>
      <c r="V25" t="s">
        <v>41</v>
      </c>
      <c r="W25" t="s">
        <v>464</v>
      </c>
      <c r="X25" s="3" t="s">
        <v>560</v>
      </c>
      <c r="Y25" s="5" t="s">
        <v>561</v>
      </c>
      <c r="Z25" s="19" t="s">
        <v>562</v>
      </c>
      <c r="AA25">
        <v>1</v>
      </c>
    </row>
    <row r="26" spans="1:32" ht="16.5">
      <c r="A26" t="s">
        <v>563</v>
      </c>
      <c r="C26" t="s">
        <v>564</v>
      </c>
      <c r="D26" t="s">
        <v>565</v>
      </c>
      <c r="E26" s="99" t="s">
        <v>406</v>
      </c>
      <c r="F26" s="68" t="s">
        <v>416</v>
      </c>
      <c r="G26" s="4">
        <v>44501</v>
      </c>
      <c r="H26" t="s">
        <v>401</v>
      </c>
      <c r="I26" t="s">
        <v>408</v>
      </c>
      <c r="J26" t="s">
        <v>408</v>
      </c>
      <c r="K26" t="s">
        <v>409</v>
      </c>
      <c r="L26" t="s">
        <v>408</v>
      </c>
      <c r="M26" s="38" t="s">
        <v>34</v>
      </c>
      <c r="N26" t="s">
        <v>408</v>
      </c>
      <c r="O26" t="s">
        <v>34</v>
      </c>
      <c r="P26" t="s">
        <v>401</v>
      </c>
      <c r="Q26" t="s">
        <v>34</v>
      </c>
      <c r="R26" t="s">
        <v>401</v>
      </c>
      <c r="S26" t="s">
        <v>401</v>
      </c>
      <c r="V26" t="s">
        <v>41</v>
      </c>
      <c r="W26" t="s">
        <v>464</v>
      </c>
      <c r="X26" s="3" t="s">
        <v>566</v>
      </c>
      <c r="Y26" s="6" t="s">
        <v>567</v>
      </c>
      <c r="Z26" t="s">
        <v>568</v>
      </c>
      <c r="AA26">
        <v>1</v>
      </c>
    </row>
    <row r="27" spans="1:32">
      <c r="A27" t="s">
        <v>569</v>
      </c>
      <c r="B27" s="28">
        <v>8128199</v>
      </c>
      <c r="C27" t="s">
        <v>570</v>
      </c>
      <c r="D27" t="s">
        <v>571</v>
      </c>
      <c r="E27" s="99" t="s">
        <v>406</v>
      </c>
      <c r="F27" s="68" t="s">
        <v>416</v>
      </c>
      <c r="G27" s="4">
        <v>44580</v>
      </c>
      <c r="H27" t="s">
        <v>401</v>
      </c>
      <c r="I27" t="s">
        <v>408</v>
      </c>
      <c r="J27" t="s">
        <v>408</v>
      </c>
      <c r="K27" t="s">
        <v>554</v>
      </c>
      <c r="L27" t="s">
        <v>408</v>
      </c>
      <c r="M27" s="56">
        <v>44580</v>
      </c>
      <c r="N27" t="s">
        <v>34</v>
      </c>
      <c r="O27" t="s">
        <v>408</v>
      </c>
      <c r="P27" t="s">
        <v>408</v>
      </c>
      <c r="Q27" s="4">
        <v>44966</v>
      </c>
      <c r="R27" t="s">
        <v>408</v>
      </c>
      <c r="S27" t="s">
        <v>401</v>
      </c>
      <c r="V27" t="s">
        <v>41</v>
      </c>
      <c r="W27" t="s">
        <v>464</v>
      </c>
      <c r="Y27" s="5" t="s">
        <v>572</v>
      </c>
      <c r="Z27" t="s">
        <v>573</v>
      </c>
      <c r="AA27">
        <v>1</v>
      </c>
    </row>
    <row r="28" spans="1:32">
      <c r="A28" t="s">
        <v>574</v>
      </c>
      <c r="C28" t="s">
        <v>575</v>
      </c>
      <c r="D28" t="s">
        <v>218</v>
      </c>
      <c r="E28" s="99" t="s">
        <v>406</v>
      </c>
      <c r="F28" s="68" t="s">
        <v>416</v>
      </c>
      <c r="G28" s="4">
        <v>44516</v>
      </c>
      <c r="H28" t="s">
        <v>408</v>
      </c>
      <c r="I28" t="s">
        <v>408</v>
      </c>
      <c r="J28" t="s">
        <v>408</v>
      </c>
      <c r="K28" t="s">
        <v>409</v>
      </c>
      <c r="L28" t="s">
        <v>408</v>
      </c>
      <c r="M28" s="38" t="s">
        <v>34</v>
      </c>
      <c r="N28" t="s">
        <v>408</v>
      </c>
      <c r="O28" t="s">
        <v>34</v>
      </c>
      <c r="P28" t="s">
        <v>401</v>
      </c>
      <c r="Q28" t="s">
        <v>34</v>
      </c>
      <c r="R28" t="s">
        <v>401</v>
      </c>
      <c r="S28" t="s">
        <v>401</v>
      </c>
      <c r="V28" t="s">
        <v>41</v>
      </c>
      <c r="W28" t="s">
        <v>464</v>
      </c>
      <c r="Y28" s="5" t="s">
        <v>576</v>
      </c>
      <c r="Z28" s="25" t="s">
        <v>577</v>
      </c>
      <c r="AA28">
        <v>1</v>
      </c>
    </row>
    <row r="29" spans="1:32">
      <c r="A29" t="s">
        <v>578</v>
      </c>
      <c r="B29" s="8" t="s">
        <v>579</v>
      </c>
      <c r="C29" t="s">
        <v>580</v>
      </c>
      <c r="D29" t="s">
        <v>581</v>
      </c>
      <c r="E29" s="99" t="s">
        <v>406</v>
      </c>
      <c r="F29" s="68" t="s">
        <v>416</v>
      </c>
      <c r="G29" s="4">
        <v>44586</v>
      </c>
      <c r="H29" t="s">
        <v>401</v>
      </c>
      <c r="I29" t="s">
        <v>408</v>
      </c>
      <c r="J29" t="s">
        <v>408</v>
      </c>
      <c r="K29" t="s">
        <v>554</v>
      </c>
      <c r="L29" t="s">
        <v>408</v>
      </c>
      <c r="M29" s="56">
        <v>44586</v>
      </c>
      <c r="N29" t="s">
        <v>34</v>
      </c>
      <c r="O29" t="s">
        <v>408</v>
      </c>
      <c r="P29" t="s">
        <v>408</v>
      </c>
      <c r="Q29" s="4">
        <v>44957</v>
      </c>
      <c r="R29" t="s">
        <v>408</v>
      </c>
      <c r="S29" t="s">
        <v>401</v>
      </c>
      <c r="V29" t="s">
        <v>41</v>
      </c>
      <c r="W29" t="s">
        <v>132</v>
      </c>
      <c r="Y29" s="5" t="s">
        <v>582</v>
      </c>
      <c r="Z29" s="13" t="s">
        <v>583</v>
      </c>
      <c r="AA29">
        <v>1</v>
      </c>
    </row>
    <row r="30" spans="1:32" s="12" customFormat="1">
      <c r="A30" t="s">
        <v>584</v>
      </c>
      <c r="B30" s="8" t="s">
        <v>585</v>
      </c>
      <c r="C30" t="s">
        <v>586</v>
      </c>
      <c r="D30" t="s">
        <v>587</v>
      </c>
      <c r="E30" s="99" t="s">
        <v>406</v>
      </c>
      <c r="F30" s="68" t="s">
        <v>416</v>
      </c>
      <c r="G30" s="4">
        <v>44588</v>
      </c>
      <c r="H30" t="s">
        <v>401</v>
      </c>
      <c r="I30" t="s">
        <v>408</v>
      </c>
      <c r="J30" t="s">
        <v>408</v>
      </c>
      <c r="K30" t="s">
        <v>554</v>
      </c>
      <c r="L30" t="s">
        <v>408</v>
      </c>
      <c r="M30" s="56">
        <v>44588</v>
      </c>
      <c r="N30" t="s">
        <v>34</v>
      </c>
      <c r="O30" t="s">
        <v>408</v>
      </c>
      <c r="P30" t="s">
        <v>408</v>
      </c>
      <c r="Q30" s="4">
        <v>44973</v>
      </c>
      <c r="R30" t="s">
        <v>408</v>
      </c>
      <c r="S30" t="s">
        <v>401</v>
      </c>
      <c r="T30"/>
      <c r="U30"/>
      <c r="V30" t="s">
        <v>41</v>
      </c>
      <c r="W30" t="s">
        <v>410</v>
      </c>
      <c r="X30" s="3"/>
      <c r="Y30" s="5" t="s">
        <v>588</v>
      </c>
      <c r="Z30" s="13" t="s">
        <v>589</v>
      </c>
      <c r="AA30">
        <v>1</v>
      </c>
      <c r="AB30"/>
      <c r="AC30"/>
      <c r="AD30"/>
      <c r="AE30"/>
      <c r="AF30"/>
    </row>
    <row r="31" spans="1:32" ht="16.5">
      <c r="A31" t="s">
        <v>590</v>
      </c>
      <c r="C31" t="s">
        <v>591</v>
      </c>
      <c r="D31" t="s">
        <v>73</v>
      </c>
      <c r="E31" s="99" t="s">
        <v>406</v>
      </c>
      <c r="F31" s="68" t="s">
        <v>416</v>
      </c>
      <c r="G31" s="4">
        <v>44616</v>
      </c>
      <c r="H31" t="s">
        <v>408</v>
      </c>
      <c r="I31" t="s">
        <v>408</v>
      </c>
      <c r="J31" t="s">
        <v>408</v>
      </c>
      <c r="K31" t="s">
        <v>409</v>
      </c>
      <c r="L31" t="s">
        <v>408</v>
      </c>
      <c r="M31" s="38" t="s">
        <v>34</v>
      </c>
      <c r="N31" t="s">
        <v>408</v>
      </c>
      <c r="O31" t="s">
        <v>34</v>
      </c>
      <c r="P31" t="s">
        <v>401</v>
      </c>
      <c r="Q31" t="s">
        <v>34</v>
      </c>
      <c r="R31" t="s">
        <v>401</v>
      </c>
      <c r="S31" t="s">
        <v>401</v>
      </c>
      <c r="V31" s="20" t="s">
        <v>592</v>
      </c>
      <c r="W31" t="s">
        <v>464</v>
      </c>
      <c r="X31" s="3" t="s">
        <v>593</v>
      </c>
      <c r="Y31" s="5" t="s">
        <v>594</v>
      </c>
      <c r="Z31" t="s">
        <v>595</v>
      </c>
      <c r="AA31">
        <v>1</v>
      </c>
    </row>
    <row r="32" spans="1:32">
      <c r="A32" t="s">
        <v>596</v>
      </c>
      <c r="C32" t="s">
        <v>597</v>
      </c>
      <c r="D32" t="s">
        <v>62</v>
      </c>
      <c r="E32" s="99" t="s">
        <v>406</v>
      </c>
      <c r="F32" s="68" t="s">
        <v>416</v>
      </c>
      <c r="G32" s="4">
        <v>44610</v>
      </c>
      <c r="H32" t="s">
        <v>401</v>
      </c>
      <c r="I32" t="s">
        <v>408</v>
      </c>
      <c r="J32" t="s">
        <v>408</v>
      </c>
      <c r="K32" t="s">
        <v>554</v>
      </c>
      <c r="L32" t="s">
        <v>408</v>
      </c>
      <c r="M32" s="56">
        <v>44610</v>
      </c>
      <c r="N32" t="s">
        <v>34</v>
      </c>
      <c r="O32" t="s">
        <v>401</v>
      </c>
      <c r="P32" t="s">
        <v>408</v>
      </c>
      <c r="Q32" s="4">
        <v>44978</v>
      </c>
      <c r="R32" t="s">
        <v>408</v>
      </c>
      <c r="S32" t="s">
        <v>401</v>
      </c>
      <c r="V32" t="s">
        <v>41</v>
      </c>
      <c r="W32" t="s">
        <v>410</v>
      </c>
      <c r="Y32" s="5" t="s">
        <v>598</v>
      </c>
      <c r="Z32" s="13" t="s">
        <v>599</v>
      </c>
      <c r="AA32">
        <v>1</v>
      </c>
    </row>
    <row r="33" spans="1:27">
      <c r="A33" t="s">
        <v>600</v>
      </c>
      <c r="C33" t="s">
        <v>601</v>
      </c>
      <c r="D33" t="s">
        <v>602</v>
      </c>
      <c r="E33" s="99" t="s">
        <v>406</v>
      </c>
      <c r="F33" s="68" t="s">
        <v>416</v>
      </c>
      <c r="G33" s="4">
        <v>44635</v>
      </c>
      <c r="H33" t="s">
        <v>408</v>
      </c>
      <c r="I33" t="s">
        <v>408</v>
      </c>
      <c r="J33" t="s">
        <v>408</v>
      </c>
      <c r="K33" t="s">
        <v>409</v>
      </c>
      <c r="L33" t="s">
        <v>408</v>
      </c>
      <c r="M33" s="38" t="s">
        <v>34</v>
      </c>
      <c r="N33" t="s">
        <v>408</v>
      </c>
      <c r="O33" t="s">
        <v>34</v>
      </c>
      <c r="P33" t="s">
        <v>401</v>
      </c>
      <c r="Q33" t="s">
        <v>34</v>
      </c>
      <c r="R33" t="s">
        <v>401</v>
      </c>
      <c r="S33" t="s">
        <v>401</v>
      </c>
      <c r="V33" t="s">
        <v>164</v>
      </c>
      <c r="W33" s="20" t="s">
        <v>603</v>
      </c>
      <c r="Y33" s="5" t="s">
        <v>604</v>
      </c>
      <c r="Z33" t="s">
        <v>605</v>
      </c>
      <c r="AA33">
        <v>1</v>
      </c>
    </row>
    <row r="34" spans="1:27" ht="16.5">
      <c r="A34" t="s">
        <v>606</v>
      </c>
      <c r="C34" t="s">
        <v>607</v>
      </c>
      <c r="D34" t="s">
        <v>608</v>
      </c>
      <c r="E34" s="99" t="s">
        <v>406</v>
      </c>
      <c r="F34" s="68" t="s">
        <v>416</v>
      </c>
      <c r="G34" s="4">
        <v>44632</v>
      </c>
      <c r="H34" t="s">
        <v>401</v>
      </c>
      <c r="I34" t="s">
        <v>408</v>
      </c>
      <c r="J34" t="s">
        <v>408</v>
      </c>
      <c r="K34" t="s">
        <v>409</v>
      </c>
      <c r="L34" t="s">
        <v>408</v>
      </c>
      <c r="M34" s="38" t="s">
        <v>34</v>
      </c>
      <c r="N34" t="s">
        <v>408</v>
      </c>
      <c r="O34" t="s">
        <v>34</v>
      </c>
      <c r="P34" t="s">
        <v>401</v>
      </c>
      <c r="Q34" t="s">
        <v>34</v>
      </c>
      <c r="R34" t="s">
        <v>401</v>
      </c>
      <c r="S34" t="s">
        <v>401</v>
      </c>
      <c r="V34" t="s">
        <v>164</v>
      </c>
      <c r="W34" t="s">
        <v>609</v>
      </c>
      <c r="X34" s="3" t="s">
        <v>610</v>
      </c>
      <c r="Y34" s="5" t="s">
        <v>611</v>
      </c>
      <c r="Z34" t="s">
        <v>612</v>
      </c>
      <c r="AA34">
        <v>1</v>
      </c>
    </row>
    <row r="35" spans="1:27" ht="16.5">
      <c r="A35" t="s">
        <v>613</v>
      </c>
      <c r="C35" t="s">
        <v>614</v>
      </c>
      <c r="D35" t="s">
        <v>615</v>
      </c>
      <c r="E35" s="99" t="s">
        <v>406</v>
      </c>
      <c r="F35" s="68" t="s">
        <v>416</v>
      </c>
      <c r="G35" s="4">
        <v>44638</v>
      </c>
      <c r="H35" t="s">
        <v>401</v>
      </c>
      <c r="I35" t="s">
        <v>408</v>
      </c>
      <c r="J35" t="s">
        <v>408</v>
      </c>
      <c r="K35" t="s">
        <v>554</v>
      </c>
      <c r="L35" t="s">
        <v>408</v>
      </c>
      <c r="M35" s="38" t="s">
        <v>34</v>
      </c>
      <c r="N35" t="s">
        <v>401</v>
      </c>
      <c r="O35" t="s">
        <v>408</v>
      </c>
      <c r="P35" t="s">
        <v>401</v>
      </c>
      <c r="Q35" t="s">
        <v>34</v>
      </c>
      <c r="R35" t="s">
        <v>401</v>
      </c>
      <c r="S35" t="s">
        <v>401</v>
      </c>
      <c r="V35" t="s">
        <v>164</v>
      </c>
      <c r="W35" s="20" t="s">
        <v>603</v>
      </c>
      <c r="X35" s="3" t="s">
        <v>616</v>
      </c>
      <c r="Y35" s="5" t="s">
        <v>617</v>
      </c>
      <c r="Z35" t="s">
        <v>618</v>
      </c>
      <c r="AA35">
        <v>1</v>
      </c>
    </row>
    <row r="36" spans="1:27">
      <c r="A36" t="s">
        <v>619</v>
      </c>
      <c r="C36" t="s">
        <v>620</v>
      </c>
      <c r="D36" t="s">
        <v>621</v>
      </c>
      <c r="E36" s="99" t="s">
        <v>406</v>
      </c>
      <c r="F36" s="68" t="s">
        <v>416</v>
      </c>
      <c r="G36" s="4">
        <v>44631</v>
      </c>
      <c r="H36" t="s">
        <v>401</v>
      </c>
      <c r="I36" t="s">
        <v>408</v>
      </c>
      <c r="J36" t="s">
        <v>408</v>
      </c>
      <c r="K36" t="s">
        <v>554</v>
      </c>
      <c r="L36" t="s">
        <v>408</v>
      </c>
      <c r="M36" s="56">
        <v>44631</v>
      </c>
      <c r="N36" t="s">
        <v>34</v>
      </c>
      <c r="O36" t="s">
        <v>401</v>
      </c>
      <c r="P36" t="s">
        <v>401</v>
      </c>
      <c r="Q36" t="s">
        <v>34</v>
      </c>
      <c r="R36" t="s">
        <v>34</v>
      </c>
      <c r="V36" t="s">
        <v>164</v>
      </c>
      <c r="W36" s="20" t="s">
        <v>622</v>
      </c>
      <c r="Y36" s="5" t="s">
        <v>623</v>
      </c>
      <c r="Z36" t="s">
        <v>624</v>
      </c>
      <c r="AA36">
        <v>1</v>
      </c>
    </row>
    <row r="37" spans="1:27">
      <c r="A37" t="s">
        <v>625</v>
      </c>
      <c r="C37" t="s">
        <v>405</v>
      </c>
      <c r="D37" t="s">
        <v>109</v>
      </c>
      <c r="E37" s="99" t="s">
        <v>406</v>
      </c>
      <c r="F37" s="68" t="s">
        <v>416</v>
      </c>
      <c r="G37" s="4">
        <v>44664</v>
      </c>
      <c r="H37" t="s">
        <v>401</v>
      </c>
      <c r="I37" t="s">
        <v>408</v>
      </c>
      <c r="J37" t="s">
        <v>408</v>
      </c>
      <c r="K37" t="s">
        <v>409</v>
      </c>
      <c r="L37" t="s">
        <v>408</v>
      </c>
      <c r="M37" s="38" t="s">
        <v>34</v>
      </c>
      <c r="N37" t="s">
        <v>408</v>
      </c>
      <c r="O37" t="s">
        <v>34</v>
      </c>
      <c r="P37" t="s">
        <v>401</v>
      </c>
      <c r="Q37" t="s">
        <v>34</v>
      </c>
      <c r="R37" t="s">
        <v>401</v>
      </c>
      <c r="S37" t="s">
        <v>401</v>
      </c>
      <c r="V37" t="s">
        <v>164</v>
      </c>
      <c r="W37" t="s">
        <v>609</v>
      </c>
      <c r="X37" s="15" t="s">
        <v>626</v>
      </c>
      <c r="Y37" s="5" t="s">
        <v>627</v>
      </c>
      <c r="Z37" t="s">
        <v>628</v>
      </c>
      <c r="AA37">
        <v>1</v>
      </c>
    </row>
    <row r="38" spans="1:27">
      <c r="A38" t="s">
        <v>629</v>
      </c>
      <c r="C38" t="s">
        <v>630</v>
      </c>
      <c r="D38" t="s">
        <v>631</v>
      </c>
      <c r="E38" s="99" t="s">
        <v>406</v>
      </c>
      <c r="F38" s="68" t="s">
        <v>416</v>
      </c>
      <c r="G38" s="4">
        <v>44659</v>
      </c>
      <c r="H38" t="s">
        <v>401</v>
      </c>
      <c r="I38" t="s">
        <v>408</v>
      </c>
      <c r="J38" t="s">
        <v>408</v>
      </c>
      <c r="K38" t="s">
        <v>554</v>
      </c>
      <c r="L38" s="37" t="s">
        <v>408</v>
      </c>
      <c r="M38" s="56">
        <v>44659</v>
      </c>
      <c r="N38" t="s">
        <v>34</v>
      </c>
      <c r="O38" t="s">
        <v>408</v>
      </c>
      <c r="P38" t="s">
        <v>401</v>
      </c>
      <c r="Q38" t="s">
        <v>34</v>
      </c>
      <c r="V38" t="s">
        <v>164</v>
      </c>
      <c r="W38" s="20" t="s">
        <v>603</v>
      </c>
      <c r="Y38" s="5" t="s">
        <v>632</v>
      </c>
      <c r="Z38" t="s">
        <v>633</v>
      </c>
      <c r="AA38">
        <v>1</v>
      </c>
    </row>
    <row r="39" spans="1:27">
      <c r="A39" t="s">
        <v>634</v>
      </c>
      <c r="C39" t="s">
        <v>635</v>
      </c>
      <c r="D39" t="s">
        <v>636</v>
      </c>
      <c r="E39" s="99" t="s">
        <v>406</v>
      </c>
      <c r="F39" s="68" t="s">
        <v>416</v>
      </c>
      <c r="G39" s="4">
        <v>44680</v>
      </c>
      <c r="H39" t="s">
        <v>401</v>
      </c>
      <c r="I39" t="s">
        <v>408</v>
      </c>
      <c r="J39" t="s">
        <v>401</v>
      </c>
      <c r="K39" t="s">
        <v>409</v>
      </c>
      <c r="L39" t="s">
        <v>401</v>
      </c>
      <c r="M39" s="38" t="s">
        <v>34</v>
      </c>
      <c r="N39" t="s">
        <v>408</v>
      </c>
      <c r="O39" t="s">
        <v>34</v>
      </c>
      <c r="P39" t="s">
        <v>401</v>
      </c>
      <c r="Q39" t="s">
        <v>34</v>
      </c>
      <c r="R39" t="s">
        <v>401</v>
      </c>
      <c r="S39" t="s">
        <v>401</v>
      </c>
      <c r="V39" t="s">
        <v>164</v>
      </c>
      <c r="W39" t="s">
        <v>609</v>
      </c>
      <c r="Y39" s="5" t="s">
        <v>637</v>
      </c>
      <c r="Z39" t="s">
        <v>638</v>
      </c>
      <c r="AA39">
        <v>1</v>
      </c>
    </row>
    <row r="40" spans="1:27">
      <c r="A40" t="s">
        <v>639</v>
      </c>
      <c r="C40" t="s">
        <v>640</v>
      </c>
      <c r="D40" t="s">
        <v>641</v>
      </c>
      <c r="E40" s="99" t="s">
        <v>406</v>
      </c>
      <c r="F40" s="68" t="s">
        <v>416</v>
      </c>
      <c r="G40" s="4">
        <v>44701</v>
      </c>
      <c r="H40" t="s">
        <v>401</v>
      </c>
      <c r="I40" t="s">
        <v>408</v>
      </c>
      <c r="J40" t="s">
        <v>408</v>
      </c>
      <c r="K40" t="s">
        <v>554</v>
      </c>
      <c r="L40" t="s">
        <v>401</v>
      </c>
      <c r="M40" s="56">
        <v>44735</v>
      </c>
      <c r="N40" t="s">
        <v>34</v>
      </c>
      <c r="O40" t="s">
        <v>401</v>
      </c>
      <c r="P40" t="s">
        <v>401</v>
      </c>
      <c r="Q40" t="s">
        <v>34</v>
      </c>
      <c r="V40" t="s">
        <v>164</v>
      </c>
      <c r="W40" t="s">
        <v>609</v>
      </c>
      <c r="Y40" s="5" t="s">
        <v>642</v>
      </c>
      <c r="Z40" t="s">
        <v>643</v>
      </c>
      <c r="AA40">
        <v>1</v>
      </c>
    </row>
    <row r="41" spans="1:27">
      <c r="A41" t="s">
        <v>644</v>
      </c>
      <c r="C41" t="s">
        <v>645</v>
      </c>
      <c r="D41" t="s">
        <v>646</v>
      </c>
      <c r="E41" s="99" t="s">
        <v>406</v>
      </c>
      <c r="F41" s="68" t="s">
        <v>416</v>
      </c>
      <c r="G41" s="4">
        <v>44774</v>
      </c>
      <c r="H41" t="s">
        <v>401</v>
      </c>
      <c r="I41" t="s">
        <v>408</v>
      </c>
      <c r="J41" t="s">
        <v>408</v>
      </c>
      <c r="K41" t="s">
        <v>409</v>
      </c>
      <c r="L41" t="s">
        <v>401</v>
      </c>
      <c r="M41" s="56" t="s">
        <v>34</v>
      </c>
      <c r="N41" t="s">
        <v>408</v>
      </c>
      <c r="O41" t="s">
        <v>34</v>
      </c>
      <c r="P41" t="s">
        <v>401</v>
      </c>
      <c r="Q41" t="s">
        <v>34</v>
      </c>
      <c r="V41" t="s">
        <v>164</v>
      </c>
      <c r="W41" t="s">
        <v>609</v>
      </c>
      <c r="Y41" s="5" t="s">
        <v>647</v>
      </c>
      <c r="Z41" t="s">
        <v>648</v>
      </c>
      <c r="AA41">
        <v>1</v>
      </c>
    </row>
    <row r="42" spans="1:27">
      <c r="A42" t="s">
        <v>649</v>
      </c>
      <c r="C42" t="s">
        <v>650</v>
      </c>
      <c r="D42" t="s">
        <v>651</v>
      </c>
      <c r="E42" s="99" t="s">
        <v>406</v>
      </c>
      <c r="F42" s="68" t="s">
        <v>416</v>
      </c>
      <c r="G42" s="4">
        <v>44789</v>
      </c>
      <c r="H42" t="s">
        <v>401</v>
      </c>
      <c r="I42" t="s">
        <v>408</v>
      </c>
      <c r="J42" t="s">
        <v>408</v>
      </c>
      <c r="K42" t="s">
        <v>409</v>
      </c>
      <c r="L42" t="s">
        <v>408</v>
      </c>
      <c r="M42" s="38" t="s">
        <v>34</v>
      </c>
      <c r="N42" t="s">
        <v>408</v>
      </c>
      <c r="O42" t="s">
        <v>34</v>
      </c>
      <c r="P42" t="s">
        <v>401</v>
      </c>
      <c r="Q42" t="s">
        <v>34</v>
      </c>
      <c r="R42" t="s">
        <v>401</v>
      </c>
      <c r="S42" t="s">
        <v>401</v>
      </c>
      <c r="V42" t="s">
        <v>164</v>
      </c>
      <c r="W42" t="s">
        <v>609</v>
      </c>
      <c r="Y42" s="5" t="s">
        <v>652</v>
      </c>
      <c r="Z42" t="s">
        <v>653</v>
      </c>
      <c r="AA42">
        <v>1</v>
      </c>
    </row>
    <row r="43" spans="1:27">
      <c r="A43" t="s">
        <v>654</v>
      </c>
      <c r="C43" t="s">
        <v>655</v>
      </c>
      <c r="D43" t="s">
        <v>30</v>
      </c>
      <c r="E43" s="99" t="s">
        <v>406</v>
      </c>
      <c r="F43" s="68" t="s">
        <v>416</v>
      </c>
      <c r="G43" s="4">
        <v>44820</v>
      </c>
      <c r="H43" t="s">
        <v>401</v>
      </c>
      <c r="I43" t="s">
        <v>408</v>
      </c>
      <c r="J43" t="s">
        <v>408</v>
      </c>
      <c r="K43" t="s">
        <v>554</v>
      </c>
      <c r="L43" t="s">
        <v>408</v>
      </c>
      <c r="M43" s="56">
        <v>44820</v>
      </c>
      <c r="N43" t="s">
        <v>34</v>
      </c>
      <c r="O43" t="s">
        <v>401</v>
      </c>
      <c r="P43" t="s">
        <v>401</v>
      </c>
      <c r="Q43" t="s">
        <v>34</v>
      </c>
      <c r="V43" t="s">
        <v>164</v>
      </c>
      <c r="W43" t="s">
        <v>609</v>
      </c>
      <c r="Y43" s="5" t="s">
        <v>656</v>
      </c>
      <c r="Z43" t="s">
        <v>657</v>
      </c>
      <c r="AA43">
        <v>1</v>
      </c>
    </row>
    <row r="44" spans="1:27">
      <c r="A44" t="s">
        <v>658</v>
      </c>
      <c r="C44" t="s">
        <v>659</v>
      </c>
      <c r="D44" t="s">
        <v>660</v>
      </c>
      <c r="E44" s="99" t="s">
        <v>406</v>
      </c>
      <c r="F44" s="68" t="s">
        <v>416</v>
      </c>
      <c r="G44" s="4">
        <v>44838</v>
      </c>
      <c r="H44" t="s">
        <v>401</v>
      </c>
      <c r="I44" t="s">
        <v>408</v>
      </c>
      <c r="J44" t="s">
        <v>408</v>
      </c>
      <c r="K44" t="s">
        <v>554</v>
      </c>
      <c r="L44" t="s">
        <v>408</v>
      </c>
      <c r="M44" s="56">
        <v>44838</v>
      </c>
      <c r="N44" t="s">
        <v>34</v>
      </c>
      <c r="O44" t="s">
        <v>408</v>
      </c>
      <c r="P44" t="s">
        <v>401</v>
      </c>
      <c r="Q44" t="s">
        <v>34</v>
      </c>
      <c r="V44" t="s">
        <v>164</v>
      </c>
      <c r="W44" t="s">
        <v>609</v>
      </c>
      <c r="Y44" s="5" t="s">
        <v>661</v>
      </c>
      <c r="Z44" t="s">
        <v>662</v>
      </c>
      <c r="AA44">
        <v>1</v>
      </c>
    </row>
    <row r="45" spans="1:27">
      <c r="A45" t="s">
        <v>663</v>
      </c>
      <c r="C45" t="s">
        <v>664</v>
      </c>
      <c r="D45" t="s">
        <v>665</v>
      </c>
      <c r="E45" s="99" t="s">
        <v>406</v>
      </c>
      <c r="F45" s="68" t="s">
        <v>416</v>
      </c>
      <c r="G45" s="4">
        <v>44845</v>
      </c>
      <c r="H45" t="s">
        <v>401</v>
      </c>
      <c r="I45" t="s">
        <v>408</v>
      </c>
      <c r="J45" t="s">
        <v>408</v>
      </c>
      <c r="K45" t="s">
        <v>554</v>
      </c>
      <c r="L45" t="s">
        <v>408</v>
      </c>
      <c r="M45" s="56">
        <v>44845</v>
      </c>
      <c r="N45" t="s">
        <v>34</v>
      </c>
      <c r="O45" t="s">
        <v>408</v>
      </c>
      <c r="P45" t="s">
        <v>401</v>
      </c>
      <c r="Q45" t="s">
        <v>34</v>
      </c>
      <c r="V45" t="s">
        <v>164</v>
      </c>
      <c r="W45" t="s">
        <v>609</v>
      </c>
      <c r="Y45" s="5" t="s">
        <v>666</v>
      </c>
      <c r="Z45" t="s">
        <v>667</v>
      </c>
      <c r="AA45">
        <v>1</v>
      </c>
    </row>
    <row r="46" spans="1:27">
      <c r="A46" t="s">
        <v>668</v>
      </c>
      <c r="C46" t="s">
        <v>669</v>
      </c>
      <c r="D46" t="s">
        <v>73</v>
      </c>
      <c r="E46" s="99" t="s">
        <v>406</v>
      </c>
      <c r="F46" s="68" t="s">
        <v>416</v>
      </c>
      <c r="G46" s="4">
        <v>44868</v>
      </c>
      <c r="H46" t="s">
        <v>401</v>
      </c>
      <c r="I46" t="s">
        <v>408</v>
      </c>
      <c r="J46" t="s">
        <v>408</v>
      </c>
      <c r="K46" t="s">
        <v>554</v>
      </c>
      <c r="L46" t="s">
        <v>408</v>
      </c>
      <c r="M46" s="56">
        <v>44868</v>
      </c>
      <c r="N46" t="s">
        <v>34</v>
      </c>
      <c r="O46" t="s">
        <v>408</v>
      </c>
      <c r="P46" t="s">
        <v>401</v>
      </c>
      <c r="Q46" t="s">
        <v>34</v>
      </c>
      <c r="V46" t="s">
        <v>164</v>
      </c>
      <c r="W46" t="s">
        <v>609</v>
      </c>
      <c r="Y46" s="5" t="s">
        <v>670</v>
      </c>
      <c r="Z46" t="s">
        <v>671</v>
      </c>
      <c r="AA46">
        <v>1</v>
      </c>
    </row>
    <row r="47" spans="1:27">
      <c r="A47" t="s">
        <v>672</v>
      </c>
      <c r="C47" t="s">
        <v>673</v>
      </c>
      <c r="D47" t="s">
        <v>674</v>
      </c>
      <c r="E47" s="99" t="s">
        <v>406</v>
      </c>
      <c r="F47" s="68" t="s">
        <v>416</v>
      </c>
      <c r="G47" s="4">
        <v>44578</v>
      </c>
      <c r="H47" t="s">
        <v>401</v>
      </c>
      <c r="I47" t="s">
        <v>408</v>
      </c>
      <c r="J47" t="s">
        <v>408</v>
      </c>
      <c r="K47" t="s">
        <v>554</v>
      </c>
      <c r="L47" t="s">
        <v>408</v>
      </c>
      <c r="M47" s="56">
        <v>44943</v>
      </c>
      <c r="N47" t="s">
        <v>34</v>
      </c>
      <c r="O47" t="s">
        <v>401</v>
      </c>
      <c r="P47" t="s">
        <v>401</v>
      </c>
      <c r="Q47" t="s">
        <v>34</v>
      </c>
      <c r="V47" t="s">
        <v>164</v>
      </c>
      <c r="W47" t="s">
        <v>609</v>
      </c>
      <c r="Y47" s="5" t="s">
        <v>675</v>
      </c>
      <c r="Z47" t="s">
        <v>676</v>
      </c>
      <c r="AA47">
        <v>1</v>
      </c>
    </row>
    <row r="48" spans="1:27">
      <c r="A48" t="s">
        <v>677</v>
      </c>
      <c r="C48" t="s">
        <v>678</v>
      </c>
      <c r="D48" t="s">
        <v>679</v>
      </c>
      <c r="E48" s="99" t="s">
        <v>406</v>
      </c>
      <c r="F48" s="68" t="s">
        <v>416</v>
      </c>
      <c r="G48" s="4">
        <v>44894</v>
      </c>
      <c r="H48" t="s">
        <v>401</v>
      </c>
      <c r="I48" t="s">
        <v>408</v>
      </c>
      <c r="J48" t="s">
        <v>408</v>
      </c>
      <c r="K48" t="s">
        <v>409</v>
      </c>
      <c r="L48" t="s">
        <v>408</v>
      </c>
      <c r="M48" s="56" t="s">
        <v>34</v>
      </c>
      <c r="N48" t="s">
        <v>408</v>
      </c>
      <c r="O48" t="s">
        <v>34</v>
      </c>
      <c r="P48" t="s">
        <v>401</v>
      </c>
      <c r="Q48" t="s">
        <v>34</v>
      </c>
      <c r="R48" t="s">
        <v>401</v>
      </c>
      <c r="S48" t="s">
        <v>401</v>
      </c>
      <c r="V48" t="s">
        <v>164</v>
      </c>
      <c r="W48" t="s">
        <v>609</v>
      </c>
      <c r="Y48" s="5" t="s">
        <v>680</v>
      </c>
      <c r="Z48" t="s">
        <v>681</v>
      </c>
      <c r="AA48" s="45">
        <v>1</v>
      </c>
    </row>
    <row r="49" spans="1:27">
      <c r="A49" t="s">
        <v>682</v>
      </c>
      <c r="C49" t="s">
        <v>683</v>
      </c>
      <c r="D49" t="s">
        <v>684</v>
      </c>
      <c r="E49" s="99" t="s">
        <v>406</v>
      </c>
      <c r="F49" s="68" t="s">
        <v>416</v>
      </c>
      <c r="G49" s="4">
        <v>44910</v>
      </c>
      <c r="H49" t="s">
        <v>401</v>
      </c>
      <c r="I49" t="s">
        <v>408</v>
      </c>
      <c r="J49" t="s">
        <v>408</v>
      </c>
      <c r="K49" t="s">
        <v>554</v>
      </c>
      <c r="L49" t="s">
        <v>408</v>
      </c>
      <c r="M49" s="56">
        <v>44910</v>
      </c>
      <c r="N49" t="s">
        <v>34</v>
      </c>
      <c r="O49" t="s">
        <v>401</v>
      </c>
      <c r="P49" t="s">
        <v>401</v>
      </c>
      <c r="Q49" t="s">
        <v>34</v>
      </c>
      <c r="V49" t="s">
        <v>164</v>
      </c>
      <c r="W49" t="s">
        <v>609</v>
      </c>
      <c r="Y49" s="5" t="s">
        <v>685</v>
      </c>
      <c r="Z49" t="s">
        <v>686</v>
      </c>
      <c r="AA49" s="45">
        <v>1</v>
      </c>
    </row>
    <row r="50" spans="1:27" ht="16.5">
      <c r="A50" t="s">
        <v>687</v>
      </c>
      <c r="C50" t="s">
        <v>688</v>
      </c>
      <c r="D50" t="s">
        <v>294</v>
      </c>
      <c r="E50" s="78" t="s">
        <v>74</v>
      </c>
      <c r="F50" s="77" t="s">
        <v>103</v>
      </c>
      <c r="G50" s="40" t="s">
        <v>34</v>
      </c>
      <c r="H50" t="s">
        <v>401</v>
      </c>
      <c r="I50" t="s">
        <v>408</v>
      </c>
      <c r="J50" t="s">
        <v>401</v>
      </c>
      <c r="K50" s="41"/>
      <c r="L50" s="41"/>
      <c r="M50" s="59"/>
      <c r="N50" s="41"/>
      <c r="O50" s="41"/>
      <c r="P50" s="41" t="s">
        <v>401</v>
      </c>
      <c r="Q50" s="41"/>
      <c r="R50" s="41"/>
      <c r="S50" s="41"/>
      <c r="T50" s="41"/>
      <c r="U50" s="41"/>
      <c r="V50" t="s">
        <v>689</v>
      </c>
      <c r="W50" t="s">
        <v>34</v>
      </c>
      <c r="X50" s="63" t="s">
        <v>690</v>
      </c>
      <c r="Y50" s="5" t="s">
        <v>691</v>
      </c>
      <c r="Z50" t="s">
        <v>692</v>
      </c>
      <c r="AA50">
        <v>0</v>
      </c>
    </row>
    <row r="51" spans="1:27">
      <c r="A51" t="s">
        <v>693</v>
      </c>
      <c r="C51" t="s">
        <v>694</v>
      </c>
      <c r="D51" t="s">
        <v>695</v>
      </c>
      <c r="E51" s="99" t="s">
        <v>406</v>
      </c>
      <c r="F51" s="68" t="s">
        <v>416</v>
      </c>
      <c r="G51" s="4">
        <v>44938</v>
      </c>
      <c r="H51" t="s">
        <v>408</v>
      </c>
      <c r="I51" t="s">
        <v>408</v>
      </c>
      <c r="J51" t="s">
        <v>408</v>
      </c>
      <c r="K51" t="s">
        <v>409</v>
      </c>
      <c r="L51" t="s">
        <v>408</v>
      </c>
      <c r="M51" s="56" t="s">
        <v>34</v>
      </c>
      <c r="N51" t="s">
        <v>408</v>
      </c>
      <c r="O51" t="s">
        <v>34</v>
      </c>
      <c r="P51" t="s">
        <v>401</v>
      </c>
      <c r="Q51" t="s">
        <v>34</v>
      </c>
      <c r="R51" t="s">
        <v>401</v>
      </c>
      <c r="S51" t="s">
        <v>401</v>
      </c>
      <c r="V51" t="s">
        <v>164</v>
      </c>
      <c r="W51" t="s">
        <v>609</v>
      </c>
      <c r="Y51" s="5" t="s">
        <v>696</v>
      </c>
      <c r="Z51" t="s">
        <v>697</v>
      </c>
      <c r="AA51">
        <v>1</v>
      </c>
    </row>
    <row r="52" spans="1:27">
      <c r="A52" t="s">
        <v>698</v>
      </c>
      <c r="C52" t="s">
        <v>699</v>
      </c>
      <c r="D52" t="s">
        <v>700</v>
      </c>
      <c r="E52" s="99" t="s">
        <v>406</v>
      </c>
      <c r="F52" s="68" t="s">
        <v>416</v>
      </c>
      <c r="G52" s="4">
        <v>44943</v>
      </c>
      <c r="H52" t="s">
        <v>401</v>
      </c>
      <c r="I52" t="s">
        <v>408</v>
      </c>
      <c r="J52" t="s">
        <v>408</v>
      </c>
      <c r="K52" t="s">
        <v>554</v>
      </c>
      <c r="L52" t="s">
        <v>408</v>
      </c>
      <c r="M52" s="56">
        <v>44943</v>
      </c>
      <c r="N52" t="s">
        <v>34</v>
      </c>
      <c r="O52" t="s">
        <v>408</v>
      </c>
      <c r="P52" t="s">
        <v>401</v>
      </c>
      <c r="Q52" t="s">
        <v>34</v>
      </c>
      <c r="V52" t="s">
        <v>164</v>
      </c>
      <c r="W52" t="s">
        <v>609</v>
      </c>
      <c r="Y52" s="5" t="s">
        <v>701</v>
      </c>
      <c r="Z52" t="s">
        <v>702</v>
      </c>
      <c r="AA52">
        <v>1</v>
      </c>
    </row>
    <row r="53" spans="1:27">
      <c r="A53" t="s">
        <v>703</v>
      </c>
      <c r="C53" t="s">
        <v>241</v>
      </c>
      <c r="D53" t="s">
        <v>232</v>
      </c>
      <c r="E53" s="99" t="s">
        <v>406</v>
      </c>
      <c r="F53" s="68" t="s">
        <v>416</v>
      </c>
      <c r="G53" s="4">
        <v>44938</v>
      </c>
      <c r="H53" t="s">
        <v>401</v>
      </c>
      <c r="I53" t="s">
        <v>408</v>
      </c>
      <c r="J53" t="s">
        <v>408</v>
      </c>
      <c r="K53" t="s">
        <v>554</v>
      </c>
      <c r="L53" t="s">
        <v>408</v>
      </c>
      <c r="M53" s="56">
        <v>44938</v>
      </c>
      <c r="N53" t="s">
        <v>34</v>
      </c>
      <c r="O53" t="s">
        <v>408</v>
      </c>
      <c r="P53" t="s">
        <v>401</v>
      </c>
      <c r="Q53" t="s">
        <v>34</v>
      </c>
      <c r="V53" t="s">
        <v>164</v>
      </c>
      <c r="W53" t="s">
        <v>609</v>
      </c>
      <c r="Y53" s="5" t="s">
        <v>243</v>
      </c>
      <c r="Z53" t="s">
        <v>244</v>
      </c>
      <c r="AA53">
        <v>1</v>
      </c>
    </row>
    <row r="54" spans="1:27">
      <c r="A54" t="s">
        <v>704</v>
      </c>
      <c r="C54" t="s">
        <v>705</v>
      </c>
      <c r="D54" t="s">
        <v>706</v>
      </c>
      <c r="E54" s="99" t="s">
        <v>406</v>
      </c>
      <c r="F54" s="68" t="s">
        <v>416</v>
      </c>
      <c r="G54" s="4">
        <v>44949</v>
      </c>
      <c r="H54" t="s">
        <v>401</v>
      </c>
      <c r="I54" t="s">
        <v>408</v>
      </c>
      <c r="J54" t="s">
        <v>408</v>
      </c>
      <c r="K54" t="s">
        <v>554</v>
      </c>
      <c r="L54" t="s">
        <v>408</v>
      </c>
      <c r="M54" s="56">
        <v>44950</v>
      </c>
      <c r="N54" t="s">
        <v>34</v>
      </c>
      <c r="O54" t="s">
        <v>401</v>
      </c>
      <c r="P54" t="s">
        <v>401</v>
      </c>
      <c r="Q54" t="s">
        <v>34</v>
      </c>
      <c r="V54" t="s">
        <v>164</v>
      </c>
      <c r="W54" t="s">
        <v>609</v>
      </c>
      <c r="Y54" s="5" t="s">
        <v>707</v>
      </c>
      <c r="Z54" t="s">
        <v>708</v>
      </c>
      <c r="AA54">
        <v>1</v>
      </c>
    </row>
    <row r="55" spans="1:27">
      <c r="A55" t="s">
        <v>709</v>
      </c>
      <c r="C55" t="s">
        <v>710</v>
      </c>
      <c r="D55" t="s">
        <v>109</v>
      </c>
      <c r="E55" s="99" t="s">
        <v>406</v>
      </c>
      <c r="F55" s="68" t="s">
        <v>416</v>
      </c>
      <c r="G55" s="4">
        <v>44985</v>
      </c>
      <c r="H55" t="s">
        <v>401</v>
      </c>
      <c r="I55" t="s">
        <v>408</v>
      </c>
      <c r="J55" t="s">
        <v>408</v>
      </c>
      <c r="K55" t="s">
        <v>554</v>
      </c>
      <c r="L55" t="s">
        <v>408</v>
      </c>
      <c r="M55" s="56">
        <v>44985</v>
      </c>
      <c r="N55" t="s">
        <v>34</v>
      </c>
      <c r="O55" t="s">
        <v>401</v>
      </c>
      <c r="P55" t="s">
        <v>401</v>
      </c>
      <c r="Q55" t="s">
        <v>34</v>
      </c>
      <c r="V55" t="s">
        <v>164</v>
      </c>
      <c r="W55" t="s">
        <v>609</v>
      </c>
      <c r="Y55" s="5" t="s">
        <v>711</v>
      </c>
      <c r="Z55" t="s">
        <v>712</v>
      </c>
      <c r="AA55">
        <v>1</v>
      </c>
    </row>
    <row r="56" spans="1:27">
      <c r="A56" t="s">
        <v>713</v>
      </c>
      <c r="C56" t="s">
        <v>714</v>
      </c>
      <c r="D56" t="s">
        <v>715</v>
      </c>
      <c r="E56" s="99" t="s">
        <v>406</v>
      </c>
      <c r="F56" s="68" t="s">
        <v>416</v>
      </c>
      <c r="G56" s="4">
        <v>45033</v>
      </c>
      <c r="H56" t="s">
        <v>401</v>
      </c>
      <c r="I56" t="s">
        <v>408</v>
      </c>
      <c r="J56" t="s">
        <v>408</v>
      </c>
      <c r="K56" t="s">
        <v>409</v>
      </c>
      <c r="L56" t="s">
        <v>408</v>
      </c>
      <c r="M56" s="56" t="s">
        <v>34</v>
      </c>
      <c r="N56" t="s">
        <v>408</v>
      </c>
      <c r="O56" t="s">
        <v>34</v>
      </c>
      <c r="P56" t="s">
        <v>401</v>
      </c>
      <c r="Q56" t="s">
        <v>34</v>
      </c>
      <c r="R56" t="s">
        <v>401</v>
      </c>
      <c r="S56" t="s">
        <v>401</v>
      </c>
      <c r="V56" t="s">
        <v>164</v>
      </c>
      <c r="W56" t="s">
        <v>609</v>
      </c>
      <c r="Y56" s="5" t="s">
        <v>716</v>
      </c>
      <c r="Z56" t="s">
        <v>717</v>
      </c>
      <c r="AA56">
        <v>1</v>
      </c>
    </row>
    <row r="57" spans="1:27">
      <c r="A57" t="s">
        <v>718</v>
      </c>
      <c r="C57" t="s">
        <v>719</v>
      </c>
      <c r="D57" t="s">
        <v>294</v>
      </c>
      <c r="E57" s="99" t="s">
        <v>406</v>
      </c>
      <c r="F57" s="68" t="s">
        <v>416</v>
      </c>
      <c r="G57" s="4">
        <v>45120</v>
      </c>
      <c r="H57" t="s">
        <v>401</v>
      </c>
      <c r="I57" t="s">
        <v>408</v>
      </c>
      <c r="J57" t="s">
        <v>408</v>
      </c>
      <c r="K57" t="s">
        <v>554</v>
      </c>
      <c r="L57" t="s">
        <v>408</v>
      </c>
      <c r="M57" s="56">
        <v>45120</v>
      </c>
      <c r="N57" t="s">
        <v>401</v>
      </c>
      <c r="O57" t="s">
        <v>401</v>
      </c>
      <c r="P57" t="s">
        <v>401</v>
      </c>
      <c r="Q57" t="s">
        <v>34</v>
      </c>
      <c r="W57" t="s">
        <v>609</v>
      </c>
      <c r="Y57" s="5" t="s">
        <v>720</v>
      </c>
      <c r="Z57" t="s">
        <v>721</v>
      </c>
      <c r="AA57">
        <v>1</v>
      </c>
    </row>
    <row r="58" spans="1:27">
      <c r="A58" t="s">
        <v>722</v>
      </c>
      <c r="C58" t="s">
        <v>723</v>
      </c>
      <c r="D58" t="s">
        <v>724</v>
      </c>
      <c r="E58" s="99" t="s">
        <v>406</v>
      </c>
      <c r="F58" s="68" t="s">
        <v>416</v>
      </c>
      <c r="G58" s="4">
        <v>45086</v>
      </c>
      <c r="H58" t="s">
        <v>401</v>
      </c>
      <c r="I58" t="s">
        <v>408</v>
      </c>
      <c r="J58" t="s">
        <v>401</v>
      </c>
      <c r="K58" t="s">
        <v>554</v>
      </c>
      <c r="L58" t="s">
        <v>408</v>
      </c>
      <c r="M58" s="56">
        <v>45086</v>
      </c>
      <c r="N58" t="s">
        <v>401</v>
      </c>
      <c r="O58" t="s">
        <v>401</v>
      </c>
      <c r="P58" t="s">
        <v>401</v>
      </c>
      <c r="Q58" t="s">
        <v>34</v>
      </c>
      <c r="W58" t="s">
        <v>609</v>
      </c>
      <c r="Y58" s="5" t="s">
        <v>725</v>
      </c>
      <c r="Z58" s="38" t="s">
        <v>726</v>
      </c>
      <c r="AA58">
        <v>1</v>
      </c>
    </row>
    <row r="59" spans="1:27">
      <c r="A59" t="s">
        <v>727</v>
      </c>
      <c r="C59" t="s">
        <v>728</v>
      </c>
      <c r="D59" t="s">
        <v>729</v>
      </c>
      <c r="E59" s="78" t="s">
        <v>74</v>
      </c>
      <c r="F59" s="77" t="s">
        <v>103</v>
      </c>
      <c r="G59" s="40" t="s">
        <v>34</v>
      </c>
      <c r="H59" t="s">
        <v>401</v>
      </c>
      <c r="I59" t="s">
        <v>408</v>
      </c>
      <c r="J59" t="s">
        <v>401</v>
      </c>
      <c r="K59" s="41"/>
      <c r="L59" s="41"/>
      <c r="M59" s="59"/>
      <c r="N59" s="41"/>
      <c r="O59" s="41"/>
      <c r="P59" s="41"/>
      <c r="Q59" s="41"/>
      <c r="R59" s="41"/>
      <c r="S59" s="41"/>
      <c r="T59" s="41"/>
      <c r="U59" s="41"/>
      <c r="V59" t="s">
        <v>689</v>
      </c>
      <c r="W59" t="s">
        <v>34</v>
      </c>
      <c r="Y59" s="5" t="s">
        <v>730</v>
      </c>
      <c r="Z59" s="38" t="s">
        <v>731</v>
      </c>
      <c r="AA59">
        <v>0</v>
      </c>
    </row>
    <row r="60" spans="1:27" ht="16.5">
      <c r="A60" t="s">
        <v>732</v>
      </c>
      <c r="C60" t="s">
        <v>733</v>
      </c>
      <c r="D60" t="s">
        <v>695</v>
      </c>
      <c r="E60" s="99" t="s">
        <v>406</v>
      </c>
      <c r="F60" s="68" t="s">
        <v>416</v>
      </c>
      <c r="G60" s="4">
        <v>45084</v>
      </c>
      <c r="H60" t="s">
        <v>401</v>
      </c>
      <c r="I60" t="s">
        <v>408</v>
      </c>
      <c r="J60" t="s">
        <v>408</v>
      </c>
      <c r="K60" t="s">
        <v>554</v>
      </c>
      <c r="L60" t="s">
        <v>408</v>
      </c>
      <c r="M60" s="56">
        <v>45084</v>
      </c>
      <c r="N60" t="s">
        <v>401</v>
      </c>
      <c r="O60" s="4" t="s">
        <v>408</v>
      </c>
      <c r="P60" t="s">
        <v>401</v>
      </c>
      <c r="Q60" t="s">
        <v>34</v>
      </c>
      <c r="W60" t="s">
        <v>609</v>
      </c>
      <c r="Y60" s="67" t="s">
        <v>734</v>
      </c>
      <c r="Z60" s="3" t="s">
        <v>735</v>
      </c>
      <c r="AA60">
        <v>1</v>
      </c>
    </row>
    <row r="61" spans="1:27">
      <c r="A61" t="s">
        <v>736</v>
      </c>
      <c r="C61" t="s">
        <v>737</v>
      </c>
      <c r="D61" t="s">
        <v>738</v>
      </c>
      <c r="E61" s="99" t="s">
        <v>406</v>
      </c>
      <c r="F61" s="69" t="s">
        <v>739</v>
      </c>
      <c r="G61" s="4">
        <v>45162</v>
      </c>
      <c r="H61" t="s">
        <v>401</v>
      </c>
      <c r="I61" t="s">
        <v>408</v>
      </c>
      <c r="J61" t="s">
        <v>408</v>
      </c>
      <c r="K61" t="s">
        <v>554</v>
      </c>
      <c r="L61" t="s">
        <v>408</v>
      </c>
      <c r="M61" s="56">
        <v>45139</v>
      </c>
      <c r="N61" t="s">
        <v>34</v>
      </c>
      <c r="O61" t="s">
        <v>401</v>
      </c>
      <c r="P61" t="s">
        <v>401</v>
      </c>
      <c r="Q61" t="s">
        <v>34</v>
      </c>
      <c r="W61" t="s">
        <v>609</v>
      </c>
      <c r="Y61" s="5" t="s">
        <v>740</v>
      </c>
      <c r="Z61" s="18" t="s">
        <v>741</v>
      </c>
      <c r="AA61">
        <v>1</v>
      </c>
    </row>
    <row r="62" spans="1:27">
      <c r="A62" t="s">
        <v>742</v>
      </c>
      <c r="C62" t="s">
        <v>743</v>
      </c>
      <c r="D62" t="s">
        <v>73</v>
      </c>
      <c r="E62" s="70" t="s">
        <v>744</v>
      </c>
      <c r="F62" s="70" t="s">
        <v>744</v>
      </c>
      <c r="G62" s="4">
        <v>45118</v>
      </c>
      <c r="H62" t="s">
        <v>401</v>
      </c>
      <c r="I62" t="s">
        <v>408</v>
      </c>
      <c r="J62" t="s">
        <v>408</v>
      </c>
      <c r="K62" s="41"/>
      <c r="L62" t="s">
        <v>401</v>
      </c>
      <c r="M62" s="59"/>
      <c r="N62" s="41"/>
      <c r="O62" s="41"/>
      <c r="P62" s="41"/>
      <c r="Q62" s="41"/>
      <c r="R62" s="41"/>
      <c r="S62" s="41"/>
      <c r="T62" s="41"/>
      <c r="U62" s="41"/>
      <c r="V62" s="22" t="s">
        <v>117</v>
      </c>
      <c r="W62" t="s">
        <v>34</v>
      </c>
      <c r="Y62" s="67"/>
      <c r="Z62" s="3"/>
      <c r="AA62">
        <v>0</v>
      </c>
    </row>
    <row r="63" spans="1:27">
      <c r="A63" t="s">
        <v>745</v>
      </c>
      <c r="C63" t="s">
        <v>746</v>
      </c>
      <c r="D63" t="s">
        <v>747</v>
      </c>
      <c r="E63" s="99" t="s">
        <v>406</v>
      </c>
      <c r="F63" s="69" t="s">
        <v>748</v>
      </c>
      <c r="G63" s="4">
        <v>45167</v>
      </c>
      <c r="H63" t="s">
        <v>401</v>
      </c>
      <c r="I63" t="s">
        <v>408</v>
      </c>
      <c r="J63" t="s">
        <v>408</v>
      </c>
      <c r="K63" t="s">
        <v>554</v>
      </c>
      <c r="L63" t="s">
        <v>408</v>
      </c>
      <c r="M63" s="56">
        <v>45167</v>
      </c>
      <c r="N63" t="s">
        <v>34</v>
      </c>
      <c r="O63" t="s">
        <v>401</v>
      </c>
      <c r="P63" t="s">
        <v>401</v>
      </c>
      <c r="Q63" t="s">
        <v>34</v>
      </c>
      <c r="W63" t="s">
        <v>609</v>
      </c>
      <c r="Y63" s="66" t="s">
        <v>749</v>
      </c>
      <c r="Z63" s="38" t="s">
        <v>750</v>
      </c>
      <c r="AA63">
        <v>1</v>
      </c>
    </row>
    <row r="64" spans="1:27">
      <c r="A64" t="s">
        <v>751</v>
      </c>
      <c r="C64" t="s">
        <v>752</v>
      </c>
      <c r="D64" t="s">
        <v>753</v>
      </c>
      <c r="E64" s="99" t="s">
        <v>406</v>
      </c>
      <c r="F64" s="69" t="s">
        <v>748</v>
      </c>
      <c r="G64" s="4">
        <v>45191</v>
      </c>
      <c r="H64" t="s">
        <v>401</v>
      </c>
      <c r="I64" t="s">
        <v>408</v>
      </c>
      <c r="J64" t="s">
        <v>408</v>
      </c>
      <c r="K64" t="s">
        <v>554</v>
      </c>
      <c r="L64" t="s">
        <v>408</v>
      </c>
      <c r="M64" s="56">
        <v>45191</v>
      </c>
      <c r="N64" t="s">
        <v>34</v>
      </c>
      <c r="O64" t="s">
        <v>408</v>
      </c>
      <c r="P64" t="s">
        <v>401</v>
      </c>
      <c r="Q64" t="s">
        <v>34</v>
      </c>
      <c r="W64" t="s">
        <v>609</v>
      </c>
      <c r="Y64" s="66" t="s">
        <v>754</v>
      </c>
      <c r="Z64" s="38" t="s">
        <v>755</v>
      </c>
      <c r="AA64">
        <v>1</v>
      </c>
    </row>
    <row r="65" spans="1:27">
      <c r="A65" t="s">
        <v>756</v>
      </c>
      <c r="C65" t="s">
        <v>757</v>
      </c>
      <c r="D65" t="s">
        <v>758</v>
      </c>
      <c r="E65" s="99" t="s">
        <v>406</v>
      </c>
      <c r="F65" s="69" t="s">
        <v>748</v>
      </c>
      <c r="G65" s="4">
        <v>45223</v>
      </c>
      <c r="H65" t="s">
        <v>408</v>
      </c>
      <c r="I65" t="s">
        <v>408</v>
      </c>
      <c r="J65" t="s">
        <v>408</v>
      </c>
      <c r="K65" t="s">
        <v>554</v>
      </c>
      <c r="L65" t="s">
        <v>408</v>
      </c>
      <c r="M65" s="56">
        <v>45223</v>
      </c>
      <c r="N65" t="s">
        <v>34</v>
      </c>
      <c r="O65" t="s">
        <v>401</v>
      </c>
      <c r="P65" t="s">
        <v>401</v>
      </c>
      <c r="Q65" t="s">
        <v>34</v>
      </c>
      <c r="T65" t="s">
        <v>40</v>
      </c>
      <c r="W65" t="s">
        <v>609</v>
      </c>
      <c r="Y65" s="66" t="s">
        <v>759</v>
      </c>
      <c r="Z65" s="45" t="s">
        <v>760</v>
      </c>
      <c r="AA65">
        <v>1</v>
      </c>
    </row>
    <row r="66" spans="1:27" ht="20.25" customHeight="1">
      <c r="A66" t="s">
        <v>761</v>
      </c>
      <c r="C66" t="s">
        <v>762</v>
      </c>
      <c r="D66" t="s">
        <v>679</v>
      </c>
      <c r="E66" s="99" t="s">
        <v>406</v>
      </c>
      <c r="F66" s="69" t="s">
        <v>748</v>
      </c>
      <c r="G66" s="4">
        <v>45216</v>
      </c>
      <c r="H66" t="s">
        <v>401</v>
      </c>
      <c r="I66" t="s">
        <v>408</v>
      </c>
      <c r="J66" t="s">
        <v>408</v>
      </c>
      <c r="K66" t="s">
        <v>409</v>
      </c>
      <c r="L66" t="s">
        <v>408</v>
      </c>
      <c r="M66" s="56" t="s">
        <v>34</v>
      </c>
      <c r="N66" t="s">
        <v>408</v>
      </c>
      <c r="O66" t="s">
        <v>34</v>
      </c>
      <c r="P66" t="s">
        <v>401</v>
      </c>
      <c r="Q66" t="s">
        <v>34</v>
      </c>
      <c r="W66" t="s">
        <v>609</v>
      </c>
      <c r="Y66" s="66" t="s">
        <v>763</v>
      </c>
      <c r="Z66" s="38"/>
      <c r="AA66">
        <v>1</v>
      </c>
    </row>
    <row r="67" spans="1:27" ht="18.75" customHeight="1">
      <c r="A67" t="s">
        <v>764</v>
      </c>
      <c r="C67" t="s">
        <v>765</v>
      </c>
      <c r="D67" t="s">
        <v>766</v>
      </c>
      <c r="E67" s="99" t="s">
        <v>406</v>
      </c>
      <c r="F67" s="69" t="s">
        <v>748</v>
      </c>
      <c r="G67" s="4">
        <v>45265</v>
      </c>
      <c r="H67" t="s">
        <v>401</v>
      </c>
      <c r="I67" t="s">
        <v>408</v>
      </c>
      <c r="J67" t="s">
        <v>408</v>
      </c>
      <c r="K67" t="s">
        <v>409</v>
      </c>
      <c r="L67" t="s">
        <v>408</v>
      </c>
      <c r="M67" s="56" t="s">
        <v>34</v>
      </c>
      <c r="N67" t="s">
        <v>34</v>
      </c>
      <c r="O67" t="s">
        <v>34</v>
      </c>
      <c r="P67" t="s">
        <v>401</v>
      </c>
      <c r="Q67" t="s">
        <v>34</v>
      </c>
      <c r="W67" t="s">
        <v>767</v>
      </c>
      <c r="X67" s="3" t="s">
        <v>768</v>
      </c>
      <c r="Y67" s="66" t="s">
        <v>769</v>
      </c>
      <c r="Z67" s="71" t="s">
        <v>770</v>
      </c>
      <c r="AA67">
        <v>1</v>
      </c>
    </row>
    <row r="68" spans="1:27">
      <c r="A68" t="s">
        <v>771</v>
      </c>
      <c r="C68" t="s">
        <v>772</v>
      </c>
      <c r="D68" t="s">
        <v>724</v>
      </c>
      <c r="E68" s="99" t="s">
        <v>406</v>
      </c>
      <c r="F68" s="69" t="s">
        <v>748</v>
      </c>
      <c r="G68" s="40">
        <v>45327</v>
      </c>
      <c r="H68" t="s">
        <v>401</v>
      </c>
      <c r="I68" t="s">
        <v>408</v>
      </c>
      <c r="J68" t="s">
        <v>401</v>
      </c>
      <c r="K68" t="s">
        <v>409</v>
      </c>
      <c r="L68" t="s">
        <v>408</v>
      </c>
      <c r="M68" s="56" t="s">
        <v>34</v>
      </c>
      <c r="N68" t="s">
        <v>408</v>
      </c>
      <c r="O68" t="s">
        <v>34</v>
      </c>
      <c r="P68" t="s">
        <v>401</v>
      </c>
      <c r="Q68" t="s">
        <v>34</v>
      </c>
      <c r="W68" t="s">
        <v>767</v>
      </c>
      <c r="Y68" s="66" t="s">
        <v>773</v>
      </c>
      <c r="Z68" s="45" t="s">
        <v>774</v>
      </c>
      <c r="AA68">
        <v>1</v>
      </c>
    </row>
    <row r="69" spans="1:27" ht="16.5">
      <c r="A69" t="s">
        <v>775</v>
      </c>
      <c r="C69" t="s">
        <v>470</v>
      </c>
      <c r="D69" t="s">
        <v>776</v>
      </c>
      <c r="E69" s="99" t="s">
        <v>406</v>
      </c>
      <c r="F69" s="69" t="s">
        <v>748</v>
      </c>
      <c r="G69" s="40">
        <v>45370</v>
      </c>
      <c r="H69" t="s">
        <v>401</v>
      </c>
      <c r="I69" t="s">
        <v>408</v>
      </c>
      <c r="J69" t="s">
        <v>401</v>
      </c>
      <c r="K69" t="s">
        <v>409</v>
      </c>
      <c r="L69" t="s">
        <v>408</v>
      </c>
      <c r="M69" s="56" t="s">
        <v>34</v>
      </c>
      <c r="N69" t="s">
        <v>408</v>
      </c>
      <c r="P69" t="s">
        <v>401</v>
      </c>
      <c r="Q69" t="s">
        <v>34</v>
      </c>
      <c r="W69" t="s">
        <v>777</v>
      </c>
      <c r="Y69" s="67" t="s">
        <v>778</v>
      </c>
      <c r="Z69" s="3" t="s">
        <v>779</v>
      </c>
      <c r="AA69">
        <v>1</v>
      </c>
    </row>
    <row r="70" spans="1:27" ht="16.5">
      <c r="A70" t="s">
        <v>780</v>
      </c>
      <c r="C70" t="s">
        <v>781</v>
      </c>
      <c r="D70" t="s">
        <v>782</v>
      </c>
      <c r="E70" s="99" t="s">
        <v>406</v>
      </c>
      <c r="F70" s="69" t="s">
        <v>748</v>
      </c>
      <c r="G70" s="40" t="s">
        <v>296</v>
      </c>
      <c r="H70" t="s">
        <v>401</v>
      </c>
      <c r="I70" t="s">
        <v>408</v>
      </c>
      <c r="J70" t="s">
        <v>401</v>
      </c>
      <c r="M70" s="56" t="s">
        <v>34</v>
      </c>
      <c r="N70" t="s">
        <v>408</v>
      </c>
      <c r="P70" t="s">
        <v>401</v>
      </c>
      <c r="Q70" t="s">
        <v>34</v>
      </c>
      <c r="X70" s="3" t="s">
        <v>783</v>
      </c>
      <c r="Y70" s="67" t="s">
        <v>784</v>
      </c>
      <c r="Z70" s="3" t="s">
        <v>785</v>
      </c>
      <c r="AA70">
        <v>0</v>
      </c>
    </row>
    <row r="71" spans="1:27" ht="16.5">
      <c r="A71" t="s">
        <v>786</v>
      </c>
      <c r="C71" t="s">
        <v>787</v>
      </c>
      <c r="D71" t="s">
        <v>788</v>
      </c>
      <c r="E71" s="99" t="s">
        <v>406</v>
      </c>
      <c r="F71" s="69" t="s">
        <v>748</v>
      </c>
      <c r="G71" s="40">
        <v>45391</v>
      </c>
      <c r="H71" t="s">
        <v>401</v>
      </c>
      <c r="I71" t="s">
        <v>408</v>
      </c>
      <c r="J71" t="s">
        <v>408</v>
      </c>
      <c r="K71" t="s">
        <v>554</v>
      </c>
      <c r="L71" t="s">
        <v>408</v>
      </c>
      <c r="M71" s="56">
        <v>45391</v>
      </c>
      <c r="N71" t="s">
        <v>34</v>
      </c>
      <c r="O71" t="s">
        <v>401</v>
      </c>
      <c r="P71" t="s">
        <v>401</v>
      </c>
      <c r="Q71" t="s">
        <v>34</v>
      </c>
      <c r="Y71" s="67" t="s">
        <v>789</v>
      </c>
      <c r="Z71" s="3" t="s">
        <v>790</v>
      </c>
      <c r="AA71">
        <v>1</v>
      </c>
    </row>
    <row r="72" spans="1:27" ht="16.5">
      <c r="A72" t="s">
        <v>791</v>
      </c>
      <c r="C72" t="s">
        <v>792</v>
      </c>
      <c r="D72" t="s">
        <v>793</v>
      </c>
      <c r="E72" s="99" t="s">
        <v>406</v>
      </c>
      <c r="F72" s="69" t="s">
        <v>748</v>
      </c>
      <c r="G72" s="40">
        <v>45425</v>
      </c>
      <c r="H72" t="s">
        <v>401</v>
      </c>
      <c r="I72" t="s">
        <v>408</v>
      </c>
      <c r="J72" t="s">
        <v>401</v>
      </c>
      <c r="K72" t="s">
        <v>409</v>
      </c>
      <c r="L72" t="s">
        <v>408</v>
      </c>
      <c r="M72" s="56"/>
      <c r="P72" t="s">
        <v>401</v>
      </c>
      <c r="Q72" t="s">
        <v>34</v>
      </c>
      <c r="X72" s="3" t="s">
        <v>794</v>
      </c>
      <c r="Y72" s="66" t="s">
        <v>795</v>
      </c>
      <c r="Z72" s="38" t="s">
        <v>796</v>
      </c>
      <c r="AA72">
        <v>1</v>
      </c>
    </row>
    <row r="73" spans="1:27">
      <c r="A73" t="s">
        <v>797</v>
      </c>
      <c r="C73" t="s">
        <v>369</v>
      </c>
      <c r="D73" t="s">
        <v>62</v>
      </c>
      <c r="E73" s="99" t="s">
        <v>406</v>
      </c>
      <c r="F73" s="69" t="s">
        <v>748</v>
      </c>
      <c r="G73" s="40">
        <v>45401</v>
      </c>
      <c r="H73" t="s">
        <v>401</v>
      </c>
      <c r="I73" t="s">
        <v>408</v>
      </c>
      <c r="J73" t="s">
        <v>408</v>
      </c>
      <c r="K73" t="s">
        <v>554</v>
      </c>
      <c r="L73" t="s">
        <v>408</v>
      </c>
      <c r="M73" s="56">
        <v>45401</v>
      </c>
      <c r="N73" t="s">
        <v>34</v>
      </c>
      <c r="O73" t="s">
        <v>401</v>
      </c>
      <c r="P73" t="s">
        <v>401</v>
      </c>
      <c r="Q73" t="s">
        <v>34</v>
      </c>
      <c r="Y73" s="66" t="s">
        <v>798</v>
      </c>
      <c r="Z73" s="38" t="s">
        <v>799</v>
      </c>
      <c r="AA73">
        <v>1</v>
      </c>
    </row>
    <row r="74" spans="1:27" ht="16.5">
      <c r="A74" t="s">
        <v>800</v>
      </c>
      <c r="C74" t="s">
        <v>801</v>
      </c>
      <c r="D74" t="s">
        <v>802</v>
      </c>
      <c r="E74" s="99" t="s">
        <v>406</v>
      </c>
      <c r="F74" s="69" t="s">
        <v>748</v>
      </c>
      <c r="G74" s="40">
        <v>45441</v>
      </c>
      <c r="H74" t="s">
        <v>401</v>
      </c>
      <c r="I74" t="s">
        <v>408</v>
      </c>
      <c r="J74" t="s">
        <v>408</v>
      </c>
      <c r="K74" t="s">
        <v>554</v>
      </c>
      <c r="L74" t="s">
        <v>408</v>
      </c>
      <c r="M74" s="56"/>
      <c r="Y74" s="67" t="s">
        <v>803</v>
      </c>
      <c r="Z74" s="3" t="s">
        <v>804</v>
      </c>
      <c r="AA74">
        <v>1</v>
      </c>
    </row>
    <row r="75" spans="1:27" ht="16.5">
      <c r="A75" t="s">
        <v>805</v>
      </c>
      <c r="C75" t="s">
        <v>806</v>
      </c>
      <c r="D75" t="s">
        <v>807</v>
      </c>
      <c r="E75" s="96"/>
      <c r="F75" s="96" t="s">
        <v>808</v>
      </c>
      <c r="G75" s="40">
        <v>45526</v>
      </c>
      <c r="H75" t="s">
        <v>401</v>
      </c>
      <c r="I75" t="s">
        <v>408</v>
      </c>
      <c r="J75" t="s">
        <v>401</v>
      </c>
      <c r="K75" t="s">
        <v>554</v>
      </c>
      <c r="M75" s="56"/>
      <c r="Y75" s="67" t="s">
        <v>809</v>
      </c>
      <c r="Z75" s="3" t="s">
        <v>810</v>
      </c>
      <c r="AA75">
        <v>0</v>
      </c>
    </row>
    <row r="76" spans="1:27" ht="16.5">
      <c r="A76" t="s">
        <v>811</v>
      </c>
      <c r="C76" s="38" t="s">
        <v>812</v>
      </c>
      <c r="D76" s="38" t="s">
        <v>813</v>
      </c>
      <c r="E76" s="99" t="s">
        <v>406</v>
      </c>
      <c r="F76" s="69" t="s">
        <v>748</v>
      </c>
      <c r="G76" s="40">
        <v>45496</v>
      </c>
      <c r="H76" t="s">
        <v>401</v>
      </c>
      <c r="I76" t="s">
        <v>408</v>
      </c>
      <c r="J76" t="s">
        <v>401</v>
      </c>
      <c r="K76" t="s">
        <v>409</v>
      </c>
      <c r="M76" s="56"/>
      <c r="W76" t="s">
        <v>767</v>
      </c>
      <c r="Y76" s="6" t="s">
        <v>814</v>
      </c>
      <c r="Z76" s="3" t="s">
        <v>815</v>
      </c>
      <c r="AA76">
        <v>1</v>
      </c>
    </row>
    <row r="77" spans="1:27">
      <c r="A77" t="s">
        <v>816</v>
      </c>
      <c r="C77" s="38" t="s">
        <v>817</v>
      </c>
      <c r="D77" s="38" t="s">
        <v>674</v>
      </c>
      <c r="E77" s="96"/>
      <c r="F77" s="96" t="s">
        <v>808</v>
      </c>
      <c r="G77" s="40">
        <v>45519</v>
      </c>
      <c r="K77" t="s">
        <v>554</v>
      </c>
      <c r="M77" s="56"/>
      <c r="Y77" s="66" t="s">
        <v>818</v>
      </c>
      <c r="Z77" s="38" t="s">
        <v>819</v>
      </c>
      <c r="AA77">
        <v>0</v>
      </c>
    </row>
    <row r="78" spans="1:27" s="47" customFormat="1">
      <c r="B78" s="48"/>
      <c r="M78" s="57"/>
      <c r="O78" s="47" t="s">
        <v>820</v>
      </c>
      <c r="X78" s="49"/>
      <c r="AA78" s="47">
        <f>SUM(AA3:AA77)</f>
        <v>69</v>
      </c>
    </row>
    <row r="83"/>
    <row r="84"/>
    <row r="85"/>
    <row r="86"/>
  </sheetData>
  <autoFilter ref="A1:AF86" xr:uid="{494D37C4-94B5-3547-93D1-98839C583EB8}">
    <filterColumn colId="0" showButton="0"/>
    <filterColumn colId="1" showButton="0"/>
    <filterColumn colId="2" showButton="0"/>
    <filterColumn colId="3" showButton="0"/>
    <filterColumn colId="4" hiddenButton="1" showButton="0"/>
    <filterColumn colId="5" showButton="0"/>
    <filterColumn colId="6" showButton="0"/>
  </autoFilter>
  <mergeCells count="1">
    <mergeCell ref="A1:H1"/>
  </mergeCells>
  <conditionalFormatting sqref="F2 F63:F77">
    <cfRule type="cellIs" dxfId="119" priority="141" operator="equal">
      <formula>"Loss to follow-up"</formula>
    </cfRule>
    <cfRule type="cellIs" dxfId="118" priority="142" operator="equal">
      <formula>"Randomized"</formula>
    </cfRule>
    <cfRule type="cellIs" dxfId="117" priority="143" operator="equal">
      <formula>"Enrolled"</formula>
    </cfRule>
    <cfRule type="cellIs" dxfId="116" priority="144" operator="equal">
      <formula>"Screen Fail"</formula>
    </cfRule>
  </conditionalFormatting>
  <conditionalFormatting sqref="F3:F4">
    <cfRule type="cellIs" dxfId="115" priority="125" operator="equal">
      <formula>"Loss to follow-up"</formula>
    </cfRule>
    <cfRule type="cellIs" dxfId="114" priority="126" operator="equal">
      <formula>"Randomized"</formula>
    </cfRule>
    <cfRule type="cellIs" dxfId="113" priority="127" operator="equal">
      <formula>"Enrolled"</formula>
    </cfRule>
    <cfRule type="cellIs" dxfId="112" priority="128" operator="equal">
      <formula>"Screen Fail"</formula>
    </cfRule>
  </conditionalFormatting>
  <conditionalFormatting sqref="F6">
    <cfRule type="cellIs" dxfId="111" priority="121" operator="equal">
      <formula>"Loss to follow-up"</formula>
    </cfRule>
    <cfRule type="cellIs" dxfId="110" priority="122" operator="equal">
      <formula>"Randomized"</formula>
    </cfRule>
    <cfRule type="cellIs" dxfId="109" priority="123" operator="equal">
      <formula>"Enrolled"</formula>
    </cfRule>
    <cfRule type="cellIs" dxfId="108" priority="124" operator="equal">
      <formula>"Screen Fail"</formula>
    </cfRule>
  </conditionalFormatting>
  <conditionalFormatting sqref="F7">
    <cfRule type="cellIs" dxfId="107" priority="117" operator="equal">
      <formula>"Loss to follow-up"</formula>
    </cfRule>
    <cfRule type="cellIs" dxfId="106" priority="118" operator="equal">
      <formula>"Randomized"</formula>
    </cfRule>
    <cfRule type="cellIs" dxfId="105" priority="119" operator="equal">
      <formula>"Enrolled"</formula>
    </cfRule>
    <cfRule type="cellIs" dxfId="104" priority="120" operator="equal">
      <formula>"Screen Fail"</formula>
    </cfRule>
  </conditionalFormatting>
  <conditionalFormatting sqref="F8">
    <cfRule type="cellIs" dxfId="103" priority="113" operator="equal">
      <formula>"Loss to follow-up"</formula>
    </cfRule>
    <cfRule type="cellIs" dxfId="102" priority="114" operator="equal">
      <formula>"Randomized"</formula>
    </cfRule>
    <cfRule type="cellIs" dxfId="101" priority="115" operator="equal">
      <formula>"Enrolled"</formula>
    </cfRule>
    <cfRule type="cellIs" dxfId="100" priority="116" operator="equal">
      <formula>"Screen Fail"</formula>
    </cfRule>
  </conditionalFormatting>
  <conditionalFormatting sqref="F9">
    <cfRule type="cellIs" dxfId="99" priority="109" operator="equal">
      <formula>"Loss to follow-up"</formula>
    </cfRule>
    <cfRule type="cellIs" dxfId="98" priority="110" operator="equal">
      <formula>"Randomized"</formula>
    </cfRule>
    <cfRule type="cellIs" dxfId="97" priority="111" operator="equal">
      <formula>"Enrolled"</formula>
    </cfRule>
    <cfRule type="cellIs" dxfId="96" priority="112" operator="equal">
      <formula>"Screen Fail"</formula>
    </cfRule>
  </conditionalFormatting>
  <conditionalFormatting sqref="F10">
    <cfRule type="cellIs" dxfId="95" priority="105" operator="equal">
      <formula>"Loss to follow-up"</formula>
    </cfRule>
    <cfRule type="cellIs" dxfId="94" priority="106" operator="equal">
      <formula>"Randomized"</formula>
    </cfRule>
    <cfRule type="cellIs" dxfId="93" priority="107" operator="equal">
      <formula>"Enrolled"</formula>
    </cfRule>
    <cfRule type="cellIs" dxfId="92" priority="108" operator="equal">
      <formula>"Screen Fail"</formula>
    </cfRule>
  </conditionalFormatting>
  <conditionalFormatting sqref="F11">
    <cfRule type="cellIs" dxfId="91" priority="101" operator="equal">
      <formula>"Loss to follow-up"</formula>
    </cfRule>
    <cfRule type="cellIs" dxfId="90" priority="102" operator="equal">
      <formula>"Randomized"</formula>
    </cfRule>
    <cfRule type="cellIs" dxfId="89" priority="103" operator="equal">
      <formula>"Enrolled"</formula>
    </cfRule>
    <cfRule type="cellIs" dxfId="88" priority="104" operator="equal">
      <formula>"Screen Fail"</formula>
    </cfRule>
  </conditionalFormatting>
  <conditionalFormatting sqref="F12">
    <cfRule type="cellIs" dxfId="87" priority="97" operator="equal">
      <formula>"Loss to follow-up"</formula>
    </cfRule>
    <cfRule type="cellIs" dxfId="86" priority="98" operator="equal">
      <formula>"Randomized"</formula>
    </cfRule>
    <cfRule type="cellIs" dxfId="85" priority="99" operator="equal">
      <formula>"Enrolled"</formula>
    </cfRule>
    <cfRule type="cellIs" dxfId="84" priority="100" operator="equal">
      <formula>"Screen Fail"</formula>
    </cfRule>
  </conditionalFormatting>
  <conditionalFormatting sqref="F13">
    <cfRule type="cellIs" dxfId="83" priority="93" operator="equal">
      <formula>"Loss to follow-up"</formula>
    </cfRule>
    <cfRule type="cellIs" dxfId="82" priority="94" operator="equal">
      <formula>"Randomized"</formula>
    </cfRule>
    <cfRule type="cellIs" dxfId="81" priority="95" operator="equal">
      <formula>"Enrolled"</formula>
    </cfRule>
    <cfRule type="cellIs" dxfId="80" priority="96" operator="equal">
      <formula>"Screen Fail"</formula>
    </cfRule>
  </conditionalFormatting>
  <conditionalFormatting sqref="F14">
    <cfRule type="cellIs" dxfId="79" priority="89" operator="equal">
      <formula>"Loss to follow-up"</formula>
    </cfRule>
    <cfRule type="cellIs" dxfId="78" priority="90" operator="equal">
      <formula>"Randomized"</formula>
    </cfRule>
    <cfRule type="cellIs" dxfId="77" priority="91" operator="equal">
      <formula>"Enrolled"</formula>
    </cfRule>
    <cfRule type="cellIs" dxfId="76" priority="92" operator="equal">
      <formula>"Screen Fail"</formula>
    </cfRule>
  </conditionalFormatting>
  <conditionalFormatting sqref="F15">
    <cfRule type="cellIs" dxfId="75" priority="85" operator="equal">
      <formula>"Loss to follow-up"</formula>
    </cfRule>
    <cfRule type="cellIs" dxfId="74" priority="86" operator="equal">
      <formula>"Randomized"</formula>
    </cfRule>
    <cfRule type="cellIs" dxfId="73" priority="87" operator="equal">
      <formula>"Enrolled"</formula>
    </cfRule>
    <cfRule type="cellIs" dxfId="72" priority="88" operator="equal">
      <formula>"Screen Fail"</formula>
    </cfRule>
  </conditionalFormatting>
  <conditionalFormatting sqref="F16">
    <cfRule type="cellIs" dxfId="71" priority="81" operator="equal">
      <formula>"Loss to follow-up"</formula>
    </cfRule>
    <cfRule type="cellIs" dxfId="70" priority="82" operator="equal">
      <formula>"Randomized"</formula>
    </cfRule>
    <cfRule type="cellIs" dxfId="69" priority="83" operator="equal">
      <formula>"Enrolled"</formula>
    </cfRule>
    <cfRule type="cellIs" dxfId="68" priority="84" operator="equal">
      <formula>"Screen Fail"</formula>
    </cfRule>
  </conditionalFormatting>
  <conditionalFormatting sqref="F17">
    <cfRule type="cellIs" dxfId="67" priority="77" operator="equal">
      <formula>"Loss to follow-up"</formula>
    </cfRule>
    <cfRule type="cellIs" dxfId="66" priority="78" operator="equal">
      <formula>"Randomized"</formula>
    </cfRule>
    <cfRule type="cellIs" dxfId="65" priority="79" operator="equal">
      <formula>"Enrolled"</formula>
    </cfRule>
    <cfRule type="cellIs" dxfId="64" priority="80" operator="equal">
      <formula>"Screen Fail"</formula>
    </cfRule>
  </conditionalFormatting>
  <conditionalFormatting sqref="F18">
    <cfRule type="cellIs" dxfId="63" priority="73" operator="equal">
      <formula>"Loss to follow-up"</formula>
    </cfRule>
    <cfRule type="cellIs" dxfId="62" priority="74" operator="equal">
      <formula>"Randomized"</formula>
    </cfRule>
    <cfRule type="cellIs" dxfId="61" priority="75" operator="equal">
      <formula>"Enrolled"</formula>
    </cfRule>
    <cfRule type="cellIs" dxfId="60" priority="76" operator="equal">
      <formula>"Screen Fail"</formula>
    </cfRule>
  </conditionalFormatting>
  <conditionalFormatting sqref="F19">
    <cfRule type="cellIs" dxfId="59" priority="69" operator="equal">
      <formula>"Loss to follow-up"</formula>
    </cfRule>
    <cfRule type="cellIs" dxfId="58" priority="70" operator="equal">
      <formula>"Randomized"</formula>
    </cfRule>
    <cfRule type="cellIs" dxfId="57" priority="71" operator="equal">
      <formula>"Enrolled"</formula>
    </cfRule>
    <cfRule type="cellIs" dxfId="56" priority="72" operator="equal">
      <formula>"Screen Fail"</formula>
    </cfRule>
  </conditionalFormatting>
  <conditionalFormatting sqref="F20">
    <cfRule type="cellIs" dxfId="55" priority="65" operator="equal">
      <formula>"Loss to follow-up"</formula>
    </cfRule>
    <cfRule type="cellIs" dxfId="54" priority="66" operator="equal">
      <formula>"Randomized"</formula>
    </cfRule>
    <cfRule type="cellIs" dxfId="53" priority="67" operator="equal">
      <formula>"Enrolled"</formula>
    </cfRule>
    <cfRule type="cellIs" dxfId="52" priority="68" operator="equal">
      <formula>"Screen Fail"</formula>
    </cfRule>
  </conditionalFormatting>
  <conditionalFormatting sqref="F21:F29">
    <cfRule type="cellIs" dxfId="51" priority="61" operator="equal">
      <formula>"Loss to follow-up"</formula>
    </cfRule>
    <cfRule type="cellIs" dxfId="50" priority="62" operator="equal">
      <formula>"Randomized"</formula>
    </cfRule>
    <cfRule type="cellIs" dxfId="49" priority="63" operator="equal">
      <formula>"Enrolled"</formula>
    </cfRule>
    <cfRule type="cellIs" dxfId="48" priority="64" operator="equal">
      <formula>"Screen Fail"</formula>
    </cfRule>
  </conditionalFormatting>
  <conditionalFormatting sqref="F30:F49 F51:F58">
    <cfRule type="cellIs" dxfId="47" priority="57" operator="equal">
      <formula>"Loss to follow-up"</formula>
    </cfRule>
    <cfRule type="cellIs" dxfId="46" priority="58" operator="equal">
      <formula>"Randomized"</formula>
    </cfRule>
    <cfRule type="cellIs" dxfId="45" priority="59" operator="equal">
      <formula>"Enrolled"</formula>
    </cfRule>
    <cfRule type="cellIs" dxfId="44" priority="60" operator="equal">
      <formula>"Screen Fail"</formula>
    </cfRule>
  </conditionalFormatting>
  <conditionalFormatting sqref="E62:F62">
    <cfRule type="cellIs" dxfId="43" priority="53" operator="equal">
      <formula>"Loss to follow-up"</formula>
    </cfRule>
    <cfRule type="cellIs" dxfId="42" priority="54" operator="equal">
      <formula>"Randomized"</formula>
    </cfRule>
    <cfRule type="cellIs" dxfId="41" priority="55" operator="equal">
      <formula>"Enrolled"</formula>
    </cfRule>
    <cfRule type="cellIs" dxfId="40" priority="56" operator="equal">
      <formula>"Screen Fail"</formula>
    </cfRule>
  </conditionalFormatting>
  <conditionalFormatting sqref="F61">
    <cfRule type="cellIs" dxfId="39" priority="45" operator="equal">
      <formula>"Loss to follow-up"</formula>
    </cfRule>
    <cfRule type="cellIs" dxfId="38" priority="46" operator="equal">
      <formula>"Randomized"</formula>
    </cfRule>
    <cfRule type="cellIs" dxfId="37" priority="47" operator="equal">
      <formula>"Enrolled"</formula>
    </cfRule>
    <cfRule type="cellIs" dxfId="36" priority="48" operator="equal">
      <formula>"Screen Fail"</formula>
    </cfRule>
  </conditionalFormatting>
  <conditionalFormatting sqref="F50">
    <cfRule type="cellIs" dxfId="35" priority="29" operator="equal">
      <formula>"Loss to follow-up"</formula>
    </cfRule>
    <cfRule type="cellIs" dxfId="34" priority="30" operator="equal">
      <formula>"Randomized"</formula>
    </cfRule>
    <cfRule type="cellIs" dxfId="33" priority="31" operator="equal">
      <formula>"Enrolled"</formula>
    </cfRule>
    <cfRule type="cellIs" dxfId="32" priority="32" operator="equal">
      <formula>"Screen Fail"</formula>
    </cfRule>
  </conditionalFormatting>
  <conditionalFormatting sqref="F59">
    <cfRule type="cellIs" dxfId="31" priority="25" operator="equal">
      <formula>"Loss to follow-up"</formula>
    </cfRule>
    <cfRule type="cellIs" dxfId="30" priority="26" operator="equal">
      <formula>"Randomized"</formula>
    </cfRule>
    <cfRule type="cellIs" dxfId="29" priority="27" operator="equal">
      <formula>"Enrolled"</formula>
    </cfRule>
    <cfRule type="cellIs" dxfId="28" priority="28" operator="equal">
      <formula>"Screen Fail"</formula>
    </cfRule>
  </conditionalFormatting>
  <conditionalFormatting sqref="E5:F5">
    <cfRule type="cellIs" dxfId="27" priority="21" operator="equal">
      <formula>"Loss to follow-up"</formula>
    </cfRule>
    <cfRule type="cellIs" dxfId="26" priority="22" operator="equal">
      <formula>"Randomized"</formula>
    </cfRule>
    <cfRule type="cellIs" dxfId="25" priority="23" operator="equal">
      <formula>"Enrolled"</formula>
    </cfRule>
    <cfRule type="cellIs" dxfId="24" priority="24" operator="equal">
      <formula>"Screen Fail"</formula>
    </cfRule>
  </conditionalFormatting>
  <conditionalFormatting sqref="E50">
    <cfRule type="cellIs" dxfId="23" priority="17" operator="equal">
      <formula>"Loss to follow-up"</formula>
    </cfRule>
    <cfRule type="cellIs" dxfId="22" priority="18" operator="equal">
      <formula>"Randomized"</formula>
    </cfRule>
    <cfRule type="cellIs" dxfId="21" priority="19" operator="equal">
      <formula>"Enrolled"</formula>
    </cfRule>
    <cfRule type="cellIs" dxfId="20" priority="20" operator="equal">
      <formula>"Screen Fail"</formula>
    </cfRule>
  </conditionalFormatting>
  <conditionalFormatting sqref="E59">
    <cfRule type="cellIs" dxfId="19" priority="13" operator="equal">
      <formula>"Loss to follow-up"</formula>
    </cfRule>
    <cfRule type="cellIs" dxfId="18" priority="14" operator="equal">
      <formula>"Randomized"</formula>
    </cfRule>
    <cfRule type="cellIs" dxfId="17" priority="15" operator="equal">
      <formula>"Enrolled"</formula>
    </cfRule>
    <cfRule type="cellIs" dxfId="16" priority="16" operator="equal">
      <formula>"Screen Fail"</formula>
    </cfRule>
  </conditionalFormatting>
  <conditionalFormatting sqref="E75">
    <cfRule type="cellIs" dxfId="15" priority="9" operator="equal">
      <formula>"Loss to follow-up"</formula>
    </cfRule>
    <cfRule type="cellIs" dxfId="14" priority="10" operator="equal">
      <formula>"Randomized"</formula>
    </cfRule>
    <cfRule type="cellIs" dxfId="13" priority="11" operator="equal">
      <formula>"Enrolled"</formula>
    </cfRule>
    <cfRule type="cellIs" dxfId="12" priority="12" operator="equal">
      <formula>"Screen Fail"</formula>
    </cfRule>
  </conditionalFormatting>
  <conditionalFormatting sqref="E77">
    <cfRule type="cellIs" dxfId="11" priority="5" operator="equal">
      <formula>"Loss to follow-up"</formula>
    </cfRule>
    <cfRule type="cellIs" dxfId="10" priority="6" operator="equal">
      <formula>"Randomized"</formula>
    </cfRule>
    <cfRule type="cellIs" dxfId="9" priority="7" operator="equal">
      <formula>"Enrolled"</formula>
    </cfRule>
    <cfRule type="cellIs" dxfId="8" priority="8" operator="equal">
      <formula>"Screen Fail"</formula>
    </cfRule>
  </conditionalFormatting>
  <conditionalFormatting sqref="F60">
    <cfRule type="cellIs" dxfId="7" priority="1" operator="equal">
      <formula>"Loss to follow-up"</formula>
    </cfRule>
    <cfRule type="cellIs" dxfId="6" priority="2" operator="equal">
      <formula>"Randomized"</formula>
    </cfRule>
    <cfRule type="cellIs" dxfId="5" priority="3" operator="equal">
      <formula>"Enrolled"</formula>
    </cfRule>
    <cfRule type="cellIs" dxfId="4" priority="4" operator="equal">
      <formula>"Screen Fail"</formula>
    </cfRule>
  </conditionalFormatting>
  <hyperlinks>
    <hyperlink ref="Y4" r:id="rId1" xr:uid="{428ADB9D-2044-45ED-A876-DB74EFBEA6C2}"/>
    <hyperlink ref="Y5" r:id="rId2" xr:uid="{57EE9335-07B2-48AC-95DB-150A06F7A748}"/>
    <hyperlink ref="Y8" r:id="rId3" xr:uid="{E554967E-7E61-40BB-863B-CA35C3D40FDD}"/>
    <hyperlink ref="Y9" r:id="rId4" xr:uid="{B6221544-A64C-4981-8348-AFE5AB7EF5B2}"/>
    <hyperlink ref="Y10" r:id="rId5" xr:uid="{4CBC27DF-1D99-49A4-A282-747615770EC7}"/>
    <hyperlink ref="Y7" r:id="rId6" xr:uid="{575674CF-8C56-47A2-9D9A-591CCFE6AF9F}"/>
    <hyperlink ref="Y6" r:id="rId7" xr:uid="{F6A2D60E-3AFD-499C-9E68-3D27F41A32D2}"/>
    <hyperlink ref="Y11" r:id="rId8" xr:uid="{8ABC53D5-B548-469B-A5D5-5A8DDF6863ED}"/>
    <hyperlink ref="Y12" r:id="rId9" xr:uid="{FC4789C8-6B9D-4199-B315-E490CB79DC95}"/>
    <hyperlink ref="Y14" r:id="rId10" xr:uid="{7918F85B-886F-43CB-A5F8-CBAFBEE64B03}"/>
    <hyperlink ref="Y16" r:id="rId11" xr:uid="{CC0396E3-1D6C-1D48-AA03-5551F6F23D9B}"/>
    <hyperlink ref="Y18" r:id="rId12" xr:uid="{2044F1B6-A849-9F45-9864-B424DB61CAEB}"/>
    <hyperlink ref="Y17" r:id="rId13" xr:uid="{78DAD29E-0B87-2A4C-BC53-27AC8BA7E621}"/>
    <hyperlink ref="Y19" r:id="rId14" xr:uid="{A77D42F3-9D7A-44C1-9901-40D98E4B7478}"/>
    <hyperlink ref="Y20" r:id="rId15" xr:uid="{8644DE0E-314C-421D-8CB7-52394C066A1C}"/>
    <hyperlink ref="Y23" r:id="rId16" xr:uid="{3FF59343-F838-48FC-95EF-3C0AC15C8886}"/>
    <hyperlink ref="Y21" r:id="rId17" xr:uid="{A4D31CEE-BF42-4106-B3B5-D534595E1EF9}"/>
    <hyperlink ref="Y22" r:id="rId18" xr:uid="{80912A6B-3502-480C-BB86-959D32A06B37}"/>
    <hyperlink ref="Y26" r:id="rId19" xr:uid="{8BE8D95C-E24B-49CE-9B69-E17938DFBD5B}"/>
    <hyperlink ref="Y24" r:id="rId20" xr:uid="{A8DCA43D-940E-4F1B-AB10-C3511825974F}"/>
    <hyperlink ref="Y25" r:id="rId21" xr:uid="{5102741E-08F3-47C9-916D-063EC13BE7BB}"/>
    <hyperlink ref="Y3" r:id="rId22" xr:uid="{744FAE1E-E1B5-4DCF-ABAB-8B8495A75D04}"/>
    <hyperlink ref="Y27" r:id="rId23" xr:uid="{82D8B949-30C0-44B1-94E6-ABD0E86C4D7A}"/>
    <hyperlink ref="Y29" r:id="rId24" xr:uid="{CC37C979-039F-4452-9EBE-EAB97BD113D3}"/>
    <hyperlink ref="Y35" r:id="rId25" xr:uid="{A7DDAB94-1823-46FE-8252-86ACE5F7F4B5}"/>
    <hyperlink ref="Y31" r:id="rId26" xr:uid="{9B4CE4E1-D9C4-4C29-94C6-4F81AE1B9250}"/>
    <hyperlink ref="Y36" r:id="rId27" xr:uid="{BEBF0870-CEA8-42C9-9CA1-19FC7C179B80}"/>
    <hyperlink ref="Y33" r:id="rId28" xr:uid="{3688E46C-F4DD-4245-B92F-CD10F25423AC}"/>
    <hyperlink ref="Y38" r:id="rId29" xr:uid="{073FB699-EB41-4475-9B32-C9420830C113}"/>
    <hyperlink ref="Y32" r:id="rId30" xr:uid="{2E8FC86B-953E-4743-8D8F-27688B2B1D59}"/>
    <hyperlink ref="Y34" r:id="rId31" xr:uid="{FCBF9988-1307-485E-9E7C-C88FDA7BC724}"/>
    <hyperlink ref="Y37" r:id="rId32" xr:uid="{8EF86C34-485E-41B2-A425-39B2606EA4FC}"/>
    <hyperlink ref="Y39" r:id="rId33" xr:uid="{DDBF7B91-E3E1-46B0-BFB5-6415B4F24FB0}"/>
    <hyperlink ref="Y30" r:id="rId34" xr:uid="{E2C53CC3-8987-41E1-9BED-E529F7E6A018}"/>
    <hyperlink ref="Y40" r:id="rId35" xr:uid="{DBBFB8C8-9463-40D8-9C31-40BD08F7B22E}"/>
    <hyperlink ref="Y41" r:id="rId36" xr:uid="{0200EFF0-857C-4BD6-9F80-B4D36B5DB214}"/>
    <hyperlink ref="Y15" r:id="rId37" xr:uid="{1F525618-DD7A-4803-87E1-5148F2CEA0A2}"/>
    <hyperlink ref="Y42" r:id="rId38" xr:uid="{3CC0EB7F-AE3A-43ED-B540-818343E094D8}"/>
    <hyperlink ref="Y43" r:id="rId39" xr:uid="{FEE3E8AD-E605-4308-8588-F72C536753A3}"/>
    <hyperlink ref="Y44" r:id="rId40" xr:uid="{F6C703AE-A54B-4F87-AE5A-4448437F15BB}"/>
    <hyperlink ref="Y45" r:id="rId41" xr:uid="{DE632021-D69D-43C2-9D49-47CFEACF3F69}"/>
    <hyperlink ref="Y47" r:id="rId42" xr:uid="{EA424002-A112-42E3-B7FA-3DECA8162731}"/>
    <hyperlink ref="Y48" r:id="rId43" xr:uid="{F3512AA4-C04E-469A-BF66-BBAF714A9E66}"/>
    <hyperlink ref="Y49" r:id="rId44" xr:uid="{D304EFF7-CA8B-4F32-B740-760E51C91333}"/>
    <hyperlink ref="Y50" r:id="rId45" xr:uid="{CF287550-1E6E-484B-9CEC-7C7FF68EA472}"/>
    <hyperlink ref="Y52" r:id="rId46" xr:uid="{1EA480A1-7373-4315-9DDE-FB0D25C9FF51}"/>
    <hyperlink ref="Y53" r:id="rId47" xr:uid="{FB6E2554-6298-4333-ADED-B6FA49BD4B51}"/>
    <hyperlink ref="Y54" r:id="rId48" xr:uid="{6BCBD81C-F63F-4288-8CC6-E7824A878041}"/>
    <hyperlink ref="Y55" r:id="rId49" xr:uid="{9A5F56EE-0638-4C22-B819-332748E1F3BB}"/>
    <hyperlink ref="Y13" r:id="rId50" xr:uid="{1ED0133D-9A1D-4DC0-AE99-6FA299F7F006}"/>
    <hyperlink ref="Y56" r:id="rId51" xr:uid="{7B0092AF-2B0D-4469-818C-9218BF7FB4DD}"/>
    <hyperlink ref="Y57" r:id="rId52" xr:uid="{BCDA1DEB-CC17-4B40-BEB6-DA96CB6C031F}"/>
    <hyperlink ref="Y58" r:id="rId53" xr:uid="{17FE27F5-EC8F-4495-9843-86B6B731779F}"/>
    <hyperlink ref="Y60" r:id="rId54" xr:uid="{7ADDCA1B-3625-4AA1-AFC7-3C7BBB49773A}"/>
    <hyperlink ref="Y61" r:id="rId55" xr:uid="{6D61E5B6-7370-4343-B8BD-5DC25724E647}"/>
    <hyperlink ref="Y63" r:id="rId56" xr:uid="{65A7EFC1-5500-4F38-9893-A63684DD02F1}"/>
    <hyperlink ref="Y64" r:id="rId57" xr:uid="{00A7F132-EA3D-4C1F-9E6D-408FD29312EA}"/>
    <hyperlink ref="Y65" r:id="rId58" xr:uid="{BB7E3C56-9244-49C3-8AFA-6EE6B61236EA}"/>
    <hyperlink ref="Y67" r:id="rId59" xr:uid="{D33E7907-5537-465D-AE3C-D73BEB9AD5B0}"/>
    <hyperlink ref="Y68" r:id="rId60" xr:uid="{ACD50233-DB56-4EC9-8A0C-769C65E0DCA4}"/>
    <hyperlink ref="Y66" r:id="rId61" xr:uid="{472D06DC-EEFA-44D4-B2A8-BB153DDC8BB1}"/>
    <hyperlink ref="Y73" r:id="rId62" xr:uid="{A213EEE1-5813-411D-AB7A-1415B51F4802}"/>
    <hyperlink ref="Y72" r:id="rId63" xr:uid="{7FED1F41-4C7E-4657-8D53-521C3542270F}"/>
    <hyperlink ref="Y75" r:id="rId64" xr:uid="{712A05C8-422A-40E7-BEE5-B2CE4011B2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C2C3-1D18-458D-A143-84AD851F46B0}">
  <dimension ref="A1:K18"/>
  <sheetViews>
    <sheetView workbookViewId="0">
      <selection activeCell="E7" sqref="E7"/>
    </sheetView>
  </sheetViews>
  <sheetFormatPr defaultRowHeight="15.75"/>
  <cols>
    <col min="1" max="1" width="24.125" customWidth="1"/>
    <col min="2" max="2" width="34.5" customWidth="1"/>
    <col min="3" max="3" width="24.75" customWidth="1"/>
    <col min="4" max="4" width="26.125" customWidth="1"/>
    <col min="5" max="5" width="24.75" customWidth="1"/>
    <col min="6" max="6" width="32.5" bestFit="1" customWidth="1"/>
    <col min="7" max="7" width="25.125" customWidth="1"/>
    <col min="8" max="8" width="19.75" customWidth="1"/>
    <col min="9" max="9" width="17.75" bestFit="1" customWidth="1"/>
    <col min="10" max="10" width="27" bestFit="1" customWidth="1"/>
    <col min="11" max="11" width="23" bestFit="1" customWidth="1"/>
  </cols>
  <sheetData>
    <row r="1" spans="1:11">
      <c r="A1" s="1" t="s">
        <v>821</v>
      </c>
      <c r="B1" s="1" t="s">
        <v>391</v>
      </c>
      <c r="C1" s="1" t="s">
        <v>822</v>
      </c>
      <c r="D1" s="1" t="s">
        <v>823</v>
      </c>
      <c r="E1" s="1" t="s">
        <v>10</v>
      </c>
      <c r="F1" s="1" t="s">
        <v>824</v>
      </c>
      <c r="G1" s="1" t="s">
        <v>825</v>
      </c>
      <c r="H1" s="1" t="s">
        <v>826</v>
      </c>
      <c r="I1" s="1" t="s">
        <v>827</v>
      </c>
      <c r="J1" s="1" t="s">
        <v>828</v>
      </c>
      <c r="K1" s="1" t="s">
        <v>829</v>
      </c>
    </row>
    <row r="2" spans="1:11">
      <c r="A2" s="36" t="s">
        <v>830</v>
      </c>
      <c r="B2" s="34">
        <f>COUNTIFS(Nonfallers!H3:H533, "=n", Nonfallers!J3:J533, "=y")</f>
        <v>57</v>
      </c>
      <c r="C2" s="34"/>
      <c r="D2" s="20"/>
      <c r="E2" s="34"/>
      <c r="F2" s="35">
        <f>COUNTIFS(Nonfallers!H3:H533, "=n", Nonfallers!L3:L533, "=y")</f>
        <v>58</v>
      </c>
      <c r="G2" s="34" t="s">
        <v>585</v>
      </c>
      <c r="H2" s="34" t="s">
        <v>585</v>
      </c>
      <c r="I2" s="35">
        <f>COUNTIFS(Nonfallers!H3:H533, "=n", Nonfallers!P3:P533, "=y")</f>
        <v>18</v>
      </c>
      <c r="J2" s="34">
        <f>COUNTIFS(Nonfallers!H3:H533, "=n", Nonfallers!R3:R533, "=y")</f>
        <v>18</v>
      </c>
      <c r="K2" s="34">
        <f>COUNTIFS(Nonfallers!H3:H533, "=n", Nonfallers!S3:S533, "=y")</f>
        <v>1</v>
      </c>
    </row>
    <row r="3" spans="1:11">
      <c r="A3" s="36" t="s">
        <v>831</v>
      </c>
      <c r="B3" s="34">
        <f>COUNTIFS(Nonfallers!H3:H533, "=y", Nonfallers!J3:J533, "=y")</f>
        <v>7</v>
      </c>
      <c r="C3" s="34"/>
      <c r="D3" s="20"/>
      <c r="E3" s="34"/>
      <c r="F3" s="34">
        <f>COUNTIFS(Nonfallers!H3:H533, "=y", Nonfallers!L3:L533, "=y")</f>
        <v>7</v>
      </c>
      <c r="G3" s="34" t="s">
        <v>585</v>
      </c>
      <c r="H3" s="34" t="s">
        <v>585</v>
      </c>
      <c r="I3" s="35">
        <f>COUNTIFS(Nonfallers!H3:H533, "=y", Nonfallers!P3:P533, "=y")</f>
        <v>0</v>
      </c>
      <c r="J3" s="35">
        <f>COUNTIFS(Nonfallers!H3:H533, "=y", Nonfallers!R3:R533, "=y")</f>
        <v>0</v>
      </c>
      <c r="K3" s="34">
        <f>COUNTIFS(Nonfallers!H3:H533, "=y", Nonfallers!S3:S533, "=y")</f>
        <v>0</v>
      </c>
    </row>
    <row r="4" spans="1:11">
      <c r="A4" s="33" t="s">
        <v>832</v>
      </c>
      <c r="B4" s="33">
        <f>SUM(B2:B3)</f>
        <v>64</v>
      </c>
      <c r="C4" s="33"/>
      <c r="D4" s="20">
        <v>1</v>
      </c>
      <c r="E4" s="33"/>
      <c r="F4" s="33">
        <f>SUM(F2:F3)</f>
        <v>65</v>
      </c>
      <c r="G4" s="33" t="s">
        <v>585</v>
      </c>
      <c r="H4" s="33" t="s">
        <v>585</v>
      </c>
      <c r="I4" s="33">
        <f>SUM(I2:I3)</f>
        <v>18</v>
      </c>
      <c r="J4" s="33">
        <f t="shared" ref="J4:K4" si="0">SUM(J2:J3)</f>
        <v>18</v>
      </c>
      <c r="K4" s="33">
        <f t="shared" si="0"/>
        <v>1</v>
      </c>
    </row>
    <row r="5" spans="1:11">
      <c r="A5" s="36" t="s">
        <v>833</v>
      </c>
      <c r="B5" s="34">
        <f>COUNTIFS(Fallers!B2:B531, "=no", Fallers!I2:I531, "=yes")</f>
        <v>37</v>
      </c>
      <c r="C5" s="34">
        <f>COUNTIFS(Fallers!B2:B531, "=no", Fallers!I2:I531, "=yes",Fallers!G2:G531, "=Screen fail")</f>
        <v>6</v>
      </c>
      <c r="D5" s="20">
        <f>COUNTIFS(Fallers!B2:B531, "=no", Fallers!I2:I531, "=yes",Fallers!K2:K531, "=yes",Fallers!G2:G531, "=Loss to Follow-up")</f>
        <v>0</v>
      </c>
      <c r="E5" s="34">
        <f>COUNTIFS(Fallers!B2:B532, "=no", Fallers!K2:K532, "=yes")</f>
        <v>29</v>
      </c>
      <c r="F5" s="35">
        <f>COUNTIFS(Fallers!B3:B531, "=no", Fallers!N3:N531, "=yes")</f>
        <v>24</v>
      </c>
      <c r="G5" s="35">
        <f>COUNTIFS(Fallers!B3:B531, "=no", Fallers!Q3:Q531, "=yes")</f>
        <v>18</v>
      </c>
      <c r="H5" s="35">
        <f>COUNTIFS(Fallers!B3:B531, "=no", Fallers!O3:O531, "=yes")</f>
        <v>19</v>
      </c>
      <c r="I5" s="34">
        <f>COUNTIFS(Fallers!B3:B531, "=no", Fallers!R3:R531, "=yes")</f>
        <v>0</v>
      </c>
      <c r="J5" s="34">
        <f>COUNTIFS(Fallers!B3:B531, "=no", Fallers!R3:R531, "=yes")</f>
        <v>0</v>
      </c>
      <c r="K5" s="34" t="s">
        <v>585</v>
      </c>
    </row>
    <row r="6" spans="1:11">
      <c r="A6" s="36" t="s">
        <v>834</v>
      </c>
      <c r="B6" s="34">
        <f>COUNTIFS(Fallers!B2:B532, "=yes", Fallers!I2:I532, "=yes")</f>
        <v>17</v>
      </c>
      <c r="C6" s="34">
        <f>COUNTIFS(Fallers!B2:B531, "=yes", Fallers!I2:I531, "=yes",Fallers!G2:G531, "=Screen fail")</f>
        <v>1</v>
      </c>
      <c r="D6" s="20" t="e">
        <f>COUNTIFS(Fallers!B2:B532, "=yes", Fallers!I2:I532, "=yes",Fallers!K2:K531, "=yes",Fallers!G2:G532, "=Loss to Follow-up")</f>
        <v>#VALUE!</v>
      </c>
      <c r="E6" s="34">
        <f>COUNTIFS(Fallers!B2:B532, "=yes", Fallers!K2:K532, "=yes")</f>
        <v>14</v>
      </c>
      <c r="F6" s="35">
        <f>COUNTIFS(Fallers!B3:B531, "=yes", Fallers!N3:N531, "=yes")</f>
        <v>13</v>
      </c>
      <c r="G6" s="34">
        <f>COUNTIFS(Fallers!B3:B531, "=yes", Fallers!Q3:Q531, "=yes")</f>
        <v>10</v>
      </c>
      <c r="H6" s="35">
        <f>COUNTIFS(Fallers!B3:B531, "=yes", Fallers!O3:O531, "=yes")</f>
        <v>11</v>
      </c>
      <c r="I6" s="34">
        <f>COUNTIFS(Fallers!B3:B531, "=yes", Fallers!R3:R531, "=yes")</f>
        <v>0</v>
      </c>
      <c r="J6" s="34">
        <f>COUNTIFS(Fallers!B3:B531, "=yes", Fallers!R3:R531, "=yes")</f>
        <v>0</v>
      </c>
      <c r="K6" s="34" t="s">
        <v>585</v>
      </c>
    </row>
    <row r="7" spans="1:11">
      <c r="A7" s="33" t="s">
        <v>835</v>
      </c>
      <c r="B7" s="33">
        <f>SUM(B5:B6)</f>
        <v>54</v>
      </c>
      <c r="C7" s="33">
        <f>SUM(C5:C6)</f>
        <v>7</v>
      </c>
      <c r="D7" s="20">
        <v>6</v>
      </c>
      <c r="E7" s="33">
        <f>SUM(E5:E6)</f>
        <v>43</v>
      </c>
      <c r="F7" s="33">
        <f t="shared" ref="F7:I7" si="1">SUM(F5:F6)</f>
        <v>37</v>
      </c>
      <c r="G7" s="33">
        <f t="shared" si="1"/>
        <v>28</v>
      </c>
      <c r="H7" s="33">
        <f t="shared" si="1"/>
        <v>30</v>
      </c>
      <c r="I7" s="33">
        <f t="shared" si="1"/>
        <v>0</v>
      </c>
      <c r="J7" s="33">
        <f t="shared" ref="J7" si="2">SUM(J5:J6)</f>
        <v>0</v>
      </c>
      <c r="K7" s="33" t="s">
        <v>585</v>
      </c>
    </row>
    <row r="8" spans="1:11">
      <c r="A8" t="s">
        <v>836</v>
      </c>
      <c r="B8">
        <f>SUM(B7+B4)</f>
        <v>118</v>
      </c>
      <c r="C8">
        <f>SUM(C7+C4)</f>
        <v>7</v>
      </c>
      <c r="D8">
        <f>SUM(D7+D4)</f>
        <v>7</v>
      </c>
      <c r="F8">
        <f>SUM(F7+F4)</f>
        <v>102</v>
      </c>
      <c r="I8">
        <f>SUM(I7+I4)</f>
        <v>18</v>
      </c>
      <c r="J8">
        <f>SUM(J7+J4)</f>
        <v>18</v>
      </c>
    </row>
    <row r="11" spans="1:11">
      <c r="A11" t="s">
        <v>837</v>
      </c>
    </row>
    <row r="12" spans="1:11">
      <c r="A12" t="s">
        <v>838</v>
      </c>
      <c r="B12">
        <v>52</v>
      </c>
      <c r="C12" t="s">
        <v>839</v>
      </c>
    </row>
    <row r="13" spans="1:11">
      <c r="A13" t="s">
        <v>840</v>
      </c>
      <c r="B13">
        <v>48</v>
      </c>
    </row>
    <row r="15" spans="1:11">
      <c r="A15" t="s">
        <v>841</v>
      </c>
      <c r="B15">
        <v>23</v>
      </c>
      <c r="C15" t="s">
        <v>839</v>
      </c>
    </row>
    <row r="16" spans="1:11">
      <c r="A16" t="s">
        <v>842</v>
      </c>
      <c r="B16" s="52" t="s">
        <v>843</v>
      </c>
      <c r="C16" t="s">
        <v>844</v>
      </c>
      <c r="D16">
        <v>14</v>
      </c>
    </row>
    <row r="17" spans="1:2">
      <c r="A17" t="s">
        <v>845</v>
      </c>
      <c r="B17">
        <v>13</v>
      </c>
    </row>
    <row r="18" spans="1:2">
      <c r="A18" t="s">
        <v>846</v>
      </c>
      <c r="B18">
        <f>60-B15</f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A8C5-E404-4112-9D3B-69763B6C89B0}">
  <dimension ref="A1:N20"/>
  <sheetViews>
    <sheetView workbookViewId="0">
      <pane xSplit="1" topLeftCell="J3" activePane="topRight" state="frozen"/>
      <selection pane="topRight" activeCell="J5" sqref="J5"/>
    </sheetView>
  </sheetViews>
  <sheetFormatPr defaultRowHeight="15.75"/>
  <cols>
    <col min="1" max="7" width="22.75" customWidth="1"/>
    <col min="8" max="8" width="16.875" customWidth="1"/>
    <col min="9" max="9" width="16.25" customWidth="1"/>
    <col min="10" max="10" width="16.125" customWidth="1"/>
    <col min="11" max="11" width="13.5" customWidth="1"/>
    <col min="12" max="12" width="16.25" customWidth="1"/>
    <col min="13" max="13" width="13.75" customWidth="1"/>
  </cols>
  <sheetData>
    <row r="1" spans="1:14">
      <c r="B1" s="101">
        <v>45039</v>
      </c>
      <c r="C1" s="101"/>
      <c r="D1" s="101">
        <v>45008</v>
      </c>
      <c r="E1" s="101"/>
      <c r="F1" s="101">
        <v>44948</v>
      </c>
      <c r="G1" s="101"/>
      <c r="H1" s="101">
        <v>44795</v>
      </c>
      <c r="I1" s="101"/>
      <c r="J1" s="101">
        <v>44764</v>
      </c>
      <c r="K1" s="101"/>
      <c r="L1" s="101">
        <v>44713</v>
      </c>
      <c r="M1" s="101"/>
    </row>
    <row r="2" spans="1:14">
      <c r="B2" t="s">
        <v>847</v>
      </c>
      <c r="C2" t="s">
        <v>848</v>
      </c>
      <c r="D2" t="s">
        <v>847</v>
      </c>
      <c r="E2" t="s">
        <v>849</v>
      </c>
      <c r="F2" t="s">
        <v>847</v>
      </c>
      <c r="G2" t="s">
        <v>849</v>
      </c>
      <c r="H2" t="s">
        <v>847</v>
      </c>
      <c r="I2" t="s">
        <v>848</v>
      </c>
      <c r="J2" s="39" t="s">
        <v>847</v>
      </c>
      <c r="K2" t="s">
        <v>848</v>
      </c>
      <c r="L2" s="39" t="s">
        <v>847</v>
      </c>
      <c r="M2" t="s">
        <v>848</v>
      </c>
    </row>
    <row r="3" spans="1:14">
      <c r="A3" t="s">
        <v>850</v>
      </c>
      <c r="D3">
        <v>2</v>
      </c>
      <c r="E3">
        <v>2</v>
      </c>
      <c r="F3">
        <v>3</v>
      </c>
      <c r="G3">
        <v>2</v>
      </c>
      <c r="H3" s="38">
        <v>5</v>
      </c>
      <c r="I3" s="38">
        <v>2</v>
      </c>
      <c r="J3" s="38">
        <v>4</v>
      </c>
      <c r="K3" s="38">
        <v>2</v>
      </c>
      <c r="L3" s="38">
        <v>5</v>
      </c>
      <c r="M3" s="38">
        <v>4</v>
      </c>
      <c r="N3">
        <f>SUM(D3:M3)</f>
        <v>31</v>
      </c>
    </row>
    <row r="4" spans="1:14">
      <c r="A4" t="s">
        <v>851</v>
      </c>
      <c r="D4">
        <v>0</v>
      </c>
      <c r="E4">
        <v>0</v>
      </c>
      <c r="F4">
        <v>0</v>
      </c>
      <c r="G4">
        <v>0</v>
      </c>
      <c r="H4" s="38">
        <v>1</v>
      </c>
      <c r="I4" s="38">
        <v>0</v>
      </c>
      <c r="J4" s="38">
        <v>2</v>
      </c>
      <c r="K4" s="38">
        <v>0</v>
      </c>
      <c r="L4" s="38">
        <v>3</v>
      </c>
      <c r="M4" s="38">
        <v>1</v>
      </c>
      <c r="N4">
        <f>SUM(D4:M4)</f>
        <v>7</v>
      </c>
    </row>
    <row r="5" spans="1:14">
      <c r="A5" t="s">
        <v>852</v>
      </c>
      <c r="D5" t="s">
        <v>34</v>
      </c>
      <c r="E5" t="s">
        <v>34</v>
      </c>
      <c r="F5" t="s">
        <v>34</v>
      </c>
      <c r="G5" t="s">
        <v>34</v>
      </c>
      <c r="H5" s="38" t="s">
        <v>853</v>
      </c>
      <c r="I5" s="38">
        <v>0</v>
      </c>
      <c r="J5" s="38" t="s">
        <v>854</v>
      </c>
      <c r="K5" s="38">
        <v>0</v>
      </c>
      <c r="L5" s="38" t="s">
        <v>855</v>
      </c>
      <c r="M5" s="38" t="s">
        <v>856</v>
      </c>
    </row>
    <row r="6" spans="1:14">
      <c r="A6" t="s">
        <v>857</v>
      </c>
      <c r="D6">
        <v>2</v>
      </c>
      <c r="E6" s="64"/>
      <c r="F6">
        <v>3</v>
      </c>
      <c r="G6" s="64"/>
      <c r="H6" s="38">
        <v>3</v>
      </c>
      <c r="I6" s="44"/>
      <c r="J6" s="38">
        <v>2</v>
      </c>
      <c r="K6" s="44"/>
      <c r="L6" s="38">
        <v>1</v>
      </c>
      <c r="M6" s="44"/>
    </row>
    <row r="7" spans="1:14">
      <c r="A7" t="s">
        <v>858</v>
      </c>
      <c r="D7">
        <v>0</v>
      </c>
      <c r="E7" s="64"/>
      <c r="F7">
        <v>1</v>
      </c>
      <c r="G7" s="64"/>
      <c r="H7" s="38"/>
      <c r="I7" s="44"/>
      <c r="J7" s="38">
        <v>1</v>
      </c>
      <c r="K7" s="44"/>
      <c r="L7" s="38">
        <v>0</v>
      </c>
      <c r="M7" s="44"/>
    </row>
    <row r="8" spans="1:14">
      <c r="A8" t="s">
        <v>859</v>
      </c>
      <c r="D8" s="64"/>
      <c r="E8">
        <v>0</v>
      </c>
      <c r="F8" s="64"/>
      <c r="G8">
        <v>1</v>
      </c>
      <c r="H8" s="44"/>
      <c r="I8" s="38">
        <v>1</v>
      </c>
      <c r="J8" s="44"/>
      <c r="K8" s="38">
        <v>0</v>
      </c>
      <c r="L8" s="44"/>
      <c r="M8" s="38">
        <v>0</v>
      </c>
    </row>
    <row r="9" spans="1:14">
      <c r="A9" t="s">
        <v>860</v>
      </c>
      <c r="D9" s="52" t="s">
        <v>861</v>
      </c>
      <c r="E9">
        <v>0</v>
      </c>
      <c r="F9">
        <v>2</v>
      </c>
      <c r="G9">
        <v>4</v>
      </c>
      <c r="H9" s="38" t="s">
        <v>861</v>
      </c>
      <c r="I9" s="38">
        <v>1</v>
      </c>
      <c r="J9" s="38" t="s">
        <v>862</v>
      </c>
      <c r="K9" s="38">
        <v>0</v>
      </c>
      <c r="L9" s="38">
        <v>1</v>
      </c>
      <c r="M9" s="38">
        <v>0</v>
      </c>
    </row>
    <row r="10" spans="1:14">
      <c r="A10" t="s">
        <v>863</v>
      </c>
      <c r="D10">
        <v>3</v>
      </c>
      <c r="E10">
        <v>1</v>
      </c>
      <c r="F10">
        <v>1</v>
      </c>
      <c r="G10">
        <v>1</v>
      </c>
      <c r="H10" s="38">
        <v>2</v>
      </c>
      <c r="I10" s="38">
        <v>2</v>
      </c>
      <c r="J10" s="38">
        <v>3</v>
      </c>
      <c r="K10" s="38">
        <v>3</v>
      </c>
      <c r="L10" s="38">
        <v>3</v>
      </c>
      <c r="M10" s="38">
        <v>1</v>
      </c>
    </row>
    <row r="11" spans="1:14">
      <c r="A11" t="s">
        <v>864</v>
      </c>
      <c r="D11">
        <v>0</v>
      </c>
      <c r="E11">
        <v>0</v>
      </c>
      <c r="F11">
        <v>0</v>
      </c>
      <c r="G11">
        <v>0</v>
      </c>
      <c r="H11" s="38">
        <v>0</v>
      </c>
      <c r="I11" s="38">
        <v>1</v>
      </c>
      <c r="J11" s="38">
        <v>0</v>
      </c>
      <c r="K11" s="38">
        <v>0</v>
      </c>
      <c r="L11" s="38">
        <v>0</v>
      </c>
      <c r="M11" s="38">
        <v>0</v>
      </c>
    </row>
    <row r="12" spans="1:14">
      <c r="A12" t="s">
        <v>865</v>
      </c>
      <c r="D12">
        <v>0</v>
      </c>
      <c r="E12">
        <v>0</v>
      </c>
      <c r="F12">
        <v>0</v>
      </c>
      <c r="G12">
        <v>0</v>
      </c>
      <c r="H12" s="38">
        <v>0</v>
      </c>
      <c r="I12" s="38">
        <v>0</v>
      </c>
      <c r="J12" s="38">
        <v>1</v>
      </c>
      <c r="K12" s="38">
        <v>1</v>
      </c>
      <c r="L12" s="38">
        <v>1</v>
      </c>
      <c r="M12" s="38">
        <v>0</v>
      </c>
    </row>
    <row r="14" spans="1:14">
      <c r="A14" t="s">
        <v>866</v>
      </c>
    </row>
    <row r="15" spans="1:14">
      <c r="A15" t="s">
        <v>867</v>
      </c>
      <c r="J15" t="s">
        <v>868</v>
      </c>
    </row>
    <row r="16" spans="1:14">
      <c r="A16" t="s">
        <v>869</v>
      </c>
      <c r="J16" t="s">
        <v>870</v>
      </c>
    </row>
    <row r="17" spans="1:1">
      <c r="A17" t="s">
        <v>871</v>
      </c>
    </row>
    <row r="18" spans="1:1">
      <c r="A18" t="s">
        <v>872</v>
      </c>
    </row>
    <row r="19" spans="1:1">
      <c r="A19" t="s">
        <v>873</v>
      </c>
    </row>
    <row r="20" spans="1:1">
      <c r="A20" t="s">
        <v>874</v>
      </c>
    </row>
  </sheetData>
  <mergeCells count="6">
    <mergeCell ref="B1:C1"/>
    <mergeCell ref="D1:E1"/>
    <mergeCell ref="J1:K1"/>
    <mergeCell ref="L1:M1"/>
    <mergeCell ref="H1:I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7D46-8845-4FF4-9C7F-A3CC7B730958}">
  <dimension ref="A1:C7"/>
  <sheetViews>
    <sheetView workbookViewId="0">
      <selection activeCell="C14" sqref="C14"/>
    </sheetView>
  </sheetViews>
  <sheetFormatPr defaultColWidth="8.875" defaultRowHeight="15.95"/>
  <cols>
    <col min="1" max="1" width="16.125" bestFit="1" customWidth="1"/>
    <col min="2" max="3" width="14.5" bestFit="1" customWidth="1"/>
  </cols>
  <sheetData>
    <row r="1" spans="1:3">
      <c r="B1" t="s">
        <v>875</v>
      </c>
      <c r="C1" t="s">
        <v>876</v>
      </c>
    </row>
    <row r="2" spans="1:3">
      <c r="A2" t="s">
        <v>877</v>
      </c>
      <c r="B2" t="s">
        <v>878</v>
      </c>
      <c r="C2" t="s">
        <v>879</v>
      </c>
    </row>
    <row r="3" spans="1:3">
      <c r="A3" t="s">
        <v>880</v>
      </c>
      <c r="B3" t="s">
        <v>881</v>
      </c>
      <c r="C3" t="s">
        <v>882</v>
      </c>
    </row>
    <row r="5" spans="1:3">
      <c r="A5" t="s">
        <v>883</v>
      </c>
      <c r="B5" t="s">
        <v>884</v>
      </c>
    </row>
    <row r="6" spans="1:3">
      <c r="A6" t="s">
        <v>885</v>
      </c>
      <c r="B6" t="s">
        <v>886</v>
      </c>
    </row>
    <row r="7" spans="1:3">
      <c r="A7" t="s">
        <v>887</v>
      </c>
      <c r="B7" t="s">
        <v>888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CF55D-C2DC-48ED-B5EA-9DA1AA14090C}">
  <dimension ref="A1:F15"/>
  <sheetViews>
    <sheetView workbookViewId="0">
      <selection activeCell="F18" sqref="F18"/>
    </sheetView>
  </sheetViews>
  <sheetFormatPr defaultRowHeight="15.75"/>
  <cols>
    <col min="1" max="1" width="16.5" customWidth="1"/>
    <col min="2" max="2" width="17.875" customWidth="1"/>
    <col min="3" max="3" width="18.5" customWidth="1"/>
    <col min="4" max="4" width="19.75" customWidth="1"/>
    <col min="5" max="5" width="17.125" customWidth="1"/>
    <col min="6" max="6" width="92.5" customWidth="1"/>
  </cols>
  <sheetData>
    <row r="1" spans="1:6">
      <c r="A1" s="1" t="s">
        <v>0</v>
      </c>
      <c r="B1" s="1" t="s">
        <v>2</v>
      </c>
      <c r="C1" s="1" t="s">
        <v>3</v>
      </c>
      <c r="D1" s="1" t="s">
        <v>889</v>
      </c>
      <c r="E1" s="1" t="s">
        <v>890</v>
      </c>
      <c r="F1" s="1" t="s">
        <v>23</v>
      </c>
    </row>
    <row r="2" spans="1:6">
      <c r="A2" t="s">
        <v>79</v>
      </c>
      <c r="B2" t="s">
        <v>80</v>
      </c>
      <c r="C2" t="s">
        <v>81</v>
      </c>
      <c r="D2" t="s">
        <v>39</v>
      </c>
      <c r="E2" s="38" t="s">
        <v>891</v>
      </c>
    </row>
    <row r="3" spans="1:6">
      <c r="A3" t="s">
        <v>65</v>
      </c>
      <c r="B3" t="s">
        <v>66</v>
      </c>
      <c r="C3" t="s">
        <v>48</v>
      </c>
      <c r="D3" t="s">
        <v>39</v>
      </c>
      <c r="E3" s="38">
        <v>2</v>
      </c>
    </row>
    <row r="4" spans="1:6">
      <c r="A4" t="s">
        <v>136</v>
      </c>
      <c r="B4" t="s">
        <v>137</v>
      </c>
      <c r="C4" t="s">
        <v>138</v>
      </c>
      <c r="D4" t="s">
        <v>39</v>
      </c>
      <c r="E4" s="38">
        <v>2</v>
      </c>
    </row>
    <row r="5" spans="1:6">
      <c r="A5" t="s">
        <v>156</v>
      </c>
      <c r="B5" t="s">
        <v>157</v>
      </c>
      <c r="C5" t="s">
        <v>665</v>
      </c>
      <c r="D5" t="s">
        <v>39</v>
      </c>
      <c r="E5" s="38">
        <v>3</v>
      </c>
    </row>
    <row r="6" spans="1:6">
      <c r="A6" t="s">
        <v>148</v>
      </c>
      <c r="B6" t="s">
        <v>88</v>
      </c>
      <c r="C6" t="s">
        <v>149</v>
      </c>
      <c r="D6" t="s">
        <v>892</v>
      </c>
      <c r="E6" s="38" t="s">
        <v>34</v>
      </c>
      <c r="F6" t="s">
        <v>893</v>
      </c>
    </row>
    <row r="7" spans="1:6">
      <c r="A7" t="s">
        <v>172</v>
      </c>
      <c r="B7" t="s">
        <v>173</v>
      </c>
      <c r="C7" t="s">
        <v>174</v>
      </c>
      <c r="D7" t="s">
        <v>39</v>
      </c>
      <c r="E7" s="38">
        <v>3</v>
      </c>
    </row>
    <row r="8" spans="1:6">
      <c r="A8" t="s">
        <v>86</v>
      </c>
      <c r="B8" t="s">
        <v>87</v>
      </c>
      <c r="C8" t="s">
        <v>88</v>
      </c>
      <c r="D8" s="46" t="s">
        <v>894</v>
      </c>
      <c r="E8" s="38">
        <v>3</v>
      </c>
      <c r="F8" t="s">
        <v>895</v>
      </c>
    </row>
    <row r="9" spans="1:6">
      <c r="A9" t="s">
        <v>167</v>
      </c>
      <c r="B9" t="s">
        <v>896</v>
      </c>
      <c r="C9" t="s">
        <v>813</v>
      </c>
      <c r="D9" s="46" t="s">
        <v>894</v>
      </c>
      <c r="E9" s="38">
        <v>3</v>
      </c>
      <c r="F9" s="13" t="s">
        <v>897</v>
      </c>
    </row>
    <row r="10" spans="1:6">
      <c r="A10" t="s">
        <v>205</v>
      </c>
      <c r="B10" t="s">
        <v>206</v>
      </c>
      <c r="C10" t="s">
        <v>898</v>
      </c>
      <c r="D10" t="s">
        <v>892</v>
      </c>
    </row>
    <row r="11" spans="1:6">
      <c r="A11" t="s">
        <v>211</v>
      </c>
      <c r="B11" t="s">
        <v>217</v>
      </c>
      <c r="C11" t="s">
        <v>218</v>
      </c>
      <c r="D11" t="s">
        <v>39</v>
      </c>
      <c r="E11">
        <v>4</v>
      </c>
    </row>
    <row r="12" spans="1:6">
      <c r="A12" t="s">
        <v>230</v>
      </c>
    </row>
    <row r="13" spans="1:6">
      <c r="A13" t="s">
        <v>235</v>
      </c>
      <c r="D13" s="46" t="s">
        <v>894</v>
      </c>
      <c r="E13" t="s">
        <v>34</v>
      </c>
      <c r="F13" t="s">
        <v>899</v>
      </c>
    </row>
    <row r="15" spans="1:6">
      <c r="A15" t="s">
        <v>316</v>
      </c>
      <c r="F15" t="s">
        <v>900</v>
      </c>
    </row>
  </sheetData>
  <conditionalFormatting sqref="D2:D13">
    <cfRule type="cellIs" dxfId="3" priority="1" operator="equal">
      <formula>"Loss to follow-up"</formula>
    </cfRule>
    <cfRule type="cellIs" dxfId="2" priority="2" operator="equal">
      <formula>"Randomized"</formula>
    </cfRule>
    <cfRule type="cellIs" dxfId="1" priority="3" operator="equal">
      <formula>"Enrolled"</formula>
    </cfRule>
    <cfRule type="cellIs" dxfId="0" priority="4" operator="equal">
      <formula>"Screen Fail"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759EF-E87A-42CC-86CC-8A07047A86FE}">
  <dimension ref="A1:M41"/>
  <sheetViews>
    <sheetView topLeftCell="A25" workbookViewId="0">
      <selection activeCell="L37" sqref="L37"/>
    </sheetView>
  </sheetViews>
  <sheetFormatPr defaultColWidth="8.875" defaultRowHeight="15.75" customHeight="1"/>
  <cols>
    <col min="1" max="1" width="13.875" style="86" customWidth="1"/>
    <col min="2" max="2" width="11.875" bestFit="1" customWidth="1"/>
    <col min="3" max="3" width="8.625" bestFit="1" customWidth="1"/>
    <col min="4" max="5" width="16.125" bestFit="1" customWidth="1"/>
    <col min="6" max="6" width="15.875" bestFit="1" customWidth="1"/>
    <col min="7" max="7" width="11" bestFit="1" customWidth="1"/>
    <col min="8" max="8" width="11.5" customWidth="1"/>
    <col min="9" max="9" width="17.125" customWidth="1"/>
    <col min="10" max="10" width="11.625" bestFit="1" customWidth="1"/>
    <col min="11" max="11" width="29.375" bestFit="1" customWidth="1"/>
    <col min="12" max="12" width="12.625" bestFit="1" customWidth="1"/>
    <col min="13" max="13" width="5.375" bestFit="1" customWidth="1"/>
  </cols>
  <sheetData>
    <row r="1" spans="1:13">
      <c r="A1" s="85" t="s">
        <v>901</v>
      </c>
      <c r="B1" s="16" t="s">
        <v>902</v>
      </c>
      <c r="C1" s="16" t="s">
        <v>0</v>
      </c>
      <c r="D1" s="16" t="s">
        <v>903</v>
      </c>
      <c r="E1" s="16" t="s">
        <v>3</v>
      </c>
      <c r="F1" s="16" t="s">
        <v>904</v>
      </c>
      <c r="G1" s="16" t="s">
        <v>905</v>
      </c>
      <c r="H1" s="16" t="s">
        <v>906</v>
      </c>
      <c r="I1" s="16" t="s">
        <v>907</v>
      </c>
      <c r="J1" s="16" t="s">
        <v>908</v>
      </c>
      <c r="K1" s="16" t="s">
        <v>24</v>
      </c>
      <c r="L1" s="16" t="s">
        <v>909</v>
      </c>
      <c r="M1" s="16" t="s">
        <v>910</v>
      </c>
    </row>
    <row r="2" spans="1:13" s="90" customFormat="1" ht="30.75">
      <c r="A2" s="102" t="s">
        <v>911</v>
      </c>
      <c r="B2" s="88" t="s">
        <v>912</v>
      </c>
      <c r="C2" s="88" t="s">
        <v>913</v>
      </c>
      <c r="D2" s="89">
        <v>43622</v>
      </c>
      <c r="E2" s="88" t="s">
        <v>914</v>
      </c>
      <c r="F2" s="88" t="s">
        <v>915</v>
      </c>
      <c r="G2" s="89">
        <v>16465</v>
      </c>
      <c r="H2" s="88"/>
      <c r="I2" s="88" t="s">
        <v>916</v>
      </c>
      <c r="J2" s="88" t="s">
        <v>917</v>
      </c>
      <c r="K2" s="88" t="s">
        <v>918</v>
      </c>
      <c r="L2" s="88"/>
      <c r="M2" s="88" t="s">
        <v>919</v>
      </c>
    </row>
    <row r="3" spans="1:13" ht="30.75">
      <c r="A3" s="103" t="s">
        <v>920</v>
      </c>
      <c r="B3" s="16" t="s">
        <v>912</v>
      </c>
      <c r="C3" s="16" t="s">
        <v>921</v>
      </c>
      <c r="D3" s="17">
        <v>43542</v>
      </c>
      <c r="E3" s="16" t="s">
        <v>922</v>
      </c>
      <c r="F3" s="16" t="s">
        <v>923</v>
      </c>
      <c r="G3" s="17">
        <v>18642</v>
      </c>
      <c r="H3" s="16">
        <v>1941875</v>
      </c>
      <c r="I3" s="16" t="s">
        <v>924</v>
      </c>
      <c r="J3" s="16" t="s">
        <v>925</v>
      </c>
      <c r="K3" s="16" t="s">
        <v>926</v>
      </c>
      <c r="L3" s="16"/>
      <c r="M3" s="16"/>
    </row>
    <row r="4" spans="1:13" s="81" customFormat="1">
      <c r="A4" s="104" t="s">
        <v>927</v>
      </c>
      <c r="B4" s="79" t="s">
        <v>912</v>
      </c>
      <c r="C4" s="79" t="s">
        <v>928</v>
      </c>
      <c r="D4" s="80">
        <v>43627</v>
      </c>
      <c r="E4" s="79" t="s">
        <v>929</v>
      </c>
      <c r="F4" s="79" t="s">
        <v>930</v>
      </c>
      <c r="G4" s="80">
        <v>17643</v>
      </c>
      <c r="H4" s="79">
        <v>6866798</v>
      </c>
      <c r="I4" s="79" t="s">
        <v>931</v>
      </c>
      <c r="J4" s="79" t="s">
        <v>932</v>
      </c>
      <c r="K4" s="79" t="s">
        <v>933</v>
      </c>
      <c r="L4" s="79"/>
      <c r="M4" s="79" t="s">
        <v>919</v>
      </c>
    </row>
    <row r="5" spans="1:13" ht="30.75">
      <c r="A5" s="103" t="s">
        <v>920</v>
      </c>
      <c r="B5" s="16" t="s">
        <v>912</v>
      </c>
      <c r="C5" s="16" t="s">
        <v>934</v>
      </c>
      <c r="D5" s="17">
        <v>43409</v>
      </c>
      <c r="E5" s="16" t="s">
        <v>935</v>
      </c>
      <c r="F5" s="16" t="s">
        <v>936</v>
      </c>
      <c r="G5" s="17">
        <v>23915</v>
      </c>
      <c r="H5" s="16"/>
      <c r="I5" s="16" t="s">
        <v>937</v>
      </c>
      <c r="J5" s="16" t="s">
        <v>938</v>
      </c>
      <c r="K5" s="16" t="s">
        <v>939</v>
      </c>
      <c r="L5" s="16"/>
      <c r="M5" s="16" t="s">
        <v>940</v>
      </c>
    </row>
    <row r="6" spans="1:13" ht="30.75">
      <c r="A6" s="103" t="s">
        <v>920</v>
      </c>
      <c r="B6" s="16" t="s">
        <v>912</v>
      </c>
      <c r="C6" s="16" t="s">
        <v>941</v>
      </c>
      <c r="D6" s="17">
        <v>43328</v>
      </c>
      <c r="E6" s="16" t="s">
        <v>942</v>
      </c>
      <c r="F6" s="16" t="s">
        <v>943</v>
      </c>
      <c r="G6" s="17">
        <v>22082</v>
      </c>
      <c r="H6" s="16"/>
      <c r="I6" s="16" t="s">
        <v>944</v>
      </c>
      <c r="J6" s="16" t="s">
        <v>945</v>
      </c>
      <c r="K6" s="16" t="s">
        <v>946</v>
      </c>
      <c r="L6" s="16"/>
      <c r="M6" s="16" t="s">
        <v>940</v>
      </c>
    </row>
    <row r="7" spans="1:13" ht="30.75">
      <c r="A7" s="103" t="s">
        <v>920</v>
      </c>
      <c r="B7" s="16" t="s">
        <v>912</v>
      </c>
      <c r="C7" s="16" t="s">
        <v>947</v>
      </c>
      <c r="D7" s="17">
        <v>43670</v>
      </c>
      <c r="E7" s="16" t="s">
        <v>948</v>
      </c>
      <c r="F7" s="16" t="s">
        <v>949</v>
      </c>
      <c r="G7" s="17">
        <v>17918</v>
      </c>
      <c r="H7" s="16" t="s">
        <v>950</v>
      </c>
      <c r="I7" s="16"/>
      <c r="J7" s="16" t="s">
        <v>951</v>
      </c>
      <c r="K7" s="16" t="s">
        <v>952</v>
      </c>
      <c r="L7" s="16"/>
      <c r="M7" s="16"/>
    </row>
    <row r="8" spans="1:13" s="75" customFormat="1">
      <c r="A8" s="105"/>
      <c r="B8" s="73" t="s">
        <v>912</v>
      </c>
      <c r="C8" s="73" t="s">
        <v>953</v>
      </c>
      <c r="D8" s="74">
        <v>44048</v>
      </c>
      <c r="E8" s="73" t="s">
        <v>48</v>
      </c>
      <c r="F8" s="73" t="s">
        <v>954</v>
      </c>
      <c r="G8" s="74">
        <v>18906</v>
      </c>
      <c r="H8" s="73">
        <v>7275397</v>
      </c>
      <c r="I8" s="73" t="s">
        <v>937</v>
      </c>
      <c r="J8" s="73" t="s">
        <v>955</v>
      </c>
      <c r="K8" s="73" t="s">
        <v>956</v>
      </c>
      <c r="L8" s="73" t="s">
        <v>957</v>
      </c>
      <c r="M8" s="73" t="s">
        <v>940</v>
      </c>
    </row>
    <row r="9" spans="1:13" s="81" customFormat="1">
      <c r="A9" s="104" t="s">
        <v>927</v>
      </c>
      <c r="B9" s="79" t="s">
        <v>912</v>
      </c>
      <c r="C9" s="79" t="s">
        <v>958</v>
      </c>
      <c r="D9" s="79"/>
      <c r="E9" s="79" t="s">
        <v>48</v>
      </c>
      <c r="F9" s="79" t="s">
        <v>959</v>
      </c>
      <c r="G9" s="80">
        <v>18944</v>
      </c>
      <c r="H9" s="79"/>
      <c r="I9" s="79" t="s">
        <v>937</v>
      </c>
      <c r="J9" s="79" t="s">
        <v>960</v>
      </c>
      <c r="K9" s="79" t="s">
        <v>961</v>
      </c>
      <c r="L9" s="79" t="s">
        <v>962</v>
      </c>
      <c r="M9" s="79" t="s">
        <v>940</v>
      </c>
    </row>
    <row r="10" spans="1:13" s="75" customFormat="1">
      <c r="A10" s="105"/>
      <c r="B10" s="73" t="s">
        <v>912</v>
      </c>
      <c r="C10" s="73" t="s">
        <v>963</v>
      </c>
      <c r="D10" s="74">
        <v>43672</v>
      </c>
      <c r="E10" s="73" t="s">
        <v>964</v>
      </c>
      <c r="F10" s="73" t="s">
        <v>705</v>
      </c>
      <c r="G10" s="74">
        <v>23846</v>
      </c>
      <c r="H10" s="73">
        <v>6885779</v>
      </c>
      <c r="I10" s="73" t="s">
        <v>937</v>
      </c>
      <c r="J10" s="73" t="s">
        <v>708</v>
      </c>
      <c r="K10" s="73" t="s">
        <v>965</v>
      </c>
      <c r="L10" s="73"/>
      <c r="M10" s="73" t="s">
        <v>940</v>
      </c>
    </row>
    <row r="11" spans="1:13" ht="30.75">
      <c r="A11" s="103" t="s">
        <v>920</v>
      </c>
      <c r="B11" s="16" t="s">
        <v>912</v>
      </c>
      <c r="C11" s="16" t="s">
        <v>966</v>
      </c>
      <c r="D11" s="17">
        <v>43480</v>
      </c>
      <c r="E11" s="16" t="s">
        <v>218</v>
      </c>
      <c r="F11" s="16" t="s">
        <v>967</v>
      </c>
      <c r="G11" s="17">
        <v>15517</v>
      </c>
      <c r="H11" s="16">
        <v>1247619</v>
      </c>
      <c r="I11" s="16" t="s">
        <v>937</v>
      </c>
      <c r="J11" s="16" t="s">
        <v>968</v>
      </c>
      <c r="K11" s="16" t="s">
        <v>969</v>
      </c>
      <c r="L11" s="16" t="s">
        <v>970</v>
      </c>
      <c r="M11" s="16" t="s">
        <v>940</v>
      </c>
    </row>
    <row r="12" spans="1:13" ht="30.75">
      <c r="A12" s="103" t="s">
        <v>920</v>
      </c>
      <c r="B12" s="16" t="s">
        <v>912</v>
      </c>
      <c r="C12" s="16" t="s">
        <v>971</v>
      </c>
      <c r="D12" s="17">
        <v>43565</v>
      </c>
      <c r="E12" s="16" t="s">
        <v>972</v>
      </c>
      <c r="F12" s="16" t="s">
        <v>973</v>
      </c>
      <c r="G12" s="17">
        <v>16405</v>
      </c>
      <c r="H12" s="16">
        <v>7589029</v>
      </c>
      <c r="I12" s="16" t="s">
        <v>937</v>
      </c>
      <c r="J12" s="16" t="s">
        <v>974</v>
      </c>
      <c r="K12" s="16" t="s">
        <v>975</v>
      </c>
      <c r="L12" s="16" t="s">
        <v>976</v>
      </c>
      <c r="M12" s="16" t="s">
        <v>940</v>
      </c>
    </row>
    <row r="13" spans="1:13" ht="30.75">
      <c r="A13" s="103" t="s">
        <v>920</v>
      </c>
      <c r="B13" s="16" t="s">
        <v>912</v>
      </c>
      <c r="C13" s="16" t="s">
        <v>977</v>
      </c>
      <c r="D13" s="17">
        <v>43718</v>
      </c>
      <c r="E13" s="16" t="s">
        <v>978</v>
      </c>
      <c r="F13" s="16" t="s">
        <v>979</v>
      </c>
      <c r="G13" s="17">
        <v>19287</v>
      </c>
      <c r="H13" s="16">
        <v>6977191</v>
      </c>
      <c r="I13" s="16" t="s">
        <v>980</v>
      </c>
      <c r="J13" s="16" t="s">
        <v>981</v>
      </c>
      <c r="K13" s="16" t="s">
        <v>982</v>
      </c>
      <c r="L13" s="16"/>
      <c r="M13" s="16" t="s">
        <v>940</v>
      </c>
    </row>
    <row r="14" spans="1:13" ht="30.75">
      <c r="A14" s="103" t="s">
        <v>920</v>
      </c>
      <c r="B14" s="16" t="s">
        <v>912</v>
      </c>
      <c r="C14" s="16" t="s">
        <v>983</v>
      </c>
      <c r="D14" s="17">
        <v>43714</v>
      </c>
      <c r="E14" s="16" t="s">
        <v>984</v>
      </c>
      <c r="F14" s="16" t="s">
        <v>985</v>
      </c>
      <c r="G14" s="17">
        <v>19276</v>
      </c>
      <c r="H14" s="16">
        <v>801830</v>
      </c>
      <c r="I14" s="16" t="s">
        <v>937</v>
      </c>
      <c r="J14" s="16" t="s">
        <v>986</v>
      </c>
      <c r="K14" s="16" t="s">
        <v>987</v>
      </c>
      <c r="L14" s="16" t="s">
        <v>988</v>
      </c>
      <c r="M14" s="16" t="s">
        <v>940</v>
      </c>
    </row>
    <row r="15" spans="1:13" s="84" customFormat="1" ht="45.75">
      <c r="A15" s="106" t="s">
        <v>989</v>
      </c>
      <c r="B15" s="82" t="s">
        <v>912</v>
      </c>
      <c r="C15" s="82" t="s">
        <v>990</v>
      </c>
      <c r="D15" s="83">
        <v>43690</v>
      </c>
      <c r="E15" s="82" t="s">
        <v>991</v>
      </c>
      <c r="F15" s="82" t="s">
        <v>985</v>
      </c>
      <c r="G15" s="83">
        <v>20702</v>
      </c>
      <c r="H15" s="82"/>
      <c r="I15" s="82" t="s">
        <v>992</v>
      </c>
      <c r="J15" s="82" t="s">
        <v>993</v>
      </c>
      <c r="K15" s="82" t="s">
        <v>994</v>
      </c>
      <c r="L15" s="82"/>
      <c r="M15" s="82" t="s">
        <v>940</v>
      </c>
    </row>
    <row r="16" spans="1:13" s="84" customFormat="1" ht="60.75" customHeight="1">
      <c r="A16" s="106" t="s">
        <v>995</v>
      </c>
      <c r="B16" s="82" t="s">
        <v>912</v>
      </c>
      <c r="C16" s="82" t="s">
        <v>996</v>
      </c>
      <c r="D16" s="83">
        <v>43693</v>
      </c>
      <c r="E16" s="82" t="s">
        <v>997</v>
      </c>
      <c r="F16" s="82" t="s">
        <v>998</v>
      </c>
      <c r="G16" s="83">
        <v>17423</v>
      </c>
      <c r="H16" s="82"/>
      <c r="I16" s="82"/>
      <c r="J16" s="82" t="s">
        <v>999</v>
      </c>
      <c r="K16" s="82" t="s">
        <v>1000</v>
      </c>
      <c r="L16" s="82"/>
      <c r="M16" s="82"/>
    </row>
    <row r="17" spans="1:13" s="81" customFormat="1" ht="45.75">
      <c r="A17" s="104" t="s">
        <v>1001</v>
      </c>
      <c r="B17" s="79" t="s">
        <v>912</v>
      </c>
      <c r="C17" s="79" t="s">
        <v>1002</v>
      </c>
      <c r="D17" s="80">
        <v>43375</v>
      </c>
      <c r="E17" s="79" t="s">
        <v>1003</v>
      </c>
      <c r="F17" s="79" t="s">
        <v>1004</v>
      </c>
      <c r="G17" s="80">
        <v>20244</v>
      </c>
      <c r="H17" s="79">
        <v>6373298</v>
      </c>
      <c r="I17" s="79" t="s">
        <v>931</v>
      </c>
      <c r="J17" s="79" t="s">
        <v>1005</v>
      </c>
      <c r="K17" s="79" t="s">
        <v>1006</v>
      </c>
      <c r="L17" s="79"/>
      <c r="M17" s="79" t="s">
        <v>919</v>
      </c>
    </row>
    <row r="18" spans="1:13">
      <c r="A18" s="103" t="s">
        <v>1007</v>
      </c>
      <c r="B18" s="16" t="s">
        <v>912</v>
      </c>
      <c r="C18" s="16" t="s">
        <v>1008</v>
      </c>
      <c r="D18" s="17">
        <v>43497</v>
      </c>
      <c r="E18" s="16" t="s">
        <v>498</v>
      </c>
      <c r="F18" s="16" t="s">
        <v>1009</v>
      </c>
      <c r="G18" s="17">
        <v>17190</v>
      </c>
      <c r="H18" s="16"/>
      <c r="I18" s="16" t="s">
        <v>937</v>
      </c>
      <c r="J18" s="16" t="s">
        <v>1010</v>
      </c>
      <c r="K18" s="16" t="s">
        <v>1011</v>
      </c>
      <c r="L18" s="16" t="s">
        <v>1012</v>
      </c>
      <c r="M18" s="16" t="s">
        <v>940</v>
      </c>
    </row>
    <row r="19" spans="1:13" s="75" customFormat="1">
      <c r="A19" s="105"/>
      <c r="B19" s="73" t="s">
        <v>912</v>
      </c>
      <c r="C19" s="73" t="s">
        <v>1013</v>
      </c>
      <c r="D19" s="74">
        <v>43587</v>
      </c>
      <c r="E19" s="73" t="s">
        <v>1014</v>
      </c>
      <c r="F19" s="73" t="s">
        <v>538</v>
      </c>
      <c r="G19" s="74">
        <v>15650</v>
      </c>
      <c r="H19" s="73">
        <v>611293</v>
      </c>
      <c r="I19" s="73" t="s">
        <v>937</v>
      </c>
      <c r="J19" s="73" t="s">
        <v>1015</v>
      </c>
      <c r="K19" s="73" t="s">
        <v>1016</v>
      </c>
      <c r="L19" s="73" t="s">
        <v>1017</v>
      </c>
      <c r="M19" s="73" t="s">
        <v>940</v>
      </c>
    </row>
    <row r="20" spans="1:13">
      <c r="A20" s="103" t="s">
        <v>1007</v>
      </c>
      <c r="B20" s="16" t="s">
        <v>912</v>
      </c>
      <c r="C20" s="16" t="s">
        <v>1018</v>
      </c>
      <c r="D20" s="17">
        <v>43598</v>
      </c>
      <c r="E20" s="16" t="s">
        <v>1019</v>
      </c>
      <c r="F20" s="16" t="s">
        <v>222</v>
      </c>
      <c r="G20" s="17">
        <v>21311</v>
      </c>
      <c r="H20" s="16"/>
      <c r="I20" s="16" t="s">
        <v>937</v>
      </c>
      <c r="J20" s="16" t="s">
        <v>224</v>
      </c>
      <c r="K20" s="16" t="s">
        <v>223</v>
      </c>
      <c r="L20" s="16"/>
      <c r="M20" s="16"/>
    </row>
    <row r="21" spans="1:13" s="75" customFormat="1">
      <c r="A21" s="105"/>
      <c r="B21" s="73" t="s">
        <v>912</v>
      </c>
      <c r="C21" s="73" t="s">
        <v>1020</v>
      </c>
      <c r="D21" s="74">
        <v>43746</v>
      </c>
      <c r="E21" s="73" t="s">
        <v>102</v>
      </c>
      <c r="F21" s="73" t="s">
        <v>1021</v>
      </c>
      <c r="G21" s="74">
        <v>17764</v>
      </c>
      <c r="H21" s="73"/>
      <c r="I21" s="73" t="s">
        <v>1022</v>
      </c>
      <c r="J21" s="73" t="s">
        <v>1023</v>
      </c>
      <c r="K21" s="76" t="s">
        <v>1024</v>
      </c>
      <c r="L21" s="73"/>
      <c r="M21" s="73" t="s">
        <v>940</v>
      </c>
    </row>
    <row r="22" spans="1:13" s="84" customFormat="1" ht="60.75">
      <c r="A22" s="106" t="s">
        <v>1025</v>
      </c>
      <c r="B22" s="82" t="s">
        <v>912</v>
      </c>
      <c r="C22" s="82" t="s">
        <v>1026</v>
      </c>
      <c r="D22" s="83">
        <v>43577</v>
      </c>
      <c r="E22" s="82" t="s">
        <v>615</v>
      </c>
      <c r="F22" s="82" t="s">
        <v>1027</v>
      </c>
      <c r="G22" s="83">
        <v>16569</v>
      </c>
      <c r="H22" s="82"/>
      <c r="I22" s="82" t="s">
        <v>937</v>
      </c>
      <c r="J22" s="82" t="s">
        <v>1028</v>
      </c>
      <c r="K22" s="82" t="s">
        <v>1029</v>
      </c>
      <c r="L22" s="82" t="s">
        <v>1030</v>
      </c>
      <c r="M22" s="82" t="s">
        <v>940</v>
      </c>
    </row>
    <row r="23" spans="1:13" s="75" customFormat="1">
      <c r="A23" s="105"/>
      <c r="B23" s="73" t="s">
        <v>912</v>
      </c>
      <c r="C23" s="73" t="s">
        <v>1031</v>
      </c>
      <c r="D23" s="74">
        <v>43301</v>
      </c>
      <c r="E23" s="73" t="s">
        <v>674</v>
      </c>
      <c r="F23" s="73" t="s">
        <v>817</v>
      </c>
      <c r="G23" s="74">
        <v>16545</v>
      </c>
      <c r="H23" s="73"/>
      <c r="I23" s="73" t="s">
        <v>1032</v>
      </c>
      <c r="J23" s="73" t="s">
        <v>1033</v>
      </c>
      <c r="K23" s="73" t="s">
        <v>818</v>
      </c>
      <c r="L23" s="73" t="s">
        <v>819</v>
      </c>
      <c r="M23" s="73" t="s">
        <v>940</v>
      </c>
    </row>
    <row r="24" spans="1:13" s="93" customFormat="1" ht="30.75">
      <c r="A24" s="107" t="s">
        <v>1034</v>
      </c>
      <c r="B24" s="91" t="s">
        <v>912</v>
      </c>
      <c r="C24" s="91" t="s">
        <v>1035</v>
      </c>
      <c r="D24" s="92">
        <v>43361</v>
      </c>
      <c r="E24" s="91" t="s">
        <v>456</v>
      </c>
      <c r="F24" s="91" t="s">
        <v>1036</v>
      </c>
      <c r="G24" s="92">
        <v>17981</v>
      </c>
      <c r="H24" s="91">
        <v>1624115</v>
      </c>
      <c r="I24" s="91" t="s">
        <v>931</v>
      </c>
      <c r="J24" s="91" t="s">
        <v>1037</v>
      </c>
      <c r="K24" s="91" t="s">
        <v>1038</v>
      </c>
      <c r="L24" s="91"/>
      <c r="M24" s="91" t="s">
        <v>919</v>
      </c>
    </row>
    <row r="25" spans="1:13" s="90" customFormat="1" ht="30.75">
      <c r="A25" s="102" t="s">
        <v>1039</v>
      </c>
      <c r="B25" s="88" t="s">
        <v>912</v>
      </c>
      <c r="C25" s="88" t="s">
        <v>1040</v>
      </c>
      <c r="D25" s="89">
        <v>43272</v>
      </c>
      <c r="E25" s="88" t="s">
        <v>1041</v>
      </c>
      <c r="F25" s="88" t="s">
        <v>345</v>
      </c>
      <c r="G25" s="89">
        <v>18522</v>
      </c>
      <c r="H25" s="88"/>
      <c r="I25" s="88" t="s">
        <v>1042</v>
      </c>
      <c r="J25" s="88" t="s">
        <v>348</v>
      </c>
      <c r="K25" s="88" t="s">
        <v>347</v>
      </c>
      <c r="L25" s="88"/>
      <c r="M25" s="88" t="s">
        <v>940</v>
      </c>
    </row>
    <row r="26" spans="1:13" s="93" customFormat="1" ht="30.75">
      <c r="A26" s="107" t="s">
        <v>1034</v>
      </c>
      <c r="B26" s="91" t="s">
        <v>912</v>
      </c>
      <c r="C26" s="91" t="s">
        <v>1043</v>
      </c>
      <c r="D26" s="92">
        <v>43537</v>
      </c>
      <c r="E26" s="91" t="s">
        <v>1044</v>
      </c>
      <c r="F26" s="91" t="s">
        <v>1045</v>
      </c>
      <c r="G26" s="92">
        <v>15700</v>
      </c>
      <c r="H26" s="91">
        <v>6483814</v>
      </c>
      <c r="I26" s="91" t="s">
        <v>1046</v>
      </c>
      <c r="J26" s="91" t="s">
        <v>1047</v>
      </c>
      <c r="K26" s="91" t="s">
        <v>1048</v>
      </c>
      <c r="L26" s="91"/>
      <c r="M26" s="91" t="s">
        <v>940</v>
      </c>
    </row>
    <row r="27" spans="1:13" s="93" customFormat="1" ht="30.75">
      <c r="A27" s="107" t="s">
        <v>1049</v>
      </c>
      <c r="B27" s="91" t="s">
        <v>912</v>
      </c>
      <c r="C27" s="91" t="s">
        <v>1050</v>
      </c>
      <c r="D27" s="92">
        <v>43356</v>
      </c>
      <c r="E27" s="91" t="s">
        <v>1051</v>
      </c>
      <c r="F27" s="91" t="s">
        <v>1052</v>
      </c>
      <c r="G27" s="92">
        <v>19219</v>
      </c>
      <c r="H27" s="91">
        <v>536595</v>
      </c>
      <c r="I27" s="91" t="s">
        <v>937</v>
      </c>
      <c r="J27" s="91" t="s">
        <v>1053</v>
      </c>
      <c r="K27" s="91" t="s">
        <v>1054</v>
      </c>
      <c r="L27" s="91" t="s">
        <v>1055</v>
      </c>
      <c r="M27" s="91"/>
    </row>
    <row r="28" spans="1:13">
      <c r="A28" s="103" t="s">
        <v>1007</v>
      </c>
      <c r="B28" s="16" t="s">
        <v>912</v>
      </c>
      <c r="C28" s="16" t="s">
        <v>1056</v>
      </c>
      <c r="D28" s="17">
        <v>43468</v>
      </c>
      <c r="E28" s="16" t="s">
        <v>1057</v>
      </c>
      <c r="F28" s="16" t="s">
        <v>1058</v>
      </c>
      <c r="G28" s="17">
        <v>17893</v>
      </c>
      <c r="H28" s="16">
        <v>1263122</v>
      </c>
      <c r="I28" s="16" t="s">
        <v>1059</v>
      </c>
      <c r="J28" s="16"/>
      <c r="K28" s="16" t="s">
        <v>1060</v>
      </c>
      <c r="L28" s="16" t="s">
        <v>1061</v>
      </c>
      <c r="M28" s="16"/>
    </row>
    <row r="29" spans="1:13" s="75" customFormat="1">
      <c r="A29" s="105"/>
      <c r="B29" s="73" t="s">
        <v>912</v>
      </c>
      <c r="C29" s="73" t="s">
        <v>1062</v>
      </c>
      <c r="D29" s="74">
        <v>43574</v>
      </c>
      <c r="E29" s="73" t="s">
        <v>1041</v>
      </c>
      <c r="F29" s="73" t="s">
        <v>1063</v>
      </c>
      <c r="G29" s="74">
        <v>16157</v>
      </c>
      <c r="H29" s="73">
        <v>6469910</v>
      </c>
      <c r="I29" s="73" t="s">
        <v>1064</v>
      </c>
      <c r="J29" s="73" t="s">
        <v>1065</v>
      </c>
      <c r="K29" s="73" t="s">
        <v>1066</v>
      </c>
      <c r="L29" s="73" t="s">
        <v>1067</v>
      </c>
      <c r="M29" s="73" t="s">
        <v>940</v>
      </c>
    </row>
    <row r="30" spans="1:13">
      <c r="A30" s="103" t="s">
        <v>1007</v>
      </c>
      <c r="B30" s="16" t="s">
        <v>912</v>
      </c>
      <c r="C30" s="16" t="s">
        <v>1068</v>
      </c>
      <c r="D30" s="17">
        <v>43381</v>
      </c>
      <c r="E30" s="16" t="s">
        <v>1041</v>
      </c>
      <c r="F30" s="16" t="s">
        <v>1069</v>
      </c>
      <c r="G30" s="17">
        <v>18451</v>
      </c>
      <c r="H30" s="16"/>
      <c r="I30" s="16" t="s">
        <v>931</v>
      </c>
      <c r="J30" s="16" t="s">
        <v>1070</v>
      </c>
      <c r="K30" s="16" t="s">
        <v>1071</v>
      </c>
      <c r="L30" s="16"/>
      <c r="M30" s="16" t="s">
        <v>919</v>
      </c>
    </row>
    <row r="31" spans="1:13">
      <c r="A31" s="103" t="s">
        <v>1007</v>
      </c>
      <c r="B31" s="16" t="s">
        <v>912</v>
      </c>
      <c r="C31" s="16" t="s">
        <v>1072</v>
      </c>
      <c r="D31" s="17">
        <v>43663</v>
      </c>
      <c r="E31" s="16" t="s">
        <v>1073</v>
      </c>
      <c r="F31" s="16" t="s">
        <v>1074</v>
      </c>
      <c r="G31" s="17">
        <v>18445</v>
      </c>
      <c r="H31" s="16">
        <v>1135728</v>
      </c>
      <c r="I31" s="16" t="s">
        <v>937</v>
      </c>
      <c r="J31" s="16" t="s">
        <v>1075</v>
      </c>
      <c r="K31" s="16" t="s">
        <v>1076</v>
      </c>
      <c r="L31" s="16" t="s">
        <v>1077</v>
      </c>
      <c r="M31" s="16"/>
    </row>
    <row r="32" spans="1:13">
      <c r="A32" s="103" t="s">
        <v>1007</v>
      </c>
      <c r="B32" s="16" t="s">
        <v>912</v>
      </c>
      <c r="C32" s="16" t="s">
        <v>1078</v>
      </c>
      <c r="D32" s="17">
        <v>44036</v>
      </c>
      <c r="E32" s="16" t="s">
        <v>1079</v>
      </c>
      <c r="F32" s="16" t="s">
        <v>1080</v>
      </c>
      <c r="G32" s="17">
        <v>20594</v>
      </c>
      <c r="H32" s="16"/>
      <c r="I32" s="16" t="s">
        <v>1081</v>
      </c>
      <c r="J32" s="16" t="s">
        <v>1082</v>
      </c>
      <c r="K32" s="16" t="s">
        <v>1083</v>
      </c>
      <c r="L32" s="16"/>
      <c r="M32" s="16" t="s">
        <v>940</v>
      </c>
    </row>
    <row r="33" spans="1:13">
      <c r="A33" s="103" t="s">
        <v>1084</v>
      </c>
      <c r="B33" s="16" t="s">
        <v>912</v>
      </c>
      <c r="C33" s="16" t="s">
        <v>1085</v>
      </c>
      <c r="D33" s="17">
        <v>43698</v>
      </c>
      <c r="E33" s="16" t="s">
        <v>498</v>
      </c>
      <c r="F33" s="16" t="s">
        <v>1086</v>
      </c>
      <c r="G33" s="17">
        <v>15645</v>
      </c>
      <c r="H33" s="16">
        <v>6853962</v>
      </c>
      <c r="I33" s="16" t="s">
        <v>992</v>
      </c>
      <c r="J33" s="16" t="s">
        <v>1087</v>
      </c>
      <c r="K33" s="16" t="s">
        <v>1088</v>
      </c>
      <c r="L33" s="16" t="s">
        <v>1089</v>
      </c>
      <c r="M33" s="16" t="s">
        <v>940</v>
      </c>
    </row>
    <row r="34" spans="1:13">
      <c r="A34" s="103" t="s">
        <v>1084</v>
      </c>
      <c r="B34" s="16" t="s">
        <v>912</v>
      </c>
      <c r="C34" s="16" t="s">
        <v>1090</v>
      </c>
      <c r="D34" s="17">
        <v>43448</v>
      </c>
      <c r="E34" s="16" t="s">
        <v>1091</v>
      </c>
      <c r="F34" s="16" t="s">
        <v>1092</v>
      </c>
      <c r="G34" s="17">
        <v>15463</v>
      </c>
      <c r="H34" s="16">
        <v>1378234</v>
      </c>
      <c r="I34" s="16" t="s">
        <v>1093</v>
      </c>
      <c r="J34" s="16" t="s">
        <v>1094</v>
      </c>
      <c r="K34" s="16" t="s">
        <v>1095</v>
      </c>
      <c r="L34" s="16"/>
      <c r="M34" s="16" t="s">
        <v>919</v>
      </c>
    </row>
    <row r="35" spans="1:13" s="75" customFormat="1">
      <c r="A35" s="105"/>
      <c r="B35" s="73" t="s">
        <v>912</v>
      </c>
      <c r="C35" s="73" t="s">
        <v>1096</v>
      </c>
      <c r="D35" s="74">
        <v>43703</v>
      </c>
      <c r="E35" s="73" t="s">
        <v>102</v>
      </c>
      <c r="F35" s="73" t="s">
        <v>1097</v>
      </c>
      <c r="G35" s="74">
        <v>18503</v>
      </c>
      <c r="H35" s="73">
        <v>6240128</v>
      </c>
      <c r="I35" s="73" t="s">
        <v>1098</v>
      </c>
      <c r="J35" s="73" t="s">
        <v>1099</v>
      </c>
      <c r="K35" s="73" t="s">
        <v>1100</v>
      </c>
      <c r="L35" s="73" t="s">
        <v>1101</v>
      </c>
      <c r="M35" s="73" t="s">
        <v>940</v>
      </c>
    </row>
    <row r="36" spans="1:13" s="93" customFormat="1" ht="30.75">
      <c r="A36" s="107" t="s">
        <v>1049</v>
      </c>
      <c r="B36" s="91" t="s">
        <v>912</v>
      </c>
      <c r="C36" s="91" t="s">
        <v>1102</v>
      </c>
      <c r="D36" s="92">
        <v>43578</v>
      </c>
      <c r="E36" s="91" t="s">
        <v>1103</v>
      </c>
      <c r="F36" s="91" t="s">
        <v>1104</v>
      </c>
      <c r="G36" s="92">
        <v>15191</v>
      </c>
      <c r="H36" s="91">
        <v>6033461</v>
      </c>
      <c r="I36" s="91" t="s">
        <v>937</v>
      </c>
      <c r="J36" s="91" t="s">
        <v>1105</v>
      </c>
      <c r="K36" s="91" t="s">
        <v>1106</v>
      </c>
      <c r="L36" s="91" t="s">
        <v>1107</v>
      </c>
      <c r="M36" s="91" t="s">
        <v>940</v>
      </c>
    </row>
    <row r="37" spans="1:13" ht="30.75">
      <c r="A37" s="103" t="s">
        <v>1108</v>
      </c>
      <c r="B37" s="16" t="s">
        <v>912</v>
      </c>
      <c r="C37" s="16" t="s">
        <v>1109</v>
      </c>
      <c r="D37" s="17">
        <v>43616</v>
      </c>
      <c r="E37" s="16" t="s">
        <v>370</v>
      </c>
      <c r="F37" s="16" t="s">
        <v>1110</v>
      </c>
      <c r="G37" s="17">
        <v>20597</v>
      </c>
      <c r="H37" s="16">
        <v>1272631</v>
      </c>
      <c r="I37" s="16" t="s">
        <v>937</v>
      </c>
      <c r="J37" s="16" t="s">
        <v>1111</v>
      </c>
      <c r="K37" s="5" t="s">
        <v>1112</v>
      </c>
      <c r="L37" s="16" t="s">
        <v>1113</v>
      </c>
      <c r="M37" s="16" t="s">
        <v>940</v>
      </c>
    </row>
    <row r="38" spans="1:13" s="75" customFormat="1">
      <c r="A38" s="105"/>
      <c r="B38" s="73" t="s">
        <v>912</v>
      </c>
      <c r="C38" s="73" t="s">
        <v>1114</v>
      </c>
      <c r="D38" s="74">
        <v>43564</v>
      </c>
      <c r="E38" s="73" t="s">
        <v>218</v>
      </c>
      <c r="F38" s="73" t="s">
        <v>217</v>
      </c>
      <c r="G38" s="74">
        <v>19980</v>
      </c>
      <c r="H38" s="73"/>
      <c r="I38" s="73" t="s">
        <v>937</v>
      </c>
      <c r="J38" s="73" t="s">
        <v>1115</v>
      </c>
      <c r="K38" s="73" t="s">
        <v>219</v>
      </c>
      <c r="L38" s="73" t="s">
        <v>1116</v>
      </c>
      <c r="M38" s="73" t="s">
        <v>940</v>
      </c>
    </row>
    <row r="39" spans="1:13" s="81" customFormat="1">
      <c r="A39" s="104" t="s">
        <v>1117</v>
      </c>
      <c r="B39" s="79" t="s">
        <v>912</v>
      </c>
      <c r="C39" s="79" t="s">
        <v>1118</v>
      </c>
      <c r="D39" s="80">
        <v>43388</v>
      </c>
      <c r="E39" s="79" t="s">
        <v>608</v>
      </c>
      <c r="F39" s="79" t="s">
        <v>1119</v>
      </c>
      <c r="G39" s="80">
        <v>17069</v>
      </c>
      <c r="H39" s="79">
        <v>173062</v>
      </c>
      <c r="I39" s="79" t="s">
        <v>937</v>
      </c>
      <c r="J39" s="79" t="s">
        <v>1120</v>
      </c>
      <c r="K39" s="79" t="s">
        <v>1121</v>
      </c>
      <c r="L39" s="79" t="s">
        <v>1122</v>
      </c>
      <c r="M39" s="79" t="s">
        <v>940</v>
      </c>
    </row>
    <row r="40" spans="1:13" s="93" customFormat="1" ht="30.75">
      <c r="A40" s="107" t="s">
        <v>1049</v>
      </c>
      <c r="B40" s="91" t="s">
        <v>912</v>
      </c>
      <c r="C40" s="91" t="s">
        <v>1123</v>
      </c>
      <c r="D40" s="92">
        <v>43609</v>
      </c>
      <c r="E40" s="91" t="s">
        <v>116</v>
      </c>
      <c r="F40" s="91" t="s">
        <v>1124</v>
      </c>
      <c r="G40" s="92">
        <v>20909</v>
      </c>
      <c r="H40" s="91">
        <v>1495381</v>
      </c>
      <c r="I40" s="91" t="s">
        <v>1064</v>
      </c>
      <c r="J40" s="91" t="s">
        <v>1125</v>
      </c>
      <c r="K40" s="91" t="s">
        <v>1126</v>
      </c>
      <c r="L40" s="91" t="s">
        <v>1127</v>
      </c>
      <c r="M40" s="91" t="s">
        <v>940</v>
      </c>
    </row>
    <row r="41" spans="1:13" s="75" customFormat="1">
      <c r="A41" s="105"/>
      <c r="B41" s="73" t="s">
        <v>912</v>
      </c>
      <c r="C41" s="73" t="s">
        <v>1128</v>
      </c>
      <c r="D41" s="74">
        <v>44032</v>
      </c>
      <c r="E41" s="73" t="s">
        <v>636</v>
      </c>
      <c r="F41" s="73" t="s">
        <v>1129</v>
      </c>
      <c r="G41" s="74">
        <v>21860</v>
      </c>
      <c r="H41" s="73"/>
      <c r="I41" s="73" t="s">
        <v>1022</v>
      </c>
      <c r="J41" s="73" t="s">
        <v>1130</v>
      </c>
      <c r="K41" s="73" t="s">
        <v>1131</v>
      </c>
      <c r="L41" s="73"/>
      <c r="M41" s="73" t="s">
        <v>940</v>
      </c>
    </row>
  </sheetData>
  <sortState xmlns:xlrd2="http://schemas.microsoft.com/office/spreadsheetml/2017/richdata2" ref="B2:M41">
    <sortCondition ref="F2:F41"/>
  </sortState>
  <hyperlinks>
    <hyperlink ref="K21" r:id="rId1" xr:uid="{27CF8620-67C0-4212-A471-A884D3C02BE6}"/>
    <hyperlink ref="K37" r:id="rId2" xr:uid="{189910DE-7404-4161-B326-33DE7515FCA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501E6-E359-48FB-BF74-0F0748CC2987}">
  <dimension ref="A1:V4"/>
  <sheetViews>
    <sheetView workbookViewId="0">
      <selection activeCell="D8" sqref="D8"/>
    </sheetView>
  </sheetViews>
  <sheetFormatPr defaultRowHeight="15.75"/>
  <cols>
    <col min="1" max="1" width="15.5" customWidth="1"/>
    <col min="20" max="20" width="25" customWidth="1"/>
    <col min="21" max="21" width="18.625" customWidth="1"/>
    <col min="22" max="22" width="14.875" customWidth="1"/>
  </cols>
  <sheetData>
    <row r="1" spans="1:22">
      <c r="A1" t="s">
        <v>1132</v>
      </c>
      <c r="B1" s="8"/>
      <c r="T1" s="3"/>
      <c r="U1" s="5"/>
    </row>
    <row r="2" spans="1:22">
      <c r="A2" t="s">
        <v>1133</v>
      </c>
      <c r="B2" s="8"/>
      <c r="T2" s="3"/>
      <c r="U2" s="5"/>
    </row>
    <row r="3" spans="1:22">
      <c r="B3" s="8"/>
      <c r="T3" s="3"/>
    </row>
    <row r="4" spans="1:22" ht="16.5">
      <c r="B4" s="8"/>
      <c r="T4" s="3"/>
      <c r="V4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2020-08-31T18:38:32Z</dcterms:created>
  <dcterms:modified xsi:type="dcterms:W3CDTF">2024-08-14T17:57:29Z</dcterms:modified>
  <cp:category/>
  <cp:contentStatus/>
</cp:coreProperties>
</file>