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b85_000\Desktop\Kit Fox\Thesis\Excel\"/>
    </mc:Choice>
  </mc:AlternateContent>
  <bookViews>
    <workbookView xWindow="360" yWindow="150" windowWidth="7545" windowHeight="5610" tabRatio="869" activeTab="1"/>
  </bookViews>
  <sheets>
    <sheet name="Data.Complete" sheetId="19" r:id="rId1"/>
    <sheet name="Horn's Similarity-Annual" sheetId="13" r:id="rId2"/>
    <sheet name="SW.Div_H.t.test-Annual" sheetId="5" r:id="rId3"/>
    <sheet name="CALA raw" sheetId="21" r:id="rId4"/>
    <sheet name="VUMA raw " sheetId="22" r:id="rId5"/>
    <sheet name="Diet Diversity Info" sheetId="23" r:id="rId6"/>
    <sheet name="Historical Extent Only" sheetId="24" r:id="rId7"/>
  </sheets>
  <calcPr calcId="152511"/>
</workbook>
</file>

<file path=xl/calcChain.xml><?xml version="1.0" encoding="utf-8"?>
<calcChain xmlns="http://schemas.openxmlformats.org/spreadsheetml/2006/main">
  <c r="X1035" i="21" l="1"/>
  <c r="X1036" i="21"/>
  <c r="X1037" i="21"/>
  <c r="X1038" i="21"/>
  <c r="X1039" i="21"/>
  <c r="X1040" i="21"/>
  <c r="X1041" i="21"/>
  <c r="X1042" i="21"/>
  <c r="X1043" i="21"/>
  <c r="X1044" i="21"/>
  <c r="X1045" i="21"/>
  <c r="X1046" i="21"/>
  <c r="X1047" i="21"/>
  <c r="X1048" i="21"/>
  <c r="X1049" i="21"/>
  <c r="X1050" i="21"/>
  <c r="X1051" i="21"/>
  <c r="X1052" i="21"/>
  <c r="X1053" i="21"/>
  <c r="X1054" i="21"/>
  <c r="X1055" i="21"/>
  <c r="X1056" i="21"/>
  <c r="X1057" i="21"/>
  <c r="X1058" i="21"/>
  <c r="X1059" i="21"/>
  <c r="X1060" i="21"/>
  <c r="X1061" i="21"/>
  <c r="X1062" i="21"/>
  <c r="X1063" i="21"/>
  <c r="X1064" i="21"/>
  <c r="X1065" i="21"/>
  <c r="X1066" i="21"/>
  <c r="X1067" i="21"/>
  <c r="X1068" i="21"/>
  <c r="X1069" i="21"/>
  <c r="X1070" i="21"/>
  <c r="X1071" i="21"/>
  <c r="X1072" i="21"/>
  <c r="X1073" i="21"/>
  <c r="X1074" i="21"/>
  <c r="X1075" i="21"/>
  <c r="X1076" i="21"/>
  <c r="X1077" i="21"/>
  <c r="X1078" i="21"/>
  <c r="X1079" i="21"/>
  <c r="X1080" i="21"/>
  <c r="X1081" i="21"/>
  <c r="X1082" i="21"/>
  <c r="X1083" i="21"/>
  <c r="X1084" i="21"/>
  <c r="X1085" i="21"/>
  <c r="X1086" i="21"/>
  <c r="X1087" i="21"/>
  <c r="X1088" i="21"/>
  <c r="X1089" i="21"/>
  <c r="X1090" i="21"/>
  <c r="X1091" i="21"/>
  <c r="X1092" i="21"/>
  <c r="X1093" i="21"/>
  <c r="X1094" i="21"/>
  <c r="X1095" i="21"/>
  <c r="X1096" i="21"/>
  <c r="X1097" i="21"/>
  <c r="X1098" i="21"/>
  <c r="X1099" i="21"/>
  <c r="X1100" i="21"/>
  <c r="X1101" i="21"/>
  <c r="X1102" i="21"/>
  <c r="X1103" i="21"/>
  <c r="X1104" i="21"/>
  <c r="X1105" i="21"/>
  <c r="X1106" i="21"/>
  <c r="X1107" i="21"/>
  <c r="X1108" i="21"/>
  <c r="X1109" i="21"/>
  <c r="X1110" i="21"/>
  <c r="X1111" i="21"/>
  <c r="X1112" i="21"/>
  <c r="X1113" i="21"/>
  <c r="X1114" i="21"/>
  <c r="X1115" i="21"/>
  <c r="X1116" i="21"/>
  <c r="X1117" i="21"/>
  <c r="X1118" i="21"/>
  <c r="X1119" i="21"/>
  <c r="X1120" i="21"/>
  <c r="X1121" i="21"/>
  <c r="X1122" i="21"/>
  <c r="X1123" i="21"/>
  <c r="X1124" i="21"/>
  <c r="X1125" i="21"/>
  <c r="X1126" i="21"/>
  <c r="X1127" i="21"/>
  <c r="X1128" i="21"/>
  <c r="X1129" i="21"/>
  <c r="X1130" i="21"/>
  <c r="X1131" i="21"/>
  <c r="X1132" i="21"/>
  <c r="X1133" i="21"/>
  <c r="X1134" i="21"/>
  <c r="X1135" i="21"/>
  <c r="X1136" i="21"/>
  <c r="X1137" i="21"/>
  <c r="X1138" i="21"/>
  <c r="X1139" i="21"/>
  <c r="X1140" i="21"/>
  <c r="X1141" i="21"/>
  <c r="X1142" i="21"/>
  <c r="X1143" i="21"/>
  <c r="X1144" i="21"/>
  <c r="X1145" i="21"/>
  <c r="X1146" i="21"/>
  <c r="X1147" i="21"/>
  <c r="X1148" i="21"/>
  <c r="X1149" i="21"/>
  <c r="X1150" i="21"/>
  <c r="X1151" i="21"/>
  <c r="X1152" i="21"/>
  <c r="X1153" i="21"/>
  <c r="X1154" i="21"/>
  <c r="X1034" i="21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278" i="22"/>
  <c r="G477" i="24" l="1"/>
  <c r="H477" i="24"/>
  <c r="I477" i="24"/>
  <c r="F477" i="24"/>
  <c r="G478" i="24"/>
  <c r="H478" i="24"/>
  <c r="I478" i="24"/>
  <c r="F478" i="24"/>
  <c r="G479" i="24"/>
  <c r="H479" i="24"/>
  <c r="I479" i="24"/>
  <c r="F479" i="24"/>
  <c r="G480" i="24"/>
  <c r="H480" i="24"/>
  <c r="I480" i="24"/>
  <c r="F480" i="24"/>
  <c r="B483" i="24"/>
  <c r="X1045" i="19"/>
  <c r="X1046" i="19"/>
  <c r="X1047" i="19"/>
  <c r="I482" i="24" l="1"/>
  <c r="H482" i="24"/>
  <c r="F483" i="24"/>
  <c r="I483" i="24"/>
  <c r="G483" i="24"/>
  <c r="F482" i="24"/>
  <c r="H483" i="24"/>
  <c r="G482" i="24"/>
  <c r="B482" i="24"/>
  <c r="P161" i="22"/>
  <c r="P162" i="22"/>
  <c r="P273" i="22" s="1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160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4" i="22"/>
  <c r="P157" i="22" s="1"/>
  <c r="P508" i="21"/>
  <c r="P509" i="21"/>
  <c r="P510" i="21"/>
  <c r="P511" i="21"/>
  <c r="P512" i="21"/>
  <c r="P513" i="21"/>
  <c r="P514" i="21"/>
  <c r="P515" i="21"/>
  <c r="P516" i="21"/>
  <c r="P517" i="21"/>
  <c r="P518" i="21"/>
  <c r="P519" i="21"/>
  <c r="P520" i="21"/>
  <c r="P521" i="21"/>
  <c r="P522" i="21"/>
  <c r="P523" i="21"/>
  <c r="P524" i="21"/>
  <c r="P525" i="21"/>
  <c r="P526" i="21"/>
  <c r="P527" i="21"/>
  <c r="P528" i="21"/>
  <c r="P529" i="21"/>
  <c r="P530" i="21"/>
  <c r="P531" i="21"/>
  <c r="P532" i="21"/>
  <c r="P533" i="21"/>
  <c r="P534" i="21"/>
  <c r="P535" i="21"/>
  <c r="P536" i="21"/>
  <c r="P537" i="21"/>
  <c r="P538" i="21"/>
  <c r="P539" i="21"/>
  <c r="P540" i="21"/>
  <c r="P541" i="21"/>
  <c r="P542" i="21"/>
  <c r="P543" i="21"/>
  <c r="P544" i="21"/>
  <c r="P545" i="21"/>
  <c r="P546" i="21"/>
  <c r="P547" i="21"/>
  <c r="P548" i="21"/>
  <c r="P549" i="21"/>
  <c r="P550" i="21"/>
  <c r="P551" i="21"/>
  <c r="P552" i="21"/>
  <c r="P553" i="21"/>
  <c r="P554" i="21"/>
  <c r="P555" i="21"/>
  <c r="P556" i="21"/>
  <c r="P557" i="21"/>
  <c r="P558" i="21"/>
  <c r="P559" i="21"/>
  <c r="P560" i="21"/>
  <c r="P561" i="21"/>
  <c r="P562" i="21"/>
  <c r="P563" i="21"/>
  <c r="P564" i="21"/>
  <c r="P565" i="21"/>
  <c r="P566" i="21"/>
  <c r="P567" i="21"/>
  <c r="P568" i="21"/>
  <c r="P569" i="21"/>
  <c r="P570" i="21"/>
  <c r="P571" i="21"/>
  <c r="P572" i="21"/>
  <c r="P573" i="21"/>
  <c r="P574" i="21"/>
  <c r="P575" i="21"/>
  <c r="P576" i="21"/>
  <c r="P577" i="21"/>
  <c r="P578" i="21"/>
  <c r="P579" i="21"/>
  <c r="P580" i="21"/>
  <c r="P581" i="21"/>
  <c r="P582" i="21"/>
  <c r="P583" i="21"/>
  <c r="P584" i="21"/>
  <c r="P585" i="21"/>
  <c r="P586" i="21"/>
  <c r="P587" i="21"/>
  <c r="P588" i="21"/>
  <c r="P589" i="21"/>
  <c r="P590" i="21"/>
  <c r="P591" i="21"/>
  <c r="P592" i="21"/>
  <c r="P593" i="21"/>
  <c r="P594" i="21"/>
  <c r="P595" i="21"/>
  <c r="P596" i="21"/>
  <c r="P597" i="21"/>
  <c r="P598" i="21"/>
  <c r="P599" i="21"/>
  <c r="P600" i="21"/>
  <c r="P601" i="21"/>
  <c r="P602" i="21"/>
  <c r="P603" i="21"/>
  <c r="P604" i="21"/>
  <c r="P605" i="21"/>
  <c r="P606" i="21"/>
  <c r="P607" i="21"/>
  <c r="P608" i="21"/>
  <c r="P609" i="21"/>
  <c r="P610" i="21"/>
  <c r="P611" i="21"/>
  <c r="P612" i="21"/>
  <c r="P613" i="21"/>
  <c r="P614" i="21"/>
  <c r="P615" i="21"/>
  <c r="P616" i="21"/>
  <c r="P617" i="21"/>
  <c r="P618" i="21"/>
  <c r="P619" i="21"/>
  <c r="P620" i="21"/>
  <c r="P621" i="21"/>
  <c r="P622" i="21"/>
  <c r="P623" i="21"/>
  <c r="P624" i="21"/>
  <c r="P625" i="21"/>
  <c r="P626" i="21"/>
  <c r="P627" i="21"/>
  <c r="P628" i="21"/>
  <c r="P629" i="21"/>
  <c r="P630" i="21"/>
  <c r="P631" i="21"/>
  <c r="P632" i="21"/>
  <c r="P633" i="21"/>
  <c r="P634" i="21"/>
  <c r="P635" i="21"/>
  <c r="P636" i="21"/>
  <c r="P637" i="21"/>
  <c r="P638" i="21"/>
  <c r="P639" i="21"/>
  <c r="P640" i="21"/>
  <c r="P641" i="21"/>
  <c r="P642" i="21"/>
  <c r="P643" i="21"/>
  <c r="P644" i="21"/>
  <c r="P645" i="21"/>
  <c r="P646" i="21"/>
  <c r="P647" i="21"/>
  <c r="P648" i="21"/>
  <c r="P649" i="21"/>
  <c r="P650" i="21"/>
  <c r="P651" i="21"/>
  <c r="P652" i="21"/>
  <c r="P653" i="21"/>
  <c r="P654" i="21"/>
  <c r="P655" i="21"/>
  <c r="P656" i="21"/>
  <c r="P657" i="21"/>
  <c r="P658" i="21"/>
  <c r="P659" i="21"/>
  <c r="P660" i="21"/>
  <c r="P661" i="21"/>
  <c r="P662" i="21"/>
  <c r="P663" i="21"/>
  <c r="P664" i="21"/>
  <c r="P665" i="21"/>
  <c r="P666" i="21"/>
  <c r="P667" i="21"/>
  <c r="P668" i="21"/>
  <c r="P669" i="21"/>
  <c r="P670" i="21"/>
  <c r="P671" i="21"/>
  <c r="P672" i="21"/>
  <c r="P673" i="21"/>
  <c r="P674" i="21"/>
  <c r="P675" i="21"/>
  <c r="P676" i="21"/>
  <c r="P677" i="21"/>
  <c r="P678" i="21"/>
  <c r="P679" i="21"/>
  <c r="P680" i="21"/>
  <c r="P681" i="21"/>
  <c r="P682" i="21"/>
  <c r="P683" i="21"/>
  <c r="P684" i="21"/>
  <c r="P685" i="21"/>
  <c r="P686" i="21"/>
  <c r="P687" i="21"/>
  <c r="P688" i="21"/>
  <c r="P689" i="21"/>
  <c r="P690" i="21"/>
  <c r="P691" i="21"/>
  <c r="P692" i="21"/>
  <c r="P693" i="21"/>
  <c r="P694" i="21"/>
  <c r="P695" i="21"/>
  <c r="P696" i="21"/>
  <c r="P697" i="21"/>
  <c r="P698" i="21"/>
  <c r="P699" i="21"/>
  <c r="P700" i="21"/>
  <c r="P701" i="21"/>
  <c r="P702" i="21"/>
  <c r="P703" i="21"/>
  <c r="P704" i="21"/>
  <c r="P705" i="21"/>
  <c r="P706" i="21"/>
  <c r="P707" i="21"/>
  <c r="P708" i="21"/>
  <c r="P709" i="21"/>
  <c r="P710" i="21"/>
  <c r="P711" i="21"/>
  <c r="P712" i="21"/>
  <c r="P713" i="21"/>
  <c r="P714" i="21"/>
  <c r="P715" i="21"/>
  <c r="P716" i="21"/>
  <c r="P717" i="21"/>
  <c r="P718" i="21"/>
  <c r="P719" i="21"/>
  <c r="P720" i="21"/>
  <c r="P721" i="21"/>
  <c r="P722" i="21"/>
  <c r="P723" i="21"/>
  <c r="P724" i="21"/>
  <c r="P725" i="21"/>
  <c r="P726" i="21"/>
  <c r="P727" i="21"/>
  <c r="P728" i="21"/>
  <c r="P729" i="21"/>
  <c r="P730" i="21"/>
  <c r="P731" i="21"/>
  <c r="P732" i="21"/>
  <c r="P733" i="21"/>
  <c r="P734" i="21"/>
  <c r="P735" i="21"/>
  <c r="P736" i="21"/>
  <c r="P737" i="21"/>
  <c r="P738" i="21"/>
  <c r="P739" i="21"/>
  <c r="P740" i="21"/>
  <c r="P741" i="21"/>
  <c r="P742" i="21"/>
  <c r="P743" i="21"/>
  <c r="P744" i="21"/>
  <c r="P745" i="21"/>
  <c r="P746" i="21"/>
  <c r="P747" i="21"/>
  <c r="P748" i="21"/>
  <c r="P749" i="21"/>
  <c r="P750" i="21"/>
  <c r="P751" i="21"/>
  <c r="P752" i="21"/>
  <c r="P753" i="21"/>
  <c r="P754" i="21"/>
  <c r="P755" i="21"/>
  <c r="P756" i="21"/>
  <c r="P757" i="21"/>
  <c r="P758" i="21"/>
  <c r="P759" i="21"/>
  <c r="P760" i="21"/>
  <c r="P761" i="21"/>
  <c r="P762" i="21"/>
  <c r="P763" i="21"/>
  <c r="P764" i="21"/>
  <c r="P765" i="21"/>
  <c r="P766" i="21"/>
  <c r="P767" i="21"/>
  <c r="P768" i="21"/>
  <c r="P769" i="21"/>
  <c r="P770" i="21"/>
  <c r="P771" i="21"/>
  <c r="P772" i="21"/>
  <c r="P773" i="21"/>
  <c r="P774" i="21"/>
  <c r="P775" i="21"/>
  <c r="P776" i="21"/>
  <c r="P777" i="21"/>
  <c r="P778" i="21"/>
  <c r="P779" i="21"/>
  <c r="P780" i="21"/>
  <c r="P781" i="21"/>
  <c r="P782" i="21"/>
  <c r="P507" i="21"/>
  <c r="P783" i="21" s="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452" i="21"/>
  <c r="P453" i="21"/>
  <c r="P454" i="21"/>
  <c r="P455" i="21"/>
  <c r="P456" i="21"/>
  <c r="P457" i="21"/>
  <c r="P458" i="21"/>
  <c r="P459" i="21"/>
  <c r="P460" i="21"/>
  <c r="P461" i="21"/>
  <c r="P462" i="21"/>
  <c r="P463" i="21"/>
  <c r="P464" i="21"/>
  <c r="P465" i="21"/>
  <c r="P466" i="21"/>
  <c r="P467" i="21"/>
  <c r="P468" i="21"/>
  <c r="P469" i="21"/>
  <c r="P470" i="21"/>
  <c r="P471" i="21"/>
  <c r="P472" i="21"/>
  <c r="P473" i="21"/>
  <c r="P474" i="21"/>
  <c r="P475" i="21"/>
  <c r="P476" i="21"/>
  <c r="P477" i="21"/>
  <c r="P478" i="21"/>
  <c r="P479" i="21"/>
  <c r="P480" i="21"/>
  <c r="P481" i="21"/>
  <c r="P482" i="21"/>
  <c r="P483" i="21"/>
  <c r="P484" i="21"/>
  <c r="P485" i="21"/>
  <c r="P486" i="21"/>
  <c r="P487" i="21"/>
  <c r="P488" i="21"/>
  <c r="P489" i="21"/>
  <c r="P490" i="21"/>
  <c r="P491" i="21"/>
  <c r="P492" i="21"/>
  <c r="P493" i="21"/>
  <c r="P494" i="21"/>
  <c r="P495" i="21"/>
  <c r="P496" i="21"/>
  <c r="P497" i="21"/>
  <c r="P498" i="21"/>
  <c r="P499" i="21"/>
  <c r="P500" i="21"/>
  <c r="P501" i="21"/>
  <c r="P502" i="21"/>
  <c r="P503" i="21"/>
  <c r="P4" i="21"/>
  <c r="P504" i="21" s="1"/>
  <c r="AD6" i="5" l="1"/>
  <c r="L27" i="5" l="1"/>
  <c r="N27" i="5" s="1"/>
  <c r="L28" i="5"/>
  <c r="N28" i="5" s="1"/>
  <c r="L29" i="5"/>
  <c r="N29" i="5" s="1"/>
  <c r="M29" i="5"/>
  <c r="O29" i="5" s="1"/>
  <c r="L30" i="5"/>
  <c r="N30" i="5" s="1"/>
  <c r="L31" i="5"/>
  <c r="N31" i="5" s="1"/>
  <c r="M31" i="5"/>
  <c r="O31" i="5" s="1"/>
  <c r="L32" i="5"/>
  <c r="N32" i="5" s="1"/>
  <c r="L33" i="5"/>
  <c r="N33" i="5" s="1"/>
  <c r="L34" i="5"/>
  <c r="N34" i="5" s="1"/>
  <c r="L35" i="5"/>
  <c r="L24" i="5"/>
  <c r="M24" i="5" s="1"/>
  <c r="O24" i="5" s="1"/>
  <c r="N24" i="5"/>
  <c r="L19" i="5"/>
  <c r="M19" i="5" s="1"/>
  <c r="O19" i="5" s="1"/>
  <c r="K36" i="5"/>
  <c r="L26" i="5"/>
  <c r="M26" i="5" s="1"/>
  <c r="O26" i="5" s="1"/>
  <c r="L25" i="5"/>
  <c r="N25" i="5" s="1"/>
  <c r="K20" i="5"/>
  <c r="L18" i="5"/>
  <c r="M18" i="5" s="1"/>
  <c r="O18" i="5" s="1"/>
  <c r="L17" i="5"/>
  <c r="N17" i="5" s="1"/>
  <c r="L16" i="5"/>
  <c r="M16" i="5" s="1"/>
  <c r="O16" i="5" s="1"/>
  <c r="L15" i="5"/>
  <c r="N15" i="5" s="1"/>
  <c r="L14" i="5"/>
  <c r="M14" i="5" s="1"/>
  <c r="O14" i="5" s="1"/>
  <c r="L13" i="5"/>
  <c r="N13" i="5" s="1"/>
  <c r="L12" i="5"/>
  <c r="M12" i="5" s="1"/>
  <c r="O12" i="5" s="1"/>
  <c r="L11" i="5"/>
  <c r="N11" i="5" s="1"/>
  <c r="L10" i="5"/>
  <c r="M10" i="5" s="1"/>
  <c r="O10" i="5" s="1"/>
  <c r="L9" i="5"/>
  <c r="N9" i="5" s="1"/>
  <c r="D38" i="5"/>
  <c r="E28" i="5" s="1"/>
  <c r="F28" i="5" s="1"/>
  <c r="G28" i="5" s="1"/>
  <c r="H28" i="5" s="1"/>
  <c r="D20" i="5"/>
  <c r="E12" i="5" s="1"/>
  <c r="F12" i="5" s="1"/>
  <c r="G12" i="5" s="1"/>
  <c r="H12" i="5" s="1"/>
  <c r="E22" i="13"/>
  <c r="F22" i="13" s="1"/>
  <c r="G22" i="13" s="1"/>
  <c r="E61" i="13"/>
  <c r="F61" i="13" s="1"/>
  <c r="H61" i="13"/>
  <c r="J61" i="13" s="1"/>
  <c r="I61" i="13"/>
  <c r="K61" i="13" s="1"/>
  <c r="E80" i="13"/>
  <c r="F80" i="13" s="1"/>
  <c r="H80" i="13"/>
  <c r="J80" i="13" s="1"/>
  <c r="I80" i="13"/>
  <c r="K80" i="13" s="1"/>
  <c r="E99" i="13"/>
  <c r="F99" i="13" s="1"/>
  <c r="H99" i="13"/>
  <c r="J99" i="13" s="1"/>
  <c r="I99" i="13"/>
  <c r="K99" i="13" s="1"/>
  <c r="H22" i="13"/>
  <c r="J22" i="13" s="1"/>
  <c r="I22" i="13"/>
  <c r="K22" i="13" s="1"/>
  <c r="I42" i="13"/>
  <c r="K42" i="13" s="1"/>
  <c r="H42" i="13"/>
  <c r="J42" i="13" s="1"/>
  <c r="E42" i="13"/>
  <c r="F42" i="13" s="1"/>
  <c r="G42" i="13" s="1"/>
  <c r="I1053" i="19"/>
  <c r="I1089" i="19" s="1"/>
  <c r="I1052" i="19"/>
  <c r="I1088" i="19" s="1"/>
  <c r="I1051" i="19"/>
  <c r="I1087" i="19" s="1"/>
  <c r="I1050" i="19"/>
  <c r="I1086" i="19" s="1"/>
  <c r="I1049" i="19"/>
  <c r="I1085" i="19" s="1"/>
  <c r="I1048" i="19"/>
  <c r="I1084" i="19" s="1"/>
  <c r="I1047" i="19"/>
  <c r="I1046" i="19"/>
  <c r="N1053" i="19"/>
  <c r="N1089" i="19" s="1"/>
  <c r="O1053" i="19"/>
  <c r="P1053" i="19"/>
  <c r="Q1053" i="19"/>
  <c r="R1053" i="19"/>
  <c r="S1053" i="19"/>
  <c r="T1053" i="19"/>
  <c r="U1053" i="19"/>
  <c r="V1053" i="19"/>
  <c r="V1089" i="19" s="1"/>
  <c r="W1053" i="19"/>
  <c r="X1053" i="19"/>
  <c r="N1046" i="19"/>
  <c r="O1046" i="19"/>
  <c r="P1046" i="19"/>
  <c r="Q1046" i="19"/>
  <c r="R1046" i="19"/>
  <c r="S1046" i="19"/>
  <c r="T1046" i="19"/>
  <c r="U1046" i="19"/>
  <c r="V1046" i="19"/>
  <c r="W1046" i="19"/>
  <c r="N1047" i="19"/>
  <c r="O1047" i="19"/>
  <c r="P1047" i="19"/>
  <c r="Q1047" i="19"/>
  <c r="R1047" i="19"/>
  <c r="S1047" i="19"/>
  <c r="T1047" i="19"/>
  <c r="U1047" i="19"/>
  <c r="V1047" i="19"/>
  <c r="W1047" i="19"/>
  <c r="N1048" i="19"/>
  <c r="O1048" i="19"/>
  <c r="P1048" i="19"/>
  <c r="Q1048" i="19"/>
  <c r="R1048" i="19"/>
  <c r="S1048" i="19"/>
  <c r="T1048" i="19"/>
  <c r="U1048" i="19"/>
  <c r="V1048" i="19"/>
  <c r="W1048" i="19"/>
  <c r="X1048" i="19"/>
  <c r="N1049" i="19"/>
  <c r="O1049" i="19"/>
  <c r="P1049" i="19"/>
  <c r="Q1049" i="19"/>
  <c r="R1049" i="19"/>
  <c r="S1049" i="19"/>
  <c r="T1049" i="19"/>
  <c r="U1049" i="19"/>
  <c r="V1049" i="19"/>
  <c r="W1049" i="19"/>
  <c r="X1049" i="19"/>
  <c r="N1050" i="19"/>
  <c r="O1050" i="19"/>
  <c r="P1050" i="19"/>
  <c r="Q1050" i="19"/>
  <c r="R1050" i="19"/>
  <c r="S1050" i="19"/>
  <c r="T1050" i="19"/>
  <c r="U1050" i="19"/>
  <c r="V1050" i="19"/>
  <c r="W1050" i="19"/>
  <c r="X1050" i="19"/>
  <c r="N1051" i="19"/>
  <c r="O1051" i="19"/>
  <c r="P1051" i="19"/>
  <c r="Q1051" i="19"/>
  <c r="R1051" i="19"/>
  <c r="S1051" i="19"/>
  <c r="T1051" i="19"/>
  <c r="U1051" i="19"/>
  <c r="V1051" i="19"/>
  <c r="W1051" i="19"/>
  <c r="X1051" i="19"/>
  <c r="N1052" i="19"/>
  <c r="O1052" i="19"/>
  <c r="P1052" i="19"/>
  <c r="Q1052" i="19"/>
  <c r="Q1058" i="19" s="1"/>
  <c r="R1052" i="19"/>
  <c r="S1052" i="19"/>
  <c r="T1052" i="19"/>
  <c r="U1052" i="19"/>
  <c r="V1052" i="19"/>
  <c r="W1052" i="19"/>
  <c r="X1052" i="19"/>
  <c r="M1051" i="19"/>
  <c r="M1053" i="19"/>
  <c r="M1050" i="19"/>
  <c r="M1052" i="19"/>
  <c r="M1047" i="19"/>
  <c r="M1049" i="19"/>
  <c r="M1046" i="19"/>
  <c r="M1048" i="19"/>
  <c r="N1045" i="19"/>
  <c r="O1045" i="19"/>
  <c r="P1045" i="19"/>
  <c r="Q1045" i="19"/>
  <c r="R1045" i="19"/>
  <c r="S1045" i="19"/>
  <c r="T1045" i="19"/>
  <c r="U1045" i="19"/>
  <c r="V1045" i="19"/>
  <c r="W1045" i="19"/>
  <c r="M1045" i="19"/>
  <c r="R1085" i="19" l="1"/>
  <c r="M1085" i="19"/>
  <c r="W1085" i="19"/>
  <c r="Y1047" i="19"/>
  <c r="X1065" i="19" s="1"/>
  <c r="X1087" i="19"/>
  <c r="X1089" i="19"/>
  <c r="X1057" i="19"/>
  <c r="X1086" i="19"/>
  <c r="S1085" i="19"/>
  <c r="I1064" i="19"/>
  <c r="X1082" i="19"/>
  <c r="I1083" i="19"/>
  <c r="X1083" i="19"/>
  <c r="X1058" i="19"/>
  <c r="X1088" i="19"/>
  <c r="Y1046" i="19"/>
  <c r="X1064" i="19" s="1"/>
  <c r="X1085" i="19"/>
  <c r="X1084" i="19"/>
  <c r="R1088" i="19"/>
  <c r="P1089" i="19"/>
  <c r="M1089" i="19"/>
  <c r="T1082" i="19"/>
  <c r="W1089" i="19"/>
  <c r="O1089" i="19"/>
  <c r="O1085" i="19"/>
  <c r="P1083" i="19"/>
  <c r="T1087" i="19"/>
  <c r="T1089" i="19"/>
  <c r="V1088" i="19"/>
  <c r="N1088" i="19"/>
  <c r="P1082" i="19"/>
  <c r="S1089" i="19"/>
  <c r="M1082" i="19"/>
  <c r="U1057" i="19"/>
  <c r="U1058" i="19"/>
  <c r="R1089" i="19"/>
  <c r="S1087" i="19"/>
  <c r="U1089" i="19"/>
  <c r="M1058" i="19"/>
  <c r="V1082" i="19"/>
  <c r="N1082" i="19"/>
  <c r="Y1050" i="19"/>
  <c r="O1068" i="19" s="1"/>
  <c r="M1086" i="19"/>
  <c r="O1058" i="19"/>
  <c r="O1088" i="19"/>
  <c r="N1087" i="19"/>
  <c r="Q1086" i="19"/>
  <c r="T1085" i="19"/>
  <c r="O1056" i="19"/>
  <c r="O1084" i="19"/>
  <c r="V1083" i="19"/>
  <c r="N1083" i="19"/>
  <c r="U1055" i="19"/>
  <c r="Q1055" i="19"/>
  <c r="M1083" i="19"/>
  <c r="Y1051" i="19"/>
  <c r="X1069" i="19" s="1"/>
  <c r="M1087" i="19"/>
  <c r="W1057" i="19"/>
  <c r="S1057" i="19"/>
  <c r="O1057" i="19"/>
  <c r="U1056" i="19"/>
  <c r="Q1056" i="19"/>
  <c r="W1055" i="19"/>
  <c r="W1082" i="19"/>
  <c r="S1055" i="19"/>
  <c r="S1082" i="19"/>
  <c r="O1055" i="19"/>
  <c r="O1082" i="19"/>
  <c r="P1055" i="19"/>
  <c r="N1058" i="19"/>
  <c r="I1068" i="19"/>
  <c r="I1082" i="19"/>
  <c r="M1088" i="19"/>
  <c r="U1088" i="19"/>
  <c r="P1087" i="19"/>
  <c r="S1086" i="19"/>
  <c r="V1085" i="19"/>
  <c r="N1085" i="19"/>
  <c r="Q1084" i="19"/>
  <c r="T1083" i="19"/>
  <c r="S1058" i="19"/>
  <c r="S1088" i="19"/>
  <c r="V1087" i="19"/>
  <c r="Y1048" i="19"/>
  <c r="R1066" i="19" s="1"/>
  <c r="T1058" i="19"/>
  <c r="P1058" i="19"/>
  <c r="V1057" i="19"/>
  <c r="R1057" i="19"/>
  <c r="N1057" i="19"/>
  <c r="Y1049" i="19"/>
  <c r="N1067" i="19" s="1"/>
  <c r="X1056" i="19"/>
  <c r="T1056" i="19"/>
  <c r="P1056" i="19"/>
  <c r="V1055" i="19"/>
  <c r="R1055" i="19"/>
  <c r="N1055" i="19"/>
  <c r="Y1053" i="19"/>
  <c r="M1071" i="19" s="1"/>
  <c r="I1056" i="19"/>
  <c r="M1057" i="19"/>
  <c r="I1071" i="19"/>
  <c r="I1067" i="19"/>
  <c r="Q1089" i="19"/>
  <c r="T1088" i="19"/>
  <c r="W1087" i="19"/>
  <c r="O1087" i="19"/>
  <c r="R1086" i="19"/>
  <c r="U1085" i="19"/>
  <c r="P1084" i="19"/>
  <c r="S1083" i="19"/>
  <c r="U1082" i="19"/>
  <c r="N35" i="5"/>
  <c r="M35" i="5"/>
  <c r="O35" i="5" s="1"/>
  <c r="X1055" i="19"/>
  <c r="V1058" i="19"/>
  <c r="Q1057" i="19"/>
  <c r="Q1061" i="19" s="1"/>
  <c r="I1070" i="19"/>
  <c r="I1066" i="19"/>
  <c r="M1084" i="19"/>
  <c r="Q1088" i="19"/>
  <c r="W1086" i="19"/>
  <c r="O1086" i="19"/>
  <c r="U1084" i="19"/>
  <c r="R1082" i="19"/>
  <c r="W1058" i="19"/>
  <c r="W1088" i="19"/>
  <c r="R1087" i="19"/>
  <c r="U1086" i="19"/>
  <c r="P1085" i="19"/>
  <c r="W1056" i="19"/>
  <c r="W1084" i="19"/>
  <c r="S1056" i="19"/>
  <c r="S1084" i="19"/>
  <c r="R1083" i="19"/>
  <c r="U1087" i="19"/>
  <c r="Q1087" i="19"/>
  <c r="T1057" i="19"/>
  <c r="T1086" i="19"/>
  <c r="P1057" i="19"/>
  <c r="P1086" i="19"/>
  <c r="V1056" i="19"/>
  <c r="V1084" i="19"/>
  <c r="R1056" i="19"/>
  <c r="R1084" i="19"/>
  <c r="N1056" i="19"/>
  <c r="N1084" i="19"/>
  <c r="U1083" i="19"/>
  <c r="Q1083" i="19"/>
  <c r="T1055" i="19"/>
  <c r="T1060" i="19" s="1"/>
  <c r="R1058" i="19"/>
  <c r="I1069" i="19"/>
  <c r="I1065" i="19"/>
  <c r="P1088" i="19"/>
  <c r="V1086" i="19"/>
  <c r="N1086" i="19"/>
  <c r="Q1085" i="19"/>
  <c r="T1084" i="19"/>
  <c r="W1083" i="19"/>
  <c r="O1083" i="19"/>
  <c r="Q1082" i="19"/>
  <c r="M33" i="5"/>
  <c r="O33" i="5" s="1"/>
  <c r="M27" i="5"/>
  <c r="O27" i="5" s="1"/>
  <c r="M34" i="5"/>
  <c r="O34" i="5" s="1"/>
  <c r="M32" i="5"/>
  <c r="O32" i="5" s="1"/>
  <c r="M30" i="5"/>
  <c r="O30" i="5" s="1"/>
  <c r="M28" i="5"/>
  <c r="O28" i="5" s="1"/>
  <c r="E13" i="5"/>
  <c r="F13" i="5" s="1"/>
  <c r="G13" i="5" s="1"/>
  <c r="H13" i="5" s="1"/>
  <c r="N12" i="5"/>
  <c r="M17" i="5"/>
  <c r="O17" i="5" s="1"/>
  <c r="N26" i="5"/>
  <c r="N36" i="5" s="1"/>
  <c r="Q25" i="5" s="1"/>
  <c r="R25" i="5" s="1"/>
  <c r="M13" i="5"/>
  <c r="O13" i="5" s="1"/>
  <c r="E17" i="5"/>
  <c r="F17" i="5" s="1"/>
  <c r="G17" i="5" s="1"/>
  <c r="H17" i="5" s="1"/>
  <c r="E33" i="5"/>
  <c r="F33" i="5" s="1"/>
  <c r="G33" i="5" s="1"/>
  <c r="H33" i="5" s="1"/>
  <c r="E19" i="5"/>
  <c r="F19" i="5" s="1"/>
  <c r="G19" i="5" s="1"/>
  <c r="H19" i="5" s="1"/>
  <c r="E15" i="5"/>
  <c r="F15" i="5" s="1"/>
  <c r="G15" i="5" s="1"/>
  <c r="H15" i="5" s="1"/>
  <c r="E11" i="5"/>
  <c r="F11" i="5" s="1"/>
  <c r="G11" i="5" s="1"/>
  <c r="H11" i="5" s="1"/>
  <c r="E27" i="5"/>
  <c r="F27" i="5" s="1"/>
  <c r="G27" i="5" s="1"/>
  <c r="H27" i="5" s="1"/>
  <c r="E35" i="5"/>
  <c r="F35" i="5" s="1"/>
  <c r="G35" i="5" s="1"/>
  <c r="H35" i="5" s="1"/>
  <c r="E31" i="5"/>
  <c r="F31" i="5" s="1"/>
  <c r="G31" i="5" s="1"/>
  <c r="H31" i="5" s="1"/>
  <c r="N19" i="5"/>
  <c r="E37" i="5"/>
  <c r="F37" i="5" s="1"/>
  <c r="G37" i="5" s="1"/>
  <c r="H37" i="5" s="1"/>
  <c r="E29" i="5"/>
  <c r="F29" i="5" s="1"/>
  <c r="G29" i="5" s="1"/>
  <c r="H29" i="5" s="1"/>
  <c r="E18" i="5"/>
  <c r="F18" i="5" s="1"/>
  <c r="G18" i="5" s="1"/>
  <c r="H18" i="5" s="1"/>
  <c r="E14" i="5"/>
  <c r="F14" i="5" s="1"/>
  <c r="G14" i="5" s="1"/>
  <c r="H14" i="5" s="1"/>
  <c r="E10" i="5"/>
  <c r="F10" i="5" s="1"/>
  <c r="G10" i="5" s="1"/>
  <c r="H10" i="5" s="1"/>
  <c r="E26" i="5"/>
  <c r="E34" i="5"/>
  <c r="F34" i="5" s="1"/>
  <c r="G34" i="5" s="1"/>
  <c r="H34" i="5" s="1"/>
  <c r="E30" i="5"/>
  <c r="F30" i="5" s="1"/>
  <c r="G30" i="5" s="1"/>
  <c r="H30" i="5" s="1"/>
  <c r="M15" i="5"/>
  <c r="O15" i="5" s="1"/>
  <c r="E9" i="5"/>
  <c r="E16" i="5"/>
  <c r="F16" i="5" s="1"/>
  <c r="G16" i="5" s="1"/>
  <c r="H16" i="5" s="1"/>
  <c r="E36" i="5"/>
  <c r="F36" i="5" s="1"/>
  <c r="G36" i="5" s="1"/>
  <c r="H36" i="5" s="1"/>
  <c r="E32" i="5"/>
  <c r="F32" i="5" s="1"/>
  <c r="G32" i="5" s="1"/>
  <c r="H32" i="5" s="1"/>
  <c r="M25" i="5"/>
  <c r="O25" i="5" s="1"/>
  <c r="M9" i="5"/>
  <c r="O9" i="5" s="1"/>
  <c r="M11" i="5"/>
  <c r="O11" i="5" s="1"/>
  <c r="N16" i="5"/>
  <c r="N10" i="5"/>
  <c r="N14" i="5"/>
  <c r="N18" i="5"/>
  <c r="G61" i="13"/>
  <c r="G99" i="13"/>
  <c r="G80" i="13"/>
  <c r="I1055" i="19"/>
  <c r="M1055" i="19"/>
  <c r="M1056" i="19"/>
  <c r="Y1052" i="19"/>
  <c r="N1070" i="19" s="1"/>
  <c r="I1057" i="19"/>
  <c r="I1058" i="19"/>
  <c r="K104" i="13"/>
  <c r="E89" i="13"/>
  <c r="F89" i="13" s="1"/>
  <c r="G89" i="13" s="1"/>
  <c r="E90" i="13"/>
  <c r="E91" i="13"/>
  <c r="F91" i="13" s="1"/>
  <c r="E92" i="13"/>
  <c r="F92" i="13" s="1"/>
  <c r="G92" i="13" s="1"/>
  <c r="E93" i="13"/>
  <c r="F93" i="13" s="1"/>
  <c r="G93" i="13" s="1"/>
  <c r="E94" i="13"/>
  <c r="E95" i="13"/>
  <c r="F95" i="13" s="1"/>
  <c r="E96" i="13"/>
  <c r="E97" i="13"/>
  <c r="F97" i="13" s="1"/>
  <c r="G97" i="13" s="1"/>
  <c r="E98" i="13"/>
  <c r="E100" i="13"/>
  <c r="H89" i="13"/>
  <c r="J89" i="13" s="1"/>
  <c r="H90" i="13"/>
  <c r="J90" i="13" s="1"/>
  <c r="H91" i="13"/>
  <c r="J91" i="13" s="1"/>
  <c r="H92" i="13"/>
  <c r="J92" i="13" s="1"/>
  <c r="H93" i="13"/>
  <c r="J93" i="13" s="1"/>
  <c r="H94" i="13"/>
  <c r="J94" i="13" s="1"/>
  <c r="H95" i="13"/>
  <c r="J95" i="13" s="1"/>
  <c r="H96" i="13"/>
  <c r="J96" i="13" s="1"/>
  <c r="H97" i="13"/>
  <c r="J97" i="13" s="1"/>
  <c r="H98" i="13"/>
  <c r="J98" i="13" s="1"/>
  <c r="H100" i="13"/>
  <c r="J100" i="13" s="1"/>
  <c r="I89" i="13"/>
  <c r="K89" i="13" s="1"/>
  <c r="I90" i="13"/>
  <c r="K90" i="13" s="1"/>
  <c r="I91" i="13"/>
  <c r="K91" i="13" s="1"/>
  <c r="I92" i="13"/>
  <c r="K92" i="13" s="1"/>
  <c r="I93" i="13"/>
  <c r="K93" i="13" s="1"/>
  <c r="I94" i="13"/>
  <c r="K94" i="13" s="1"/>
  <c r="I95" i="13"/>
  <c r="K95" i="13" s="1"/>
  <c r="I96" i="13"/>
  <c r="K96" i="13" s="1"/>
  <c r="I97" i="13"/>
  <c r="K97" i="13" s="1"/>
  <c r="I98" i="13"/>
  <c r="K98" i="13" s="1"/>
  <c r="I100" i="13"/>
  <c r="K100" i="13" s="1"/>
  <c r="D101" i="13"/>
  <c r="C101" i="13"/>
  <c r="K85" i="13"/>
  <c r="E70" i="13"/>
  <c r="E71" i="13"/>
  <c r="F71" i="13" s="1"/>
  <c r="E72" i="13"/>
  <c r="F72" i="13" s="1"/>
  <c r="G72" i="13" s="1"/>
  <c r="E73" i="13"/>
  <c r="E74" i="13"/>
  <c r="F74" i="13" s="1"/>
  <c r="E75" i="13"/>
  <c r="F75" i="13" s="1"/>
  <c r="E76" i="13"/>
  <c r="F76" i="13" s="1"/>
  <c r="G76" i="13" s="1"/>
  <c r="E77" i="13"/>
  <c r="E78" i="13"/>
  <c r="F78" i="13" s="1"/>
  <c r="E79" i="13"/>
  <c r="F79" i="13" s="1"/>
  <c r="G79" i="13" s="1"/>
  <c r="E81" i="13"/>
  <c r="F81" i="13" s="1"/>
  <c r="G81" i="13" s="1"/>
  <c r="H70" i="13"/>
  <c r="J70" i="13" s="1"/>
  <c r="H71" i="13"/>
  <c r="J71" i="13" s="1"/>
  <c r="H72" i="13"/>
  <c r="J72" i="13" s="1"/>
  <c r="H73" i="13"/>
  <c r="J73" i="13" s="1"/>
  <c r="H74" i="13"/>
  <c r="J74" i="13" s="1"/>
  <c r="H75" i="13"/>
  <c r="J75" i="13" s="1"/>
  <c r="H76" i="13"/>
  <c r="J76" i="13" s="1"/>
  <c r="H77" i="13"/>
  <c r="J77" i="13" s="1"/>
  <c r="H78" i="13"/>
  <c r="J78" i="13" s="1"/>
  <c r="H79" i="13"/>
  <c r="J79" i="13" s="1"/>
  <c r="H81" i="13"/>
  <c r="J81" i="13" s="1"/>
  <c r="I70" i="13"/>
  <c r="K70" i="13" s="1"/>
  <c r="I71" i="13"/>
  <c r="K71" i="13" s="1"/>
  <c r="I72" i="13"/>
  <c r="K72" i="13" s="1"/>
  <c r="I73" i="13"/>
  <c r="K73" i="13" s="1"/>
  <c r="I74" i="13"/>
  <c r="K74" i="13" s="1"/>
  <c r="I75" i="13"/>
  <c r="K75" i="13" s="1"/>
  <c r="I76" i="13"/>
  <c r="K76" i="13" s="1"/>
  <c r="I77" i="13"/>
  <c r="K77" i="13" s="1"/>
  <c r="I78" i="13"/>
  <c r="K78" i="13" s="1"/>
  <c r="I79" i="13"/>
  <c r="K79" i="13" s="1"/>
  <c r="I81" i="13"/>
  <c r="K81" i="13" s="1"/>
  <c r="D82" i="13"/>
  <c r="C82" i="13"/>
  <c r="K66" i="13"/>
  <c r="E51" i="13"/>
  <c r="F51" i="13" s="1"/>
  <c r="G51" i="13" s="1"/>
  <c r="E52" i="13"/>
  <c r="E53" i="13"/>
  <c r="F53" i="13" s="1"/>
  <c r="E54" i="13"/>
  <c r="F54" i="13" s="1"/>
  <c r="G54" i="13" s="1"/>
  <c r="E55" i="13"/>
  <c r="F55" i="13" s="1"/>
  <c r="G55" i="13" s="1"/>
  <c r="E56" i="13"/>
  <c r="E57" i="13"/>
  <c r="F57" i="13" s="1"/>
  <c r="E58" i="13"/>
  <c r="F58" i="13" s="1"/>
  <c r="E59" i="13"/>
  <c r="F59" i="13" s="1"/>
  <c r="G59" i="13" s="1"/>
  <c r="E60" i="13"/>
  <c r="E62" i="13"/>
  <c r="F62" i="13" s="1"/>
  <c r="H51" i="13"/>
  <c r="J51" i="13" s="1"/>
  <c r="H52" i="13"/>
  <c r="J52" i="13" s="1"/>
  <c r="H53" i="13"/>
  <c r="J53" i="13" s="1"/>
  <c r="H54" i="13"/>
  <c r="J54" i="13" s="1"/>
  <c r="H55" i="13"/>
  <c r="J55" i="13" s="1"/>
  <c r="H56" i="13"/>
  <c r="J56" i="13" s="1"/>
  <c r="H57" i="13"/>
  <c r="J57" i="13" s="1"/>
  <c r="H58" i="13"/>
  <c r="J58" i="13" s="1"/>
  <c r="H59" i="13"/>
  <c r="J59" i="13" s="1"/>
  <c r="H60" i="13"/>
  <c r="J60" i="13" s="1"/>
  <c r="H62" i="13"/>
  <c r="J62" i="13" s="1"/>
  <c r="I51" i="13"/>
  <c r="K51" i="13" s="1"/>
  <c r="I52" i="13"/>
  <c r="K52" i="13" s="1"/>
  <c r="I53" i="13"/>
  <c r="K53" i="13" s="1"/>
  <c r="I54" i="13"/>
  <c r="K54" i="13" s="1"/>
  <c r="I55" i="13"/>
  <c r="K55" i="13" s="1"/>
  <c r="I56" i="13"/>
  <c r="K56" i="13" s="1"/>
  <c r="I57" i="13"/>
  <c r="K57" i="13" s="1"/>
  <c r="I58" i="13"/>
  <c r="K58" i="13" s="1"/>
  <c r="I59" i="13"/>
  <c r="K59" i="13" s="1"/>
  <c r="I60" i="13"/>
  <c r="K60" i="13" s="1"/>
  <c r="I62" i="13"/>
  <c r="K62" i="13" s="1"/>
  <c r="D63" i="13"/>
  <c r="C63" i="13"/>
  <c r="K47" i="13"/>
  <c r="E32" i="13"/>
  <c r="E33" i="13"/>
  <c r="F33" i="13" s="1"/>
  <c r="E34" i="13"/>
  <c r="F34" i="13" s="1"/>
  <c r="E35" i="13"/>
  <c r="F35" i="13" s="1"/>
  <c r="G35" i="13" s="1"/>
  <c r="E36" i="13"/>
  <c r="E37" i="13"/>
  <c r="F37" i="13" s="1"/>
  <c r="E38" i="13"/>
  <c r="E39" i="13"/>
  <c r="F39" i="13" s="1"/>
  <c r="G39" i="13" s="1"/>
  <c r="E40" i="13"/>
  <c r="E41" i="13"/>
  <c r="F41" i="13" s="1"/>
  <c r="E43" i="13"/>
  <c r="F43" i="13" s="1"/>
  <c r="G43" i="13" s="1"/>
  <c r="H32" i="13"/>
  <c r="J32" i="13" s="1"/>
  <c r="H33" i="13"/>
  <c r="J33" i="13" s="1"/>
  <c r="H34" i="13"/>
  <c r="J34" i="13" s="1"/>
  <c r="H35" i="13"/>
  <c r="J35" i="13" s="1"/>
  <c r="H36" i="13"/>
  <c r="J36" i="13" s="1"/>
  <c r="H37" i="13"/>
  <c r="J37" i="13" s="1"/>
  <c r="H38" i="13"/>
  <c r="J38" i="13" s="1"/>
  <c r="H39" i="13"/>
  <c r="J39" i="13" s="1"/>
  <c r="H40" i="13"/>
  <c r="J40" i="13" s="1"/>
  <c r="H41" i="13"/>
  <c r="J41" i="13" s="1"/>
  <c r="H43" i="13"/>
  <c r="J43" i="13" s="1"/>
  <c r="I32" i="13"/>
  <c r="K32" i="13" s="1"/>
  <c r="I33" i="13"/>
  <c r="K33" i="13" s="1"/>
  <c r="I34" i="13"/>
  <c r="K34" i="13" s="1"/>
  <c r="I35" i="13"/>
  <c r="K35" i="13" s="1"/>
  <c r="I36" i="13"/>
  <c r="K36" i="13" s="1"/>
  <c r="I37" i="13"/>
  <c r="K37" i="13" s="1"/>
  <c r="I38" i="13"/>
  <c r="K38" i="13" s="1"/>
  <c r="I39" i="13"/>
  <c r="K39" i="13" s="1"/>
  <c r="I40" i="13"/>
  <c r="K40" i="13" s="1"/>
  <c r="I41" i="13"/>
  <c r="K41" i="13" s="1"/>
  <c r="I43" i="13"/>
  <c r="K43" i="13" s="1"/>
  <c r="D44" i="13"/>
  <c r="C44" i="13"/>
  <c r="K27" i="13"/>
  <c r="E13" i="13"/>
  <c r="F13" i="13" s="1"/>
  <c r="G13" i="13" s="1"/>
  <c r="E14" i="13"/>
  <c r="F14" i="13" s="1"/>
  <c r="G14" i="13" s="1"/>
  <c r="E15" i="13"/>
  <c r="F15" i="13" s="1"/>
  <c r="G15" i="13" s="1"/>
  <c r="E16" i="13"/>
  <c r="F16" i="13" s="1"/>
  <c r="G16" i="13" s="1"/>
  <c r="E17" i="13"/>
  <c r="F17" i="13" s="1"/>
  <c r="G17" i="13" s="1"/>
  <c r="E18" i="13"/>
  <c r="F18" i="13" s="1"/>
  <c r="G18" i="13" s="1"/>
  <c r="E19" i="13"/>
  <c r="F19" i="13" s="1"/>
  <c r="G19" i="13" s="1"/>
  <c r="E20" i="13"/>
  <c r="F20" i="13" s="1"/>
  <c r="G20" i="13" s="1"/>
  <c r="E21" i="13"/>
  <c r="F21" i="13" s="1"/>
  <c r="G21" i="13" s="1"/>
  <c r="E23" i="13"/>
  <c r="F23" i="13" s="1"/>
  <c r="G23" i="13" s="1"/>
  <c r="H13" i="13"/>
  <c r="J13" i="13" s="1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H21" i="13"/>
  <c r="J21" i="13" s="1"/>
  <c r="H23" i="13"/>
  <c r="J23" i="13" s="1"/>
  <c r="I13" i="13"/>
  <c r="K13" i="13" s="1"/>
  <c r="I14" i="13"/>
  <c r="K14" i="13" s="1"/>
  <c r="I15" i="13"/>
  <c r="K15" i="13" s="1"/>
  <c r="I16" i="13"/>
  <c r="K16" i="13" s="1"/>
  <c r="I17" i="13"/>
  <c r="K17" i="13" s="1"/>
  <c r="I18" i="13"/>
  <c r="K18" i="13" s="1"/>
  <c r="I19" i="13"/>
  <c r="K19" i="13" s="1"/>
  <c r="I20" i="13"/>
  <c r="K20" i="13" s="1"/>
  <c r="I21" i="13"/>
  <c r="K21" i="13" s="1"/>
  <c r="I23" i="13"/>
  <c r="K23" i="13" s="1"/>
  <c r="N1065" i="19" l="1"/>
  <c r="X1067" i="19"/>
  <c r="S1068" i="19"/>
  <c r="Y1057" i="19"/>
  <c r="X1075" i="19" s="1"/>
  <c r="X1092" i="19"/>
  <c r="X1094" i="19"/>
  <c r="X1068" i="19"/>
  <c r="X1060" i="19"/>
  <c r="X1091" i="19"/>
  <c r="X1070" i="19"/>
  <c r="X1061" i="19"/>
  <c r="X1093" i="19"/>
  <c r="X1066" i="19"/>
  <c r="X1071" i="19"/>
  <c r="Y1058" i="19"/>
  <c r="X1076" i="19" s="1"/>
  <c r="Q1067" i="19"/>
  <c r="U1070" i="19"/>
  <c r="P1060" i="19"/>
  <c r="M1070" i="19"/>
  <c r="O1065" i="19"/>
  <c r="V1069" i="19"/>
  <c r="S1065" i="19"/>
  <c r="V1060" i="19"/>
  <c r="W1060" i="19"/>
  <c r="W1067" i="19"/>
  <c r="W1065" i="19"/>
  <c r="U1066" i="19"/>
  <c r="N1060" i="19"/>
  <c r="T1066" i="19"/>
  <c r="Q1060" i="19"/>
  <c r="P1066" i="19"/>
  <c r="W1066" i="19"/>
  <c r="Q1066" i="19"/>
  <c r="R1067" i="19"/>
  <c r="S1066" i="19"/>
  <c r="R1065" i="19"/>
  <c r="P1067" i="19"/>
  <c r="M1066" i="19"/>
  <c r="U1061" i="19"/>
  <c r="Q1070" i="19"/>
  <c r="Q1071" i="19"/>
  <c r="R1068" i="19"/>
  <c r="T1069" i="19"/>
  <c r="Q1065" i="19"/>
  <c r="M1069" i="19"/>
  <c r="U1068" i="19"/>
  <c r="S1069" i="19"/>
  <c r="T1064" i="19"/>
  <c r="U1064" i="19"/>
  <c r="Q1068" i="19"/>
  <c r="V1067" i="19"/>
  <c r="U1093" i="19"/>
  <c r="R1069" i="19"/>
  <c r="P1065" i="19"/>
  <c r="N1071" i="19"/>
  <c r="V1066" i="19"/>
  <c r="U1069" i="19"/>
  <c r="O1069" i="19"/>
  <c r="W1068" i="19"/>
  <c r="N1068" i="19"/>
  <c r="W1069" i="19"/>
  <c r="M1065" i="19"/>
  <c r="O1067" i="19"/>
  <c r="M1068" i="19"/>
  <c r="V1068" i="19"/>
  <c r="M1067" i="19"/>
  <c r="O1070" i="19"/>
  <c r="Q1069" i="19"/>
  <c r="I1094" i="19"/>
  <c r="I1076" i="19"/>
  <c r="R1094" i="19"/>
  <c r="R1091" i="19"/>
  <c r="N1061" i="19"/>
  <c r="N1093" i="19"/>
  <c r="V1061" i="19"/>
  <c r="V1093" i="19"/>
  <c r="S1091" i="19"/>
  <c r="U1092" i="19"/>
  <c r="O1092" i="19"/>
  <c r="M1091" i="19"/>
  <c r="M1094" i="19"/>
  <c r="O1071" i="19"/>
  <c r="T1091" i="19"/>
  <c r="N1092" i="19"/>
  <c r="V1092" i="19"/>
  <c r="T1061" i="19"/>
  <c r="T1093" i="19"/>
  <c r="W1092" i="19"/>
  <c r="W1070" i="19"/>
  <c r="P1064" i="19"/>
  <c r="V1070" i="19"/>
  <c r="Q1093" i="19"/>
  <c r="U1094" i="19"/>
  <c r="U1071" i="19"/>
  <c r="N1064" i="19"/>
  <c r="V1064" i="19"/>
  <c r="T1092" i="19"/>
  <c r="S1070" i="19"/>
  <c r="S1067" i="19"/>
  <c r="R1071" i="19"/>
  <c r="O1061" i="19"/>
  <c r="O1093" i="19"/>
  <c r="U1091" i="19"/>
  <c r="V1065" i="19"/>
  <c r="O1094" i="19"/>
  <c r="T1070" i="19"/>
  <c r="P1069" i="19"/>
  <c r="U1065" i="19"/>
  <c r="P1068" i="19"/>
  <c r="Y1056" i="19"/>
  <c r="O1074" i="19" s="1"/>
  <c r="M1092" i="19"/>
  <c r="I1093" i="19"/>
  <c r="I1075" i="19"/>
  <c r="I1060" i="19"/>
  <c r="I1091" i="19"/>
  <c r="I1073" i="19"/>
  <c r="O1060" i="19"/>
  <c r="R1060" i="19"/>
  <c r="O1064" i="19"/>
  <c r="S1071" i="19"/>
  <c r="S1092" i="19"/>
  <c r="W1094" i="19"/>
  <c r="P1071" i="19"/>
  <c r="M1064" i="19"/>
  <c r="V1094" i="19"/>
  <c r="S1064" i="19"/>
  <c r="R1070" i="19"/>
  <c r="M1061" i="19"/>
  <c r="M1093" i="19"/>
  <c r="N1091" i="19"/>
  <c r="V1091" i="19"/>
  <c r="U1067" i="19"/>
  <c r="R1061" i="19"/>
  <c r="R1093" i="19"/>
  <c r="P1094" i="19"/>
  <c r="S1094" i="19"/>
  <c r="V1071" i="19"/>
  <c r="O1091" i="19"/>
  <c r="W1091" i="19"/>
  <c r="S1061" i="19"/>
  <c r="S1093" i="19"/>
  <c r="Q1064" i="19"/>
  <c r="T1067" i="19"/>
  <c r="N1069" i="19"/>
  <c r="T1065" i="19"/>
  <c r="N1066" i="19"/>
  <c r="T1068" i="19"/>
  <c r="Q1094" i="19"/>
  <c r="P1091" i="19"/>
  <c r="S1060" i="19"/>
  <c r="U1060" i="19"/>
  <c r="W1064" i="19"/>
  <c r="P1070" i="19"/>
  <c r="W1071" i="19"/>
  <c r="R1092" i="19"/>
  <c r="P1061" i="19"/>
  <c r="P1093" i="19"/>
  <c r="T1071" i="19"/>
  <c r="I1074" i="19"/>
  <c r="I1092" i="19"/>
  <c r="R1064" i="19"/>
  <c r="P1092" i="19"/>
  <c r="T1094" i="19"/>
  <c r="N1094" i="19"/>
  <c r="Q1092" i="19"/>
  <c r="W1061" i="19"/>
  <c r="W1093" i="19"/>
  <c r="Q1091" i="19"/>
  <c r="O1066" i="19"/>
  <c r="O20" i="5"/>
  <c r="E20" i="5"/>
  <c r="F9" i="5"/>
  <c r="G9" i="5" s="1"/>
  <c r="H9" i="5" s="1"/>
  <c r="H20" i="5" s="1"/>
  <c r="D22" i="5" s="1"/>
  <c r="F26" i="5"/>
  <c r="G26" i="5" s="1"/>
  <c r="H26" i="5" s="1"/>
  <c r="H38" i="5" s="1"/>
  <c r="D40" i="5" s="1"/>
  <c r="E38" i="5"/>
  <c r="O36" i="5"/>
  <c r="Q26" i="5" s="1"/>
  <c r="R26" i="5" s="1"/>
  <c r="N20" i="5"/>
  <c r="Q10" i="5" s="1"/>
  <c r="R10" i="5" s="1"/>
  <c r="U6" i="5" s="1"/>
  <c r="Y1055" i="19"/>
  <c r="S1073" i="19" s="1"/>
  <c r="M1060" i="19"/>
  <c r="I1061" i="19"/>
  <c r="F38" i="13"/>
  <c r="G38" i="13" s="1"/>
  <c r="G75" i="13"/>
  <c r="K101" i="13"/>
  <c r="K63" i="13"/>
  <c r="G34" i="13"/>
  <c r="G58" i="13"/>
  <c r="G71" i="13"/>
  <c r="F96" i="13"/>
  <c r="G96" i="13" s="1"/>
  <c r="K24" i="13"/>
  <c r="G62" i="13"/>
  <c r="G41" i="13"/>
  <c r="J44" i="13"/>
  <c r="F70" i="13"/>
  <c r="G70" i="13" s="1"/>
  <c r="F100" i="13"/>
  <c r="G100" i="13" s="1"/>
  <c r="G95" i="13"/>
  <c r="G24" i="13"/>
  <c r="F36" i="13"/>
  <c r="G36" i="13" s="1"/>
  <c r="F56" i="13"/>
  <c r="G56" i="13" s="1"/>
  <c r="K82" i="13"/>
  <c r="J82" i="13"/>
  <c r="F77" i="13"/>
  <c r="G77" i="13" s="1"/>
  <c r="F90" i="13"/>
  <c r="G90" i="13" s="1"/>
  <c r="J24" i="13"/>
  <c r="K44" i="13"/>
  <c r="F40" i="13"/>
  <c r="G40" i="13" s="1"/>
  <c r="J63" i="13"/>
  <c r="F60" i="13"/>
  <c r="G60" i="13" s="1"/>
  <c r="F94" i="13"/>
  <c r="G94" i="13" s="1"/>
  <c r="G33" i="13"/>
  <c r="G53" i="13"/>
  <c r="G74" i="13"/>
  <c r="J101" i="13"/>
  <c r="F98" i="13"/>
  <c r="G98" i="13" s="1"/>
  <c r="G37" i="13"/>
  <c r="F32" i="13"/>
  <c r="G32" i="13" s="1"/>
  <c r="G57" i="13"/>
  <c r="F52" i="13"/>
  <c r="G52" i="13" s="1"/>
  <c r="G78" i="13"/>
  <c r="F73" i="13"/>
  <c r="G73" i="13" s="1"/>
  <c r="G91" i="13"/>
  <c r="U1075" i="19" l="1"/>
  <c r="N1076" i="19"/>
  <c r="Y1065" i="19"/>
  <c r="Y1064" i="19"/>
  <c r="Y1071" i="19"/>
  <c r="Y1066" i="19"/>
  <c r="Y1069" i="19"/>
  <c r="X1096" i="19"/>
  <c r="Y1060" i="19"/>
  <c r="X1078" i="19" s="1"/>
  <c r="Y1070" i="19"/>
  <c r="Y1067" i="19"/>
  <c r="Y1061" i="19"/>
  <c r="X1079" i="19" s="1"/>
  <c r="X1074" i="19"/>
  <c r="Y1068" i="19"/>
  <c r="X1097" i="19"/>
  <c r="X1073" i="19"/>
  <c r="V1096" i="19"/>
  <c r="T1075" i="19"/>
  <c r="T1076" i="19"/>
  <c r="M1075" i="19"/>
  <c r="S1075" i="19"/>
  <c r="Q1075" i="19"/>
  <c r="R1076" i="19"/>
  <c r="Q1096" i="19"/>
  <c r="R1075" i="19"/>
  <c r="W1075" i="19"/>
  <c r="O1075" i="19"/>
  <c r="T1096" i="19"/>
  <c r="U1097" i="19"/>
  <c r="P1075" i="19"/>
  <c r="R1074" i="19"/>
  <c r="Q1074" i="19"/>
  <c r="R1096" i="19"/>
  <c r="U1073" i="19"/>
  <c r="M1073" i="19"/>
  <c r="U1074" i="19"/>
  <c r="P1074" i="19"/>
  <c r="P1073" i="19"/>
  <c r="S1097" i="19"/>
  <c r="O1073" i="19"/>
  <c r="U1076" i="19"/>
  <c r="M1076" i="19"/>
  <c r="Q1076" i="19"/>
  <c r="V1073" i="19"/>
  <c r="S1074" i="19"/>
  <c r="O1076" i="19"/>
  <c r="T1097" i="19"/>
  <c r="V1097" i="19"/>
  <c r="O1097" i="19"/>
  <c r="I1097" i="19"/>
  <c r="I1079" i="19"/>
  <c r="R1097" i="19"/>
  <c r="M1097" i="19"/>
  <c r="W1076" i="19"/>
  <c r="I1078" i="19"/>
  <c r="I1096" i="19"/>
  <c r="M1074" i="19"/>
  <c r="T1074" i="19"/>
  <c r="W1074" i="19"/>
  <c r="V1074" i="19"/>
  <c r="T1073" i="19"/>
  <c r="N1075" i="19"/>
  <c r="R1073" i="19"/>
  <c r="W1096" i="19"/>
  <c r="S1096" i="19"/>
  <c r="N1074" i="19"/>
  <c r="N1097" i="19"/>
  <c r="M1096" i="19"/>
  <c r="Q1073" i="19"/>
  <c r="W1097" i="19"/>
  <c r="P1097" i="19"/>
  <c r="U1096" i="19"/>
  <c r="Q1097" i="19"/>
  <c r="W1073" i="19"/>
  <c r="S1076" i="19"/>
  <c r="P1076" i="19"/>
  <c r="N1073" i="19"/>
  <c r="V1076" i="19"/>
  <c r="O1096" i="19"/>
  <c r="N1096" i="19"/>
  <c r="V1075" i="19"/>
  <c r="P1096" i="19"/>
  <c r="Q11" i="5"/>
  <c r="R11" i="5" s="1"/>
  <c r="Z6" i="5" s="1"/>
  <c r="AA6" i="5"/>
  <c r="G82" i="13"/>
  <c r="H84" i="13" s="1"/>
  <c r="K84" i="13" s="1"/>
  <c r="N84" i="13" s="1"/>
  <c r="G44" i="13"/>
  <c r="H46" i="13" s="1"/>
  <c r="K46" i="13" s="1"/>
  <c r="N46" i="13" s="1"/>
  <c r="G63" i="13"/>
  <c r="H65" i="13" s="1"/>
  <c r="K65" i="13" s="1"/>
  <c r="N65" i="13" s="1"/>
  <c r="G101" i="13"/>
  <c r="H103" i="13" s="1"/>
  <c r="K103" i="13" s="1"/>
  <c r="N103" i="13" s="1"/>
  <c r="H26" i="13"/>
  <c r="K26" i="13" s="1"/>
  <c r="N26" i="13" s="1"/>
  <c r="Y1075" i="19" l="1"/>
  <c r="Y1073" i="19"/>
  <c r="Y1076" i="19"/>
  <c r="Y1074" i="19"/>
  <c r="P1078" i="19"/>
  <c r="W1078" i="19"/>
  <c r="Q1078" i="19"/>
  <c r="V1078" i="19"/>
  <c r="N1078" i="19"/>
  <c r="T1078" i="19"/>
  <c r="U1079" i="19"/>
  <c r="Q1079" i="19"/>
  <c r="O1078" i="19"/>
  <c r="U1078" i="19"/>
  <c r="N1079" i="19"/>
  <c r="R1079" i="19"/>
  <c r="O1079" i="19"/>
  <c r="V1079" i="19"/>
  <c r="S1079" i="19"/>
  <c r="S1078" i="19"/>
  <c r="R1078" i="19"/>
  <c r="P1079" i="19"/>
  <c r="W1079" i="19"/>
  <c r="M1078" i="19"/>
  <c r="M1079" i="19"/>
  <c r="T1079" i="19"/>
  <c r="V6" i="5"/>
  <c r="W6" i="5" s="1"/>
  <c r="X6" i="5" s="1"/>
  <c r="AB6" i="5"/>
  <c r="Y1079" i="19" l="1"/>
  <c r="Y1078" i="19"/>
  <c r="Y6" i="5"/>
</calcChain>
</file>

<file path=xl/sharedStrings.xml><?xml version="1.0" encoding="utf-8"?>
<sst xmlns="http://schemas.openxmlformats.org/spreadsheetml/2006/main" count="15759" uniqueCount="603">
  <si>
    <t>Reptile</t>
  </si>
  <si>
    <t>Bird</t>
  </si>
  <si>
    <t>Scorpion</t>
  </si>
  <si>
    <t>Coyote</t>
  </si>
  <si>
    <t>Anthro</t>
  </si>
  <si>
    <t>Kit Fox</t>
  </si>
  <si>
    <t>Insect</t>
  </si>
  <si>
    <t>Rodent</t>
  </si>
  <si>
    <t>Krat</t>
  </si>
  <si>
    <t>Rabbit</t>
  </si>
  <si>
    <t>Misc</t>
  </si>
  <si>
    <t>Ungulate</t>
  </si>
  <si>
    <t>Pi = Proportion of individuals or biomass contributed to total</t>
  </si>
  <si>
    <t>S = Total number of species in community</t>
  </si>
  <si>
    <t>Pi</t>
  </si>
  <si>
    <t>Total</t>
  </si>
  <si>
    <t>Occurrence</t>
  </si>
  <si>
    <t>SDI</t>
  </si>
  <si>
    <r>
      <t>Equitability:</t>
    </r>
    <r>
      <rPr>
        <sz val="10"/>
        <rFont val="Arial"/>
        <family val="2"/>
      </rPr>
      <t xml:space="preserve">  SDI/lnS</t>
    </r>
  </si>
  <si>
    <t>SDI=Shannon's Diversity Index</t>
  </si>
  <si>
    <t>Equitability</t>
  </si>
  <si>
    <t>Horn's Similarity Index (Horn, 1966)</t>
  </si>
  <si>
    <t>Xi</t>
  </si>
  <si>
    <t>Yi</t>
  </si>
  <si>
    <t>Xi+Yi</t>
  </si>
  <si>
    <t>log(Xi+Yi)</t>
  </si>
  <si>
    <t xml:space="preserve">Horn's= </t>
  </si>
  <si>
    <t>(Xi+Yi)log(Xi+Yi)</t>
  </si>
  <si>
    <t>(Yi)log(Yi)</t>
  </si>
  <si>
    <t>(Xi)log(Xi)</t>
  </si>
  <si>
    <t>log(Xi)</t>
  </si>
  <si>
    <t>log(Yi)</t>
  </si>
  <si>
    <t>∑(Column G)-∑(Column J)-∑(Column K)</t>
  </si>
  <si>
    <t>X= ∑Xi = 1</t>
  </si>
  <si>
    <t>Y= ∑Yi = 1</t>
  </si>
  <si>
    <t>(X + Y) log (X+Y) - X log X - Y log Y</t>
  </si>
  <si>
    <t>For unweighted form (data in the form of frequencies not occurences) set X=Y=1</t>
  </si>
  <si>
    <t>equals</t>
  </si>
  <si>
    <t>2log2-log1-log1</t>
  </si>
  <si>
    <t>Calculated for Dugway Coyote and Kit Fox diets collected 1999-2001</t>
  </si>
  <si>
    <t>Lowland</t>
  </si>
  <si>
    <t>Highland</t>
  </si>
  <si>
    <t>Winter</t>
  </si>
  <si>
    <t>Summer</t>
  </si>
  <si>
    <t>Hutcheson (1970) t-test tests for the difference between two diversity values.</t>
  </si>
  <si>
    <t>t-test=</t>
  </si>
  <si>
    <t>H' = Shannon's Diversity Index</t>
  </si>
  <si>
    <r>
      <t>f</t>
    </r>
    <r>
      <rPr>
        <vertAlign val="subscript"/>
        <sz val="10"/>
        <rFont val="Arial"/>
        <family val="2"/>
      </rPr>
      <t xml:space="preserve">i </t>
    </r>
    <r>
      <rPr>
        <sz val="10"/>
        <rFont val="Arial"/>
        <family val="2"/>
      </rPr>
      <t>= Number of observations in category i</t>
    </r>
  </si>
  <si>
    <t>n = sample size</t>
  </si>
  <si>
    <r>
      <t>H'</t>
    </r>
    <r>
      <rPr>
        <vertAlign val="subscript"/>
        <sz val="10"/>
        <rFont val="Arial"/>
        <family val="2"/>
      </rPr>
      <t xml:space="preserve">1 </t>
    </r>
    <r>
      <rPr>
        <sz val="10"/>
        <rFont val="Arial"/>
        <family val="2"/>
      </rPr>
      <t>- H'</t>
    </r>
    <r>
      <rPr>
        <vertAlign val="subscript"/>
        <sz val="10"/>
        <rFont val="Arial"/>
        <family val="2"/>
      </rPr>
      <t>2</t>
    </r>
  </si>
  <si>
    <t>Prey Item</t>
  </si>
  <si>
    <r>
      <t>f</t>
    </r>
    <r>
      <rPr>
        <b/>
        <vertAlign val="subscript"/>
        <sz val="10"/>
        <rFont val="Arial"/>
        <family val="2"/>
      </rPr>
      <t>i</t>
    </r>
  </si>
  <si>
    <r>
      <t>log(f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)</t>
    </r>
  </si>
  <si>
    <r>
      <t>log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(f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)</t>
    </r>
  </si>
  <si>
    <r>
      <t>f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log(f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)</t>
    </r>
  </si>
  <si>
    <r>
      <t>f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log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(f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)</t>
    </r>
  </si>
  <si>
    <t>H' equals</t>
  </si>
  <si>
    <t>n</t>
  </si>
  <si>
    <r>
      <t>Shannon's Diversity Index</t>
    </r>
    <r>
      <rPr>
        <sz val="10"/>
        <rFont val="Arial"/>
        <family val="2"/>
      </rPr>
      <t>:  -∑(i=1 to S) 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logP</t>
    </r>
    <r>
      <rPr>
        <vertAlign val="subscript"/>
        <sz val="10"/>
        <rFont val="Arial"/>
        <family val="2"/>
      </rPr>
      <t>i</t>
    </r>
  </si>
  <si>
    <t>logPi</t>
  </si>
  <si>
    <t>PilogPi</t>
  </si>
  <si>
    <t>Neg PilogPi</t>
  </si>
  <si>
    <r>
      <t>sqroot (S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H'1</t>
    </r>
    <r>
      <rPr>
        <sz val="10"/>
        <rFont val="Arial"/>
        <family val="2"/>
      </rPr>
      <t xml:space="preserve"> +S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H'2</t>
    </r>
    <r>
      <rPr>
        <sz val="10"/>
        <rFont val="Arial"/>
        <family val="2"/>
      </rPr>
      <t>)</t>
    </r>
  </si>
  <si>
    <r>
      <t>S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 xml:space="preserve">H' </t>
    </r>
    <r>
      <rPr>
        <sz val="10"/>
        <rFont val="Arial"/>
        <family val="2"/>
      </rPr>
      <t>equals</t>
    </r>
  </si>
  <si>
    <t>Hutchenson t-tests</t>
  </si>
  <si>
    <t>t value</t>
  </si>
  <si>
    <t>Degrees of Freedom</t>
  </si>
  <si>
    <t>Degrees of Freedom=</t>
  </si>
  <si>
    <r>
      <t>(S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H'1</t>
    </r>
    <r>
      <rPr>
        <sz val="10"/>
        <rFont val="Arial"/>
        <family val="2"/>
      </rPr>
      <t xml:space="preserve"> +S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H'2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</si>
  <si>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(S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H'1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+(S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H'2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2</t>
    </r>
  </si>
  <si>
    <r>
      <t>H'</t>
    </r>
    <r>
      <rPr>
        <b/>
        <vertAlign val="sub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- H'</t>
    </r>
    <r>
      <rPr>
        <b/>
        <vertAlign val="subscript"/>
        <sz val="10"/>
        <rFont val="Arial"/>
        <family val="2"/>
      </rPr>
      <t>2</t>
    </r>
  </si>
  <si>
    <r>
      <t>(S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H'1</t>
    </r>
    <r>
      <rPr>
        <b/>
        <sz val="10"/>
        <rFont val="Arial"/>
        <family val="2"/>
      </rPr>
      <t xml:space="preserve"> +S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H'2</t>
    </r>
    <r>
      <rPr>
        <b/>
        <sz val="10"/>
        <rFont val="Arial"/>
        <family val="2"/>
      </rPr>
      <t>)</t>
    </r>
  </si>
  <si>
    <r>
      <t>Sqroot (S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H'1</t>
    </r>
    <r>
      <rPr>
        <b/>
        <sz val="10"/>
        <rFont val="Arial"/>
        <family val="2"/>
      </rPr>
      <t xml:space="preserve"> +S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H'2</t>
    </r>
    <r>
      <rPr>
        <b/>
        <sz val="10"/>
        <rFont val="Arial"/>
        <family val="2"/>
      </rPr>
      <t>)</t>
    </r>
  </si>
  <si>
    <r>
      <t>(S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H'1</t>
    </r>
    <r>
      <rPr>
        <b/>
        <sz val="10"/>
        <rFont val="Arial"/>
        <family val="2"/>
      </rPr>
      <t xml:space="preserve"> +S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H'2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</si>
  <si>
    <r>
      <t>(S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H'1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/N</t>
    </r>
    <r>
      <rPr>
        <b/>
        <vertAlign val="subscript"/>
        <sz val="10"/>
        <rFont val="Arial"/>
        <family val="2"/>
      </rPr>
      <t>1</t>
    </r>
    <r>
      <rPr>
        <sz val="10"/>
        <rFont val="Arial"/>
        <family val="2"/>
      </rPr>
      <t/>
    </r>
  </si>
  <si>
    <r>
      <t>(S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H'2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/N</t>
    </r>
    <r>
      <rPr>
        <b/>
        <vertAlign val="subscript"/>
        <sz val="10"/>
        <rFont val="Arial"/>
        <family val="2"/>
      </rPr>
      <t>2</t>
    </r>
  </si>
  <si>
    <r>
      <t>(S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H'1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/N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+(S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H'2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/N</t>
    </r>
    <r>
      <rPr>
        <b/>
        <vertAlign val="subscript"/>
        <sz val="10"/>
        <rFont val="Arial"/>
        <family val="2"/>
      </rPr>
      <t>2</t>
    </r>
  </si>
  <si>
    <t>D.F.</t>
  </si>
  <si>
    <t>#Scats</t>
  </si>
  <si>
    <t>Sample.ID</t>
  </si>
  <si>
    <t>Transect</t>
  </si>
  <si>
    <t>Northing</t>
  </si>
  <si>
    <t>Easting</t>
  </si>
  <si>
    <t>Datum</t>
  </si>
  <si>
    <t>Elevation.Class</t>
  </si>
  <si>
    <t xml:space="preserve">Habitat </t>
  </si>
  <si>
    <t>DNA Sample</t>
  </si>
  <si>
    <t>Diet Sample</t>
  </si>
  <si>
    <t>Plant</t>
  </si>
  <si>
    <t>Unknown</t>
  </si>
  <si>
    <t>WGS 84 UTM Zone 12</t>
  </si>
  <si>
    <t>CALA</t>
  </si>
  <si>
    <t>Y</t>
  </si>
  <si>
    <t>N</t>
  </si>
  <si>
    <t>VUMA</t>
  </si>
  <si>
    <t>NA</t>
  </si>
  <si>
    <t>WGS 84 UTM Zone 34</t>
  </si>
  <si>
    <t>VUVU</t>
  </si>
  <si>
    <t>0001</t>
  </si>
  <si>
    <t>0002</t>
  </si>
  <si>
    <t>0003</t>
  </si>
  <si>
    <t>0024</t>
  </si>
  <si>
    <t>0025</t>
  </si>
  <si>
    <t>0042</t>
  </si>
  <si>
    <t>0043</t>
  </si>
  <si>
    <t>0044</t>
  </si>
  <si>
    <t>0045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</si>
  <si>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</si>
  <si>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</si>
  <si>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</si>
  <si>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</si>
  <si>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</si>
  <si>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</si>
  <si>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</si>
  <si>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</si>
  <si>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</si>
  <si>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0072</t>
  </si>
  <si>
    <t>0073</t>
  </si>
  <si>
    <t>0075</t>
  </si>
  <si>
    <t>0077</t>
  </si>
  <si>
    <t>0084</t>
  </si>
  <si>
    <t>0091</t>
  </si>
  <si>
    <t>0092</t>
  </si>
  <si>
    <t>0093</t>
  </si>
  <si>
    <t>0094</t>
  </si>
  <si>
    <t>0095</t>
  </si>
  <si>
    <t>0107</t>
  </si>
  <si>
    <t>0108</t>
  </si>
  <si>
    <t>0121</t>
  </si>
  <si>
    <t>0122</t>
  </si>
  <si>
    <t>0125</t>
  </si>
  <si>
    <t>0126</t>
  </si>
  <si>
    <t>0127</t>
  </si>
  <si>
    <t>0128</t>
  </si>
  <si>
    <t>0129</t>
  </si>
  <si>
    <t>0134</t>
  </si>
  <si>
    <t>0135</t>
  </si>
  <si>
    <t>0136</t>
  </si>
  <si>
    <t>0138</t>
  </si>
  <si>
    <t>0139</t>
  </si>
  <si>
    <t>0140</t>
  </si>
  <si>
    <t>0150</t>
  </si>
  <si>
    <t>0157</t>
  </si>
  <si>
    <t>0158</t>
  </si>
  <si>
    <t>0160</t>
  </si>
  <si>
    <t>0164</t>
  </si>
  <si>
    <t>0170</t>
  </si>
  <si>
    <t>0171</t>
  </si>
  <si>
    <t>0172</t>
  </si>
  <si>
    <t>0173</t>
  </si>
  <si>
    <t>0174</t>
  </si>
  <si>
    <t>0175</t>
  </si>
  <si>
    <t>0176</t>
  </si>
  <si>
    <t>0196</t>
  </si>
  <si>
    <t>0210</t>
  </si>
  <si>
    <t>0244</t>
  </si>
  <si>
    <t>0245</t>
  </si>
  <si>
    <t>0246</t>
  </si>
  <si>
    <t>0247</t>
  </si>
  <si>
    <t>0248</t>
  </si>
  <si>
    <t>0249</t>
  </si>
  <si>
    <t>0250</t>
  </si>
  <si>
    <t>0329</t>
  </si>
  <si>
    <t>0330</t>
  </si>
  <si>
    <t>0331</t>
  </si>
  <si>
    <t>0332</t>
  </si>
  <si>
    <t>0334</t>
  </si>
  <si>
    <t>0335</t>
  </si>
  <si>
    <t>0336</t>
  </si>
  <si>
    <t>0337</t>
  </si>
  <si>
    <t>0513</t>
  </si>
  <si>
    <t>0514</t>
  </si>
  <si>
    <t>0515</t>
  </si>
  <si>
    <t>0516</t>
  </si>
  <si>
    <t>0517</t>
  </si>
  <si>
    <t>0518</t>
  </si>
  <si>
    <t>0527</t>
  </si>
  <si>
    <t>0578</t>
  </si>
  <si>
    <t>0579</t>
  </si>
  <si>
    <t>0580</t>
  </si>
  <si>
    <t>0581</t>
  </si>
  <si>
    <t>0586</t>
  </si>
  <si>
    <t>0587</t>
  </si>
  <si>
    <t>0589</t>
  </si>
  <si>
    <t>0590</t>
  </si>
  <si>
    <t>0591</t>
  </si>
  <si>
    <t>0592</t>
  </si>
  <si>
    <t>0593</t>
  </si>
  <si>
    <t>0594</t>
  </si>
  <si>
    <t>0595</t>
  </si>
  <si>
    <t>0597</t>
  </si>
  <si>
    <t>0613</t>
  </si>
  <si>
    <t>0614</t>
  </si>
  <si>
    <t>0621</t>
  </si>
  <si>
    <t>0622</t>
  </si>
  <si>
    <t>y</t>
  </si>
  <si>
    <t>0648</t>
  </si>
  <si>
    <t>0649</t>
  </si>
  <si>
    <t>0650</t>
  </si>
  <si>
    <t>0665</t>
  </si>
  <si>
    <t>0666</t>
  </si>
  <si>
    <t>0669</t>
  </si>
  <si>
    <t>0670</t>
  </si>
  <si>
    <t>0678</t>
  </si>
  <si>
    <t>0679</t>
  </si>
  <si>
    <t>0680</t>
  </si>
  <si>
    <t>0683</t>
  </si>
  <si>
    <t>0684</t>
  </si>
  <si>
    <t>0686</t>
  </si>
  <si>
    <t>0687</t>
  </si>
  <si>
    <t>0688</t>
  </si>
  <si>
    <t>0689</t>
  </si>
  <si>
    <t>0691</t>
  </si>
  <si>
    <t>0692</t>
  </si>
  <si>
    <t>0694</t>
  </si>
  <si>
    <t>0695</t>
  </si>
  <si>
    <t>0696</t>
  </si>
  <si>
    <t>0697</t>
  </si>
  <si>
    <t>0698</t>
  </si>
  <si>
    <t>0699</t>
  </si>
  <si>
    <t>0702</t>
  </si>
  <si>
    <t>0713</t>
  </si>
  <si>
    <t>0727</t>
  </si>
  <si>
    <t>0728</t>
  </si>
  <si>
    <t>0729</t>
  </si>
  <si>
    <t>0730</t>
  </si>
  <si>
    <t>0731</t>
  </si>
  <si>
    <t>0749</t>
  </si>
  <si>
    <t>0750</t>
  </si>
  <si>
    <t>0752</t>
  </si>
  <si>
    <t>0756</t>
  </si>
  <si>
    <t>0758</t>
  </si>
  <si>
    <t>0759</t>
  </si>
  <si>
    <t>0762</t>
  </si>
  <si>
    <t>0763</t>
  </si>
  <si>
    <t>0767</t>
  </si>
  <si>
    <t>0768</t>
  </si>
  <si>
    <t>0769</t>
  </si>
  <si>
    <t>0004</t>
  </si>
  <si>
    <t>0006</t>
  </si>
  <si>
    <t>0007</t>
  </si>
  <si>
    <t>0009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</si>
  <si>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</si>
  <si>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</si>
  <si>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</si>
  <si>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</si>
  <si>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</si>
  <si>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</si>
  <si>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</si>
  <si>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</si>
  <si>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</si>
  <si>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</si>
  <si>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</si>
  <si>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0031</t>
  </si>
  <si>
    <t>0032</t>
  </si>
  <si>
    <t>0033</t>
  </si>
  <si>
    <t>0034</t>
  </si>
  <si>
    <t>0035</t>
  </si>
  <si>
    <t>0037</t>
  </si>
  <si>
    <t>0038</t>
  </si>
  <si>
    <t>0039</t>
  </si>
  <si>
    <t>0040</t>
  </si>
  <si>
    <t>0041</t>
  </si>
  <si>
    <t>0056</t>
  </si>
  <si>
    <t>0057</t>
  </si>
  <si>
    <t>0058</t>
  </si>
  <si>
    <t>0061</t>
  </si>
  <si>
    <t>0062</t>
  </si>
  <si>
    <t>0066</t>
  </si>
  <si>
    <t>0068</t>
  </si>
  <si>
    <t>0069</t>
  </si>
  <si>
    <t>0071</t>
  </si>
  <si>
    <t>0079</t>
  </si>
  <si>
    <t>0080</t>
  </si>
  <si>
    <t>0082</t>
  </si>
  <si>
    <t>0083</t>
  </si>
  <si>
    <t>0090</t>
  </si>
  <si>
    <t>0096</t>
  </si>
  <si>
    <t>0097</t>
  </si>
  <si>
    <t>0102</t>
  </si>
  <si>
    <t>0103</t>
  </si>
  <si>
    <t>0105</t>
  </si>
  <si>
    <t>0106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</si>
  <si>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</si>
  <si>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</si>
  <si>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</si>
  <si>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</si>
  <si>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</si>
  <si>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</si>
  <si>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</si>
  <si>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</si>
  <si>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</si>
  <si>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</si>
  <si>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0143</t>
  </si>
  <si>
    <t>0144</t>
  </si>
  <si>
    <t>0145</t>
  </si>
  <si>
    <t>0146</t>
  </si>
  <si>
    <t>0153</t>
  </si>
  <si>
    <t>0154</t>
  </si>
  <si>
    <t>0165</t>
  </si>
  <si>
    <t>0168</t>
  </si>
  <si>
    <t>0200</t>
  </si>
  <si>
    <t>0251</t>
  </si>
  <si>
    <t>0341</t>
  </si>
  <si>
    <t>0501</t>
  </si>
  <si>
    <t>0502</t>
  </si>
  <si>
    <t>0503</t>
  </si>
  <si>
    <t>0504</t>
  </si>
  <si>
    <t>0510</t>
  </si>
  <si>
    <t>0525</t>
  </si>
  <si>
    <t>0526</t>
  </si>
  <si>
    <t>0533</t>
  </si>
  <si>
    <t>0539</t>
  </si>
  <si>
    <t>0544</t>
  </si>
  <si>
    <t>0545</t>
  </si>
  <si>
    <t>0546</t>
  </si>
  <si>
    <t>0547</t>
  </si>
  <si>
    <t>0548</t>
  </si>
  <si>
    <t>0550</t>
  </si>
  <si>
    <t>0559</t>
  </si>
  <si>
    <t>0560</t>
  </si>
  <si>
    <t>0562</t>
  </si>
  <si>
    <t>0563</t>
  </si>
  <si>
    <t>0571</t>
  </si>
  <si>
    <t>0573</t>
  </si>
  <si>
    <t>0574</t>
  </si>
  <si>
    <t>0575</t>
  </si>
  <si>
    <t>0602</t>
  </si>
  <si>
    <t>0603</t>
  </si>
  <si>
    <t>0604</t>
  </si>
  <si>
    <t>0605</t>
  </si>
  <si>
    <t>0610</t>
  </si>
  <si>
    <t>0624</t>
  </si>
  <si>
    <t>0626</t>
  </si>
  <si>
    <t>0627</t>
  </si>
  <si>
    <t>0628</t>
  </si>
  <si>
    <t>0629</t>
  </si>
  <si>
    <t>0630</t>
  </si>
  <si>
    <t>0631</t>
  </si>
  <si>
    <t>0637</t>
  </si>
  <si>
    <t>0645</t>
  </si>
  <si>
    <t>0655</t>
  </si>
  <si>
    <t>0656</t>
  </si>
  <si>
    <t>0657</t>
  </si>
  <si>
    <t>0660</t>
  </si>
  <si>
    <t>0671</t>
  </si>
  <si>
    <t>0672</t>
  </si>
  <si>
    <t>0673</t>
  </si>
  <si>
    <t>0674</t>
  </si>
  <si>
    <t>0675</t>
  </si>
  <si>
    <t>0677</t>
  </si>
  <si>
    <t>0701</t>
  </si>
  <si>
    <t>0707</t>
  </si>
  <si>
    <t>0708</t>
  </si>
  <si>
    <t>0732</t>
  </si>
  <si>
    <t>0735</t>
  </si>
  <si>
    <t>0740</t>
  </si>
  <si>
    <t>0741</t>
  </si>
  <si>
    <t>0743</t>
  </si>
  <si>
    <t>0744</t>
  </si>
  <si>
    <t>0745</t>
  </si>
  <si>
    <t>0747</t>
  </si>
  <si>
    <t>0773</t>
  </si>
  <si>
    <t>0774</t>
  </si>
  <si>
    <t>0775</t>
  </si>
  <si>
    <t>0779</t>
  </si>
  <si>
    <t>0781</t>
  </si>
  <si>
    <t>0782</t>
  </si>
  <si>
    <t>0783</t>
  </si>
  <si>
    <t>0786</t>
  </si>
  <si>
    <t>0787</t>
  </si>
  <si>
    <t>0792</t>
  </si>
  <si>
    <t>0795</t>
  </si>
  <si>
    <t>0798</t>
  </si>
  <si>
    <t>0799</t>
  </si>
  <si>
    <t>0076</t>
  </si>
  <si>
    <t>0086</t>
  </si>
  <si>
    <t>0123</t>
  </si>
  <si>
    <t>0124</t>
  </si>
  <si>
    <t>0131</t>
  </si>
  <si>
    <t>0133</t>
  </si>
  <si>
    <t>0161</t>
  </si>
  <si>
    <t>0162</t>
  </si>
  <si>
    <t>0163</t>
  </si>
  <si>
    <t>0193</t>
  </si>
  <si>
    <t>0194</t>
  </si>
  <si>
    <t>0540</t>
  </si>
  <si>
    <t>0582</t>
  </si>
  <si>
    <t>0583</t>
  </si>
  <si>
    <t>0598</t>
  </si>
  <si>
    <t>0600</t>
  </si>
  <si>
    <t>0615</t>
  </si>
  <si>
    <t>0616</t>
  </si>
  <si>
    <t>0617</t>
  </si>
  <si>
    <t>0618</t>
  </si>
  <si>
    <t>0668</t>
  </si>
  <si>
    <t>0712</t>
  </si>
  <si>
    <t>0714</t>
  </si>
  <si>
    <t>0751</t>
  </si>
  <si>
    <t>0753</t>
  </si>
  <si>
    <t>0754</t>
  </si>
  <si>
    <t>0755</t>
  </si>
  <si>
    <t>0765</t>
  </si>
  <si>
    <t>0008</t>
  </si>
  <si>
    <t>0029</t>
  </si>
  <si>
    <t>0064</t>
  </si>
  <si>
    <t>0067</t>
  </si>
  <si>
    <t>0081</t>
  </si>
  <si>
    <t>0085</t>
  </si>
  <si>
    <t>0087</t>
  </si>
  <si>
    <t>0088</t>
  </si>
  <si>
    <t>0089</t>
  </si>
  <si>
    <t>0098</t>
  </si>
  <si>
    <t>0109</t>
  </si>
  <si>
    <t>0110</t>
  </si>
  <si>
    <t>0142</t>
  </si>
  <si>
    <t>0147</t>
  </si>
  <si>
    <t>0151</t>
  </si>
  <si>
    <t>0152</t>
  </si>
  <si>
    <t>0155</t>
  </si>
  <si>
    <t>0156</t>
  </si>
  <si>
    <t>0166</t>
  </si>
  <si>
    <t>0167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</si>
  <si>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</si>
  <si>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</si>
  <si>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</si>
  <si>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</si>
  <si>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</si>
  <si>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</si>
  <si>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</si>
  <si>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</si>
  <si>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</si>
  <si>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</si>
  <si>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</si>
  <si>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</si>
  <si>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</si>
  <si>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</si>
  <si>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0198</t>
  </si>
  <si>
    <t>0506</t>
  </si>
  <si>
    <t>0507</t>
  </si>
  <si>
    <t>0508</t>
  </si>
  <si>
    <t>0509</t>
  </si>
  <si>
    <t>0519</t>
  </si>
  <si>
    <t>0520</t>
  </si>
  <si>
    <t>0521</t>
  </si>
  <si>
    <t>0522</t>
  </si>
  <si>
    <t>0531</t>
  </si>
  <si>
    <t>0532</t>
  </si>
  <si>
    <t>0536</t>
  </si>
  <si>
    <t>0537</t>
  </si>
  <si>
    <t>0541</t>
  </si>
  <si>
    <t>0542</t>
  </si>
  <si>
    <t>0543</t>
  </si>
  <si>
    <t>0554</t>
  </si>
  <si>
    <t>0555</t>
  </si>
  <si>
    <t>0564</t>
  </si>
  <si>
    <t>0565</t>
  </si>
  <si>
    <t>0566</t>
  </si>
  <si>
    <t>0567</t>
  </si>
  <si>
    <t>0568</t>
  </si>
  <si>
    <t>0569</t>
  </si>
  <si>
    <t>0570</t>
  </si>
  <si>
    <t>0572</t>
  </si>
  <si>
    <t>0576</t>
  </si>
  <si>
    <t>0606</t>
  </si>
  <si>
    <t>0607</t>
  </si>
  <si>
    <t>0608</t>
  </si>
  <si>
    <t>0611</t>
  </si>
  <si>
    <t>0612</t>
  </si>
  <si>
    <t>0623</t>
  </si>
  <si>
    <t>0633</t>
  </si>
  <si>
    <t>0634</t>
  </si>
  <si>
    <t>0635</t>
  </si>
  <si>
    <t>0642</t>
  </si>
  <si>
    <t>0643</t>
  </si>
  <si>
    <t>0644</t>
  </si>
  <si>
    <t>0652</t>
  </si>
  <si>
    <t>0658</t>
  </si>
  <si>
    <t>0659</t>
  </si>
  <si>
    <t>0661</t>
  </si>
  <si>
    <t>0676</t>
  </si>
  <si>
    <t>0705</t>
  </si>
  <si>
    <t>0706</t>
  </si>
  <si>
    <t>0709</t>
  </si>
  <si>
    <t>0746</t>
  </si>
  <si>
    <t>0764</t>
  </si>
  <si>
    <t>0791</t>
  </si>
  <si>
    <t>0794</t>
  </si>
  <si>
    <t>Season</t>
  </si>
  <si>
    <t>Species.FID</t>
  </si>
  <si>
    <t>Species.MID</t>
  </si>
  <si>
    <t>Counts</t>
  </si>
  <si>
    <t>Total Occurrences</t>
  </si>
  <si>
    <t>Annual</t>
  </si>
  <si>
    <t xml:space="preserve">Kit Fox </t>
  </si>
  <si>
    <t>Combined</t>
  </si>
  <si>
    <t>%Occurrence: Number of occurrences for category/Total Number of Food Items across all categories</t>
  </si>
  <si>
    <t>%Frequency: Number of occurrences for category/Total Number of Scats Analyzed</t>
  </si>
  <si>
    <t xml:space="preserve">Comparison of All VUMA and CALA </t>
  </si>
  <si>
    <t>All VUMA</t>
  </si>
  <si>
    <t>All CALA</t>
  </si>
  <si>
    <t>All LL VUMA</t>
  </si>
  <si>
    <t>All LL CALA</t>
  </si>
  <si>
    <t>Comparison of LL VUMA and LL CALA</t>
  </si>
  <si>
    <t>Comparison of HL VUMA and HL CALA</t>
  </si>
  <si>
    <t>All HL VUMA</t>
  </si>
  <si>
    <t>All HL CALA</t>
  </si>
  <si>
    <t>ALL LL VUMA</t>
  </si>
  <si>
    <t>ALL HL VUMA</t>
  </si>
  <si>
    <t>Comparison of LL CALA with HL CALA</t>
  </si>
  <si>
    <t>Comparison of LL VUMA with HL VUMA</t>
  </si>
  <si>
    <t>RESULTS FOR THE 2013 DIET ANALYSIS SAMPLING</t>
  </si>
  <si>
    <t>Kozlowski's</t>
  </si>
  <si>
    <t>&lt;</t>
  </si>
  <si>
    <t>&gt;</t>
  </si>
  <si>
    <t>Food Category</t>
  </si>
  <si>
    <t>Anthropogenic</t>
  </si>
  <si>
    <t>VUMA 2013</t>
  </si>
  <si>
    <t>CALA 2013</t>
  </si>
  <si>
    <t>Measures the evenness with which occurences are distributed AMONG the species</t>
  </si>
  <si>
    <t>Test (_VS_)</t>
  </si>
  <si>
    <t>pvalue</t>
  </si>
  <si>
    <t>calculated with 2*pt(3.77,492, lower=F)</t>
  </si>
  <si>
    <t>Ho: The diversity of diet is the same across species</t>
  </si>
  <si>
    <t>Ha: The diversity of diet is not the same across species</t>
  </si>
  <si>
    <t>p-value &lt; 0.05: Reject the Ho that the diets are the same</t>
  </si>
  <si>
    <t>∑((Xi+Yi)log(Xi+Yi))-∑((Xi)log(Xi))-∑((Yi)log(Yi))</t>
  </si>
  <si>
    <t>CALA WINTER</t>
  </si>
  <si>
    <t>CALA SUMMER</t>
  </si>
  <si>
    <t>VUMA SUMMER</t>
  </si>
  <si>
    <t>VUMA WINTER</t>
  </si>
  <si>
    <t>Diversity/Sample</t>
  </si>
  <si>
    <t xml:space="preserve">Average # Categories/Scat </t>
  </si>
  <si>
    <t xml:space="preserve">DIVERSITY </t>
  </si>
  <si>
    <t>Current Period</t>
  </si>
  <si>
    <t>Historic Period</t>
  </si>
  <si>
    <r>
      <t xml:space="preserve">Winter </t>
    </r>
    <r>
      <rPr>
        <i/>
        <sz val="10"/>
        <rFont val="Arial"/>
        <family val="2"/>
      </rPr>
      <t>n= 276</t>
    </r>
  </si>
  <si>
    <r>
      <t xml:space="preserve">Summer </t>
    </r>
    <r>
      <rPr>
        <i/>
        <sz val="10"/>
        <rFont val="Arial"/>
        <family val="2"/>
      </rPr>
      <t>n=500</t>
    </r>
  </si>
  <si>
    <r>
      <t xml:space="preserve">Winter </t>
    </r>
    <r>
      <rPr>
        <i/>
        <sz val="10"/>
        <rFont val="Arial"/>
        <family val="2"/>
      </rPr>
      <t>n= 113</t>
    </r>
  </si>
  <si>
    <r>
      <t>Summer</t>
    </r>
    <r>
      <rPr>
        <i/>
        <sz val="10"/>
        <rFont val="Arial"/>
        <family val="2"/>
      </rPr>
      <t xml:space="preserve"> n= 153</t>
    </r>
  </si>
  <si>
    <r>
      <t xml:space="preserve">Winter </t>
    </r>
    <r>
      <rPr>
        <i/>
        <sz val="10"/>
        <rFont val="Arial"/>
        <family val="2"/>
      </rPr>
      <t>n= 671</t>
    </r>
  </si>
  <si>
    <r>
      <t xml:space="preserve">Summer </t>
    </r>
    <r>
      <rPr>
        <i/>
        <sz val="10"/>
        <rFont val="Arial"/>
        <family val="2"/>
      </rPr>
      <t>n= 460</t>
    </r>
  </si>
  <si>
    <r>
      <t xml:space="preserve">Winter </t>
    </r>
    <r>
      <rPr>
        <i/>
        <sz val="10"/>
        <rFont val="Arial"/>
        <family val="2"/>
      </rPr>
      <t>n=146</t>
    </r>
  </si>
  <si>
    <r>
      <t xml:space="preserve">Summer </t>
    </r>
    <r>
      <rPr>
        <i/>
        <sz val="10"/>
        <rFont val="Arial"/>
        <family val="2"/>
      </rPr>
      <t>n=148</t>
    </r>
  </si>
  <si>
    <t>Current</t>
  </si>
  <si>
    <t>Historic</t>
  </si>
  <si>
    <t>CALA--Winter</t>
  </si>
  <si>
    <t>t = -10.2394, df = 888.162, p-value &lt;</t>
  </si>
  <si>
    <t>alternative hypothesis: true difference in means is not equal to 0</t>
  </si>
  <si>
    <t>95 percent confidence interval:</t>
  </si>
  <si>
    <t xml:space="preserve"> -0.7202901 -0.4885794</t>
  </si>
  <si>
    <t>sample estimates:</t>
  </si>
  <si>
    <t xml:space="preserve">mean of x mean of y </t>
  </si>
  <si>
    <t xml:space="preserve"> 1.626000  2.230435 </t>
  </si>
  <si>
    <t>CALA--Summer</t>
  </si>
  <si>
    <t>SUMMER</t>
  </si>
  <si>
    <t>WINTER</t>
  </si>
  <si>
    <t>data:  x and y</t>
  </si>
  <si>
    <t>t = -18.764, df = 896.753, p-value &lt; 2.2e-16</t>
  </si>
  <si>
    <t xml:space="preserve"> -0.9980038 -0.8090007</t>
  </si>
  <si>
    <t xml:space="preserve"> 1.250000  2.153502 </t>
  </si>
  <si>
    <t>VUMA--Summer</t>
  </si>
  <si>
    <t>VUMA--Winter</t>
  </si>
  <si>
    <t>t = -9.0044, df = 245.515, p-value &lt; 2.2e-16</t>
  </si>
  <si>
    <t xml:space="preserve"> -1.0545339 -0.6759907</t>
  </si>
  <si>
    <t xml:space="preserve"> 1.411765  2.277027 </t>
  </si>
  <si>
    <t>t = -9.7427, df = 207.517, p-value &lt; 2.2e-16</t>
  </si>
  <si>
    <t xml:space="preserve"> -0.8440805 -0.5599685</t>
  </si>
  <si>
    <t xml:space="preserve"> 1.106195  1.808219 </t>
  </si>
  <si>
    <t xml:space="preserve">Total: </t>
  </si>
  <si>
    <t xml:space="preserve">Vuma: </t>
  </si>
  <si>
    <t xml:space="preserve">Cala: </t>
  </si>
  <si>
    <t>Winter:</t>
  </si>
  <si>
    <t>Summer:</t>
  </si>
  <si>
    <t>Within Historical Extent:</t>
  </si>
  <si>
    <t xml:space="preserve">Within Contemporary Extent: </t>
  </si>
  <si>
    <t>Total: 461</t>
  </si>
  <si>
    <t>Total: 1042</t>
  </si>
  <si>
    <t>Summer: 153</t>
  </si>
  <si>
    <t>Summer:  500</t>
  </si>
  <si>
    <t>Vuma:      98</t>
  </si>
  <si>
    <t>Summer:  47</t>
  </si>
  <si>
    <t>Winter:     51</t>
  </si>
  <si>
    <t>Vuma:     266</t>
  </si>
  <si>
    <t>Winter:    113</t>
  </si>
  <si>
    <t>Cala:        363</t>
  </si>
  <si>
    <t>Summer:   242</t>
  </si>
  <si>
    <t>Winter:     121</t>
  </si>
  <si>
    <t>Cala:        776</t>
  </si>
  <si>
    <t>Winter:     276</t>
  </si>
  <si>
    <t xml:space="preserve">HISTORIC ONLY </t>
  </si>
  <si>
    <t>HISTORIC ONLY</t>
  </si>
  <si>
    <t>Dietary Diversity</t>
  </si>
  <si>
    <t>Average: 1.28</t>
  </si>
  <si>
    <t>Average: 1.15</t>
  </si>
  <si>
    <t>Average: 1.62</t>
  </si>
  <si>
    <t>Average: 1.22</t>
  </si>
  <si>
    <t xml:space="preserve">CURRENT EXTENT </t>
  </si>
  <si>
    <t xml:space="preserve">HISTORIC EXTENT </t>
  </si>
  <si>
    <r>
      <t xml:space="preserve">Summer </t>
    </r>
    <r>
      <rPr>
        <i/>
        <sz val="10"/>
        <rFont val="Arial"/>
        <family val="2"/>
      </rPr>
      <t>n=242</t>
    </r>
  </si>
  <si>
    <r>
      <t xml:space="preserve">Winter </t>
    </r>
    <r>
      <rPr>
        <i/>
        <sz val="10"/>
        <rFont val="Arial"/>
        <family val="2"/>
      </rPr>
      <t>n= 121</t>
    </r>
  </si>
  <si>
    <r>
      <t>Summer</t>
    </r>
    <r>
      <rPr>
        <i/>
        <sz val="10"/>
        <rFont val="Arial"/>
        <family val="2"/>
      </rPr>
      <t xml:space="preserve"> n= 47</t>
    </r>
  </si>
  <si>
    <r>
      <t xml:space="preserve">Winter </t>
    </r>
    <r>
      <rPr>
        <i/>
        <sz val="10"/>
        <rFont val="Arial"/>
        <family val="2"/>
      </rPr>
      <t>n= 51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</si>
</sst>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9"/>
      <name val="Arial"/>
      <family val="2"/>
    </font>
    <font>
      <b/>
      <i/>
      <sz val="9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Lucida Console"/>
      <family val="3"/>
    </font>
    <font>
      <b/>
      <sz val="10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48">
    <xf numFmtId="0" fontId="0" fillId="0" borderId="0"/>
    <xf numFmtId="0" fontId="15" fillId="0" borderId="0" applyNumberFormat="0" applyFill="0" applyBorder="0" applyAlignment="0" applyProtection="0"/>
    <xf numFmtId="0" fontId="16" fillId="0" borderId="23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26" applyNumberFormat="0" applyAlignment="0" applyProtection="0"/>
    <xf numFmtId="0" fontId="23" fillId="8" borderId="27" applyNumberFormat="0" applyAlignment="0" applyProtection="0"/>
    <xf numFmtId="0" fontId="24" fillId="8" borderId="26" applyNumberFormat="0" applyAlignment="0" applyProtection="0"/>
    <xf numFmtId="0" fontId="25" fillId="0" borderId="28" applyNumberFormat="0" applyFill="0" applyAlignment="0" applyProtection="0"/>
    <xf numFmtId="0" fontId="26" fillId="9" borderId="2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1" applyNumberFormat="0" applyFill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0" fillId="34" borderId="0" applyNumberFormat="0" applyBorder="0" applyAlignment="0" applyProtection="0"/>
    <xf numFmtId="0" fontId="31" fillId="0" borderId="0"/>
    <xf numFmtId="0" fontId="31" fillId="10" borderId="30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  <xf numFmtId="0" fontId="8" fillId="0" borderId="0" xfId="0" applyFont="1"/>
    <xf numFmtId="0" fontId="0" fillId="2" borderId="0" xfId="0" applyFill="1"/>
    <xf numFmtId="0" fontId="6" fillId="2" borderId="0" xfId="0" applyFont="1" applyFill="1"/>
    <xf numFmtId="1" fontId="0" fillId="0" borderId="0" xfId="0" applyNumberFormat="1"/>
    <xf numFmtId="0" fontId="6" fillId="0" borderId="0" xfId="0" applyFont="1"/>
    <xf numFmtId="0" fontId="0" fillId="0" borderId="0" xfId="0" applyBorder="1"/>
    <xf numFmtId="0" fontId="0" fillId="0" borderId="0" xfId="0" applyFill="1"/>
    <xf numFmtId="0" fontId="6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/>
    <xf numFmtId="0" fontId="6" fillId="0" borderId="0" xfId="0" applyFont="1" applyAlignment="1">
      <alignment horizontal="left"/>
    </xf>
    <xf numFmtId="0" fontId="0" fillId="35" borderId="0" xfId="0" applyFill="1"/>
    <xf numFmtId="0" fontId="11" fillId="35" borderId="0" xfId="0" applyFont="1" applyFill="1"/>
    <xf numFmtId="0" fontId="11" fillId="0" borderId="0" xfId="0" applyFont="1"/>
    <xf numFmtId="0" fontId="32" fillId="38" borderId="0" xfId="41" applyFont="1" applyFill="1"/>
    <xf numFmtId="0" fontId="31" fillId="35" borderId="0" xfId="41" applyFill="1"/>
    <xf numFmtId="0" fontId="32" fillId="39" borderId="0" xfId="41" applyFont="1" applyFill="1"/>
    <xf numFmtId="0" fontId="31" fillId="40" borderId="0" xfId="41" applyFill="1"/>
    <xf numFmtId="0" fontId="31" fillId="39" borderId="0" xfId="41" applyFill="1"/>
    <xf numFmtId="0" fontId="33" fillId="0" borderId="0" xfId="41" applyFont="1" applyAlignment="1">
      <alignment horizontal="center"/>
    </xf>
    <xf numFmtId="0" fontId="29" fillId="0" borderId="0" xfId="41" applyFont="1" applyAlignment="1">
      <alignment horizontal="center"/>
    </xf>
    <xf numFmtId="2" fontId="29" fillId="0" borderId="0" xfId="41" applyNumberFormat="1" applyFont="1" applyAlignment="1">
      <alignment horizontal="center"/>
    </xf>
    <xf numFmtId="0" fontId="32" fillId="40" borderId="0" xfId="41" applyFont="1" applyFill="1"/>
    <xf numFmtId="0" fontId="31" fillId="0" borderId="0" xfId="41"/>
    <xf numFmtId="22" fontId="31" fillId="0" borderId="0" xfId="41" applyNumberFormat="1"/>
    <xf numFmtId="0" fontId="31" fillId="0" borderId="0" xfId="41" applyAlignment="1">
      <alignment horizontal="center"/>
    </xf>
    <xf numFmtId="0" fontId="31" fillId="37" borderId="0" xfId="41" applyFill="1" applyAlignment="1">
      <alignment horizontal="left"/>
    </xf>
    <xf numFmtId="2" fontId="31" fillId="0" borderId="0" xfId="41" applyNumberFormat="1"/>
    <xf numFmtId="0" fontId="29" fillId="40" borderId="0" xfId="41" applyFont="1" applyFill="1" applyAlignment="1">
      <alignment horizontal="center"/>
    </xf>
    <xf numFmtId="0" fontId="31" fillId="0" borderId="0" xfId="41"/>
    <xf numFmtId="22" fontId="31" fillId="0" borderId="0" xfId="41" applyNumberFormat="1"/>
    <xf numFmtId="0" fontId="31" fillId="0" borderId="0" xfId="41" applyFill="1"/>
    <xf numFmtId="0" fontId="31" fillId="0" borderId="0" xfId="41" applyAlignment="1">
      <alignment horizontal="center"/>
    </xf>
    <xf numFmtId="22" fontId="31" fillId="0" borderId="0" xfId="41" applyNumberFormat="1" applyFill="1"/>
    <xf numFmtId="0" fontId="32" fillId="0" borderId="0" xfId="41" applyFont="1" applyFill="1"/>
    <xf numFmtId="0" fontId="31" fillId="37" borderId="0" xfId="41" applyFill="1" applyAlignment="1">
      <alignment horizontal="left"/>
    </xf>
    <xf numFmtId="0" fontId="32" fillId="0" borderId="0" xfId="41" applyFont="1"/>
    <xf numFmtId="2" fontId="31" fillId="0" borderId="0" xfId="41" applyNumberFormat="1"/>
    <xf numFmtId="2" fontId="32" fillId="0" borderId="0" xfId="41" applyNumberFormat="1" applyFont="1" applyFill="1"/>
    <xf numFmtId="2" fontId="31" fillId="0" borderId="0" xfId="41" applyNumberFormat="1" applyFill="1"/>
    <xf numFmtId="0" fontId="32" fillId="0" borderId="0" xfId="41" applyFont="1" applyFill="1" applyAlignment="1">
      <alignment horizontal="center"/>
    </xf>
    <xf numFmtId="0" fontId="31" fillId="0" borderId="0" xfId="41" applyFill="1" applyAlignment="1">
      <alignment horizontal="center"/>
    </xf>
    <xf numFmtId="0" fontId="31" fillId="38" borderId="0" xfId="41" applyFill="1"/>
    <xf numFmtId="0" fontId="29" fillId="38" borderId="0" xfId="41" applyFont="1" applyFill="1" applyAlignment="1">
      <alignment horizontal="center"/>
    </xf>
    <xf numFmtId="0" fontId="29" fillId="35" borderId="0" xfId="41" applyFont="1" applyFill="1"/>
    <xf numFmtId="0" fontId="6" fillId="35" borderId="0" xfId="0" applyFont="1" applyFill="1"/>
    <xf numFmtId="0" fontId="0" fillId="37" borderId="0" xfId="0" applyFill="1"/>
    <xf numFmtId="0" fontId="34" fillId="0" borderId="0" xfId="0" applyFont="1"/>
    <xf numFmtId="0" fontId="34" fillId="35" borderId="0" xfId="0" applyFont="1" applyFill="1"/>
    <xf numFmtId="0" fontId="35" fillId="35" borderId="0" xfId="41" applyFont="1" applyFill="1"/>
    <xf numFmtId="0" fontId="31" fillId="35" borderId="0" xfId="41" applyFill="1" applyAlignment="1">
      <alignment horizontal="left"/>
    </xf>
    <xf numFmtId="0" fontId="6" fillId="35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11" fillId="35" borderId="0" xfId="0" applyFont="1" applyFill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Fill="1" applyAlignment="1">
      <alignment horizontal="left"/>
    </xf>
    <xf numFmtId="0" fontId="31" fillId="0" borderId="0" xfId="41" applyFill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31" fillId="35" borderId="0" xfId="41" applyFont="1" applyFill="1" applyAlignment="1">
      <alignment horizontal="left"/>
    </xf>
    <xf numFmtId="164" fontId="0" fillId="0" borderId="0" xfId="0" applyNumberFormat="1"/>
    <xf numFmtId="164" fontId="0" fillId="35" borderId="0" xfId="0" applyNumberFormat="1" applyFill="1"/>
    <xf numFmtId="165" fontId="36" fillId="0" borderId="0" xfId="41" applyNumberFormat="1" applyFont="1"/>
    <xf numFmtId="165" fontId="0" fillId="0" borderId="0" xfId="0" applyNumberFormat="1"/>
    <xf numFmtId="0" fontId="11" fillId="0" borderId="2" xfId="0" applyFont="1" applyBorder="1"/>
    <xf numFmtId="0" fontId="11" fillId="37" borderId="0" xfId="0" applyFont="1" applyFill="1"/>
    <xf numFmtId="0" fontId="0" fillId="0" borderId="9" xfId="0" applyBorder="1"/>
    <xf numFmtId="0" fontId="6" fillId="37" borderId="0" xfId="0" applyFont="1" applyFill="1"/>
    <xf numFmtId="0" fontId="34" fillId="0" borderId="0" xfId="43" applyFont="1"/>
    <xf numFmtId="0" fontId="6" fillId="0" borderId="0" xfId="0" applyFont="1" applyAlignment="1">
      <alignment horizontal="center"/>
    </xf>
    <xf numFmtId="0" fontId="34" fillId="0" borderId="0" xfId="43" applyFont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3" xfId="0" applyBorder="1" applyAlignment="1">
      <alignment vertical="center" wrapText="1"/>
    </xf>
    <xf numFmtId="0" fontId="0" fillId="0" borderId="7" xfId="0" applyBorder="1"/>
    <xf numFmtId="0" fontId="0" fillId="0" borderId="11" xfId="0" applyBorder="1"/>
    <xf numFmtId="0" fontId="34" fillId="0" borderId="0" xfId="43" applyFont="1"/>
    <xf numFmtId="0" fontId="11" fillId="0" borderId="0" xfId="47" applyFont="1"/>
    <xf numFmtId="0" fontId="6" fillId="0" borderId="0" xfId="47" applyFont="1"/>
    <xf numFmtId="0" fontId="0" fillId="0" borderId="5" xfId="0" applyBorder="1"/>
    <xf numFmtId="0" fontId="11" fillId="0" borderId="0" xfId="47"/>
    <xf numFmtId="0" fontId="11" fillId="0" borderId="0" xfId="47" applyFont="1"/>
    <xf numFmtId="0" fontId="6" fillId="0" borderId="0" xfId="47" applyFont="1"/>
    <xf numFmtId="0" fontId="34" fillId="0" borderId="0" xfId="43" applyFont="1"/>
    <xf numFmtId="0" fontId="11" fillId="0" borderId="0" xfId="47"/>
    <xf numFmtId="0" fontId="29" fillId="0" borderId="0" xfId="41" applyFont="1" applyFill="1" applyAlignment="1">
      <alignment horizontal="center"/>
    </xf>
    <xf numFmtId="0" fontId="29" fillId="0" borderId="0" xfId="41" applyFont="1" applyFill="1" applyAlignment="1">
      <alignment horizontal="left"/>
    </xf>
    <xf numFmtId="0" fontId="33" fillId="0" borderId="0" xfId="41" applyFont="1" applyFill="1" applyAlignment="1">
      <alignment horizontal="center"/>
    </xf>
    <xf numFmtId="0" fontId="38" fillId="0" borderId="0" xfId="0" applyFont="1" applyAlignment="1">
      <alignment vertical="center"/>
    </xf>
    <xf numFmtId="11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32" fillId="0" borderId="0" xfId="0" applyFont="1"/>
    <xf numFmtId="0" fontId="36" fillId="0" borderId="0" xfId="41" applyFont="1" applyFill="1" applyAlignment="1">
      <alignment horizontal="center"/>
    </xf>
    <xf numFmtId="0" fontId="3" fillId="40" borderId="0" xfId="41" applyFont="1" applyFill="1"/>
    <xf numFmtId="0" fontId="2" fillId="35" borderId="0" xfId="41" applyFont="1" applyFill="1" applyAlignment="1">
      <alignment horizontal="left"/>
    </xf>
    <xf numFmtId="0" fontId="1" fillId="0" borderId="0" xfId="41" applyFont="1"/>
    <xf numFmtId="2" fontId="11" fillId="0" borderId="0" xfId="0" applyNumberFormat="1" applyFont="1"/>
    <xf numFmtId="2" fontId="0" fillId="0" borderId="0" xfId="0" applyNumberFormat="1" applyFill="1"/>
    <xf numFmtId="2" fontId="4" fillId="0" borderId="0" xfId="0" applyNumberFormat="1" applyFont="1"/>
    <xf numFmtId="0" fontId="0" fillId="0" borderId="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3" borderId="18" xfId="0" applyFont="1" applyFill="1" applyBorder="1" applyAlignment="1">
      <alignment horizontal="center" wrapText="1"/>
    </xf>
    <xf numFmtId="0" fontId="6" fillId="3" borderId="20" xfId="0" applyFont="1" applyFill="1" applyBorder="1" applyAlignment="1">
      <alignment horizontal="center" wrapText="1"/>
    </xf>
    <xf numFmtId="0" fontId="6" fillId="3" borderId="16" xfId="0" applyFont="1" applyFill="1" applyBorder="1" applyAlignment="1">
      <alignment horizontal="center" wrapText="1"/>
    </xf>
    <xf numFmtId="0" fontId="6" fillId="3" borderId="17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6" borderId="21" xfId="43" applyFont="1" applyFill="1" applyBorder="1" applyAlignment="1">
      <alignment horizontal="center" vertical="center"/>
    </xf>
    <xf numFmtId="0" fontId="6" fillId="36" borderId="22" xfId="43" applyFont="1" applyFill="1" applyBorder="1" applyAlignment="1">
      <alignment horizontal="center" vertical="center"/>
    </xf>
    <xf numFmtId="0" fontId="11" fillId="2" borderId="21" xfId="43" applyFill="1" applyBorder="1" applyAlignment="1">
      <alignment horizontal="center" vertical="center"/>
    </xf>
    <xf numFmtId="0" fontId="11" fillId="2" borderId="22" xfId="43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3"/>
    <cellStyle name="Normal 3 2" xfId="45"/>
    <cellStyle name="Normal 4" xfId="44"/>
    <cellStyle name="Normal 5" xfId="46"/>
    <cellStyle name="Normal 6" xfId="47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048:E1056" headerRowCount="0" totalsRowShown="0">
  <tableColumns count="4">
    <tableColumn id="1" name="Column1"/>
    <tableColumn id="2" name="Column2"/>
    <tableColumn id="3" name="Column3"/>
    <tableColumn id="5" name="Column5"/>
  </tableColumns>
  <tableStyleInfo name="TableStyleLight15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workbookViewId="0">
      <pane xSplit="1" ySplit="1" topLeftCell="H106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2.75" x14ac:dyDescent="0.2"/>
  <cols>
    <col min="1" max="1" width="10" bestFit="1" customWidth="1"/>
    <col min="2" max="3" width="11.140625" customWidth="1"/>
    <col min="4" max="4" width="12.7109375" customWidth="1"/>
    <col min="5" max="5" width="14.7109375" customWidth="1"/>
    <col min="6" max="6" width="14.42578125" bestFit="1" customWidth="1"/>
    <col min="7" max="7" width="11.140625" customWidth="1"/>
    <col min="8" max="8" width="11.140625" bestFit="1" customWidth="1"/>
    <col min="9" max="9" width="12" bestFit="1" customWidth="1"/>
    <col min="10" max="10" width="7.85546875" bestFit="1" customWidth="1"/>
    <col min="11" max="11" width="12" bestFit="1" customWidth="1"/>
    <col min="12" max="12" width="11.7109375" bestFit="1" customWidth="1"/>
    <col min="13" max="24" width="8.5703125" bestFit="1" customWidth="1"/>
    <col min="25" max="25" width="16.28515625" bestFit="1" customWidth="1"/>
  </cols>
  <sheetData>
    <row r="1" spans="1:25" ht="15" x14ac:dyDescent="0.25">
      <c r="A1" s="25" t="s">
        <v>79</v>
      </c>
      <c r="B1" s="25" t="s">
        <v>80</v>
      </c>
      <c r="C1" s="26" t="s">
        <v>81</v>
      </c>
      <c r="D1" s="26" t="s">
        <v>82</v>
      </c>
      <c r="E1" s="25" t="s">
        <v>83</v>
      </c>
      <c r="F1" s="48" t="s">
        <v>84</v>
      </c>
      <c r="G1" s="25" t="s">
        <v>488</v>
      </c>
      <c r="H1" s="25" t="s">
        <v>489</v>
      </c>
      <c r="I1" s="33" t="s">
        <v>490</v>
      </c>
      <c r="J1" s="25" t="s">
        <v>85</v>
      </c>
      <c r="K1" s="25" t="s">
        <v>86</v>
      </c>
      <c r="L1" s="25" t="s">
        <v>87</v>
      </c>
      <c r="M1" s="24" t="s">
        <v>8</v>
      </c>
      <c r="N1" s="24" t="s">
        <v>9</v>
      </c>
      <c r="O1" s="24" t="s">
        <v>7</v>
      </c>
      <c r="P1" s="24" t="s">
        <v>6</v>
      </c>
      <c r="Q1" s="24" t="s">
        <v>2</v>
      </c>
      <c r="R1" s="24" t="s">
        <v>88</v>
      </c>
      <c r="S1" s="24" t="s">
        <v>1</v>
      </c>
      <c r="T1" s="24" t="s">
        <v>0</v>
      </c>
      <c r="U1" s="24" t="s">
        <v>4</v>
      </c>
      <c r="V1" s="24" t="s">
        <v>11</v>
      </c>
      <c r="W1" s="24" t="s">
        <v>10</v>
      </c>
      <c r="X1" s="24" t="s">
        <v>89</v>
      </c>
    </row>
    <row r="2" spans="1:25" ht="15" x14ac:dyDescent="0.25">
      <c r="A2" s="40">
        <v>1941</v>
      </c>
      <c r="B2" s="28">
        <v>11</v>
      </c>
      <c r="C2" s="32">
        <v>4419601.5199999996</v>
      </c>
      <c r="D2" s="32">
        <v>338335.36</v>
      </c>
      <c r="E2" s="28" t="s">
        <v>90</v>
      </c>
      <c r="F2" s="47" t="s">
        <v>41</v>
      </c>
      <c r="G2" s="29" t="s">
        <v>43</v>
      </c>
      <c r="H2" s="28" t="s">
        <v>91</v>
      </c>
      <c r="I2" s="22" t="s">
        <v>91</v>
      </c>
      <c r="J2" s="30">
        <v>9</v>
      </c>
      <c r="K2" s="30" t="s">
        <v>92</v>
      </c>
      <c r="L2" s="30" t="s">
        <v>92</v>
      </c>
      <c r="M2" s="28">
        <v>1</v>
      </c>
      <c r="N2" s="28"/>
      <c r="O2" s="28"/>
      <c r="P2" s="28">
        <v>1</v>
      </c>
      <c r="Q2" s="28"/>
      <c r="R2" s="28"/>
      <c r="S2" s="28"/>
      <c r="T2" s="28"/>
      <c r="U2" s="28"/>
      <c r="V2" s="28"/>
      <c r="W2" s="28"/>
      <c r="X2" s="28"/>
      <c r="Y2" s="28"/>
    </row>
    <row r="3" spans="1:25" ht="15" x14ac:dyDescent="0.25">
      <c r="A3" s="31">
        <v>1719</v>
      </c>
      <c r="B3" s="28">
        <v>12</v>
      </c>
      <c r="C3" s="32">
        <v>4422593.5999999996</v>
      </c>
      <c r="D3" s="32">
        <v>346702.7</v>
      </c>
      <c r="E3" s="28" t="s">
        <v>90</v>
      </c>
      <c r="F3" s="47" t="s">
        <v>41</v>
      </c>
      <c r="G3" s="35" t="s">
        <v>43</v>
      </c>
      <c r="H3" s="28" t="s">
        <v>91</v>
      </c>
      <c r="I3" s="22" t="s">
        <v>91</v>
      </c>
      <c r="J3" s="30">
        <v>9</v>
      </c>
      <c r="K3" s="30" t="s">
        <v>92</v>
      </c>
      <c r="L3" s="30" t="s">
        <v>92</v>
      </c>
      <c r="M3" s="28"/>
      <c r="N3" s="28">
        <v>1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15" x14ac:dyDescent="0.25">
      <c r="A4" s="40">
        <v>1973</v>
      </c>
      <c r="B4" s="28">
        <v>27</v>
      </c>
      <c r="C4" s="32">
        <v>4422943.7</v>
      </c>
      <c r="D4" s="32">
        <v>309978.53999999998</v>
      </c>
      <c r="E4" s="28" t="s">
        <v>90</v>
      </c>
      <c r="F4" s="47" t="s">
        <v>40</v>
      </c>
      <c r="G4" s="35" t="s">
        <v>43</v>
      </c>
      <c r="H4" s="28" t="s">
        <v>91</v>
      </c>
      <c r="I4" s="22" t="s">
        <v>91</v>
      </c>
      <c r="J4" s="30">
        <v>3</v>
      </c>
      <c r="K4" s="30" t="s">
        <v>92</v>
      </c>
      <c r="L4" s="30" t="s">
        <v>92</v>
      </c>
      <c r="M4" s="28"/>
      <c r="N4" s="28">
        <v>1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15" x14ac:dyDescent="0.25">
      <c r="A5" s="40">
        <v>1939</v>
      </c>
      <c r="B5" s="34">
        <v>16</v>
      </c>
      <c r="C5" s="42">
        <v>4423137.25</v>
      </c>
      <c r="D5" s="42">
        <v>336688.51</v>
      </c>
      <c r="E5" s="34" t="s">
        <v>90</v>
      </c>
      <c r="F5" s="47" t="s">
        <v>40</v>
      </c>
      <c r="G5" s="35" t="s">
        <v>43</v>
      </c>
      <c r="H5" s="34" t="s">
        <v>91</v>
      </c>
      <c r="I5" s="22" t="s">
        <v>91</v>
      </c>
      <c r="J5" s="37">
        <v>2</v>
      </c>
      <c r="K5" s="37" t="s">
        <v>92</v>
      </c>
      <c r="L5" s="37" t="s">
        <v>92</v>
      </c>
      <c r="M5" s="28"/>
      <c r="N5" s="28"/>
      <c r="O5" s="28"/>
      <c r="P5" s="28"/>
      <c r="Q5" s="28"/>
      <c r="R5" s="28">
        <v>1</v>
      </c>
      <c r="S5" s="28"/>
      <c r="T5" s="28"/>
      <c r="U5" s="28"/>
      <c r="V5" s="28"/>
      <c r="W5" s="28"/>
      <c r="X5" s="28"/>
      <c r="Y5" s="28"/>
    </row>
    <row r="6" spans="1:25" ht="15" x14ac:dyDescent="0.25">
      <c r="A6" s="31">
        <v>1667</v>
      </c>
      <c r="B6" s="28">
        <v>16</v>
      </c>
      <c r="C6" s="32">
        <v>4423486.32</v>
      </c>
      <c r="D6" s="32">
        <v>336712.75</v>
      </c>
      <c r="E6" s="28" t="s">
        <v>90</v>
      </c>
      <c r="F6" s="47" t="s">
        <v>40</v>
      </c>
      <c r="G6" s="35" t="s">
        <v>43</v>
      </c>
      <c r="H6" s="28" t="s">
        <v>91</v>
      </c>
      <c r="I6" s="22" t="s">
        <v>91</v>
      </c>
      <c r="J6" s="30">
        <v>2</v>
      </c>
      <c r="K6" s="30" t="s">
        <v>92</v>
      </c>
      <c r="L6" s="30" t="s">
        <v>92</v>
      </c>
      <c r="M6" s="28">
        <v>1</v>
      </c>
      <c r="N6" s="28"/>
      <c r="O6" s="28"/>
      <c r="P6" s="28"/>
      <c r="Q6" s="28"/>
      <c r="R6" s="28"/>
      <c r="S6" s="28"/>
      <c r="T6" s="28">
        <v>1</v>
      </c>
      <c r="U6" s="28"/>
      <c r="V6" s="28"/>
      <c r="W6" s="28"/>
      <c r="X6" s="28"/>
      <c r="Y6" s="28"/>
    </row>
    <row r="7" spans="1:25" ht="15" x14ac:dyDescent="0.25">
      <c r="A7" s="40">
        <v>1717</v>
      </c>
      <c r="B7" s="28">
        <v>20</v>
      </c>
      <c r="C7" s="32">
        <v>4427932.92</v>
      </c>
      <c r="D7" s="32">
        <v>346387.78</v>
      </c>
      <c r="E7" s="28" t="s">
        <v>90</v>
      </c>
      <c r="F7" s="47" t="s">
        <v>41</v>
      </c>
      <c r="G7" s="35" t="s">
        <v>43</v>
      </c>
      <c r="H7" s="28" t="s">
        <v>91</v>
      </c>
      <c r="I7" s="22" t="s">
        <v>91</v>
      </c>
      <c r="J7" s="30">
        <v>9</v>
      </c>
      <c r="K7" s="30" t="s">
        <v>92</v>
      </c>
      <c r="L7" s="30" t="s">
        <v>92</v>
      </c>
      <c r="M7" s="28"/>
      <c r="N7" s="28">
        <v>1</v>
      </c>
      <c r="O7" s="28"/>
      <c r="P7" s="28"/>
      <c r="Q7" s="28"/>
      <c r="R7" s="28">
        <v>1</v>
      </c>
      <c r="S7" s="28"/>
      <c r="T7" s="28"/>
      <c r="U7" s="28"/>
      <c r="V7" s="28"/>
      <c r="W7" s="28"/>
      <c r="X7" s="28"/>
    </row>
    <row r="8" spans="1:25" ht="15" x14ac:dyDescent="0.25">
      <c r="A8" s="40">
        <v>1971</v>
      </c>
      <c r="B8" s="28">
        <v>2</v>
      </c>
      <c r="C8" s="32">
        <v>4427995.5999999996</v>
      </c>
      <c r="D8" s="32">
        <v>309292.34999999998</v>
      </c>
      <c r="E8" s="28" t="s">
        <v>90</v>
      </c>
      <c r="F8" s="47" t="s">
        <v>40</v>
      </c>
      <c r="G8" s="35" t="s">
        <v>43</v>
      </c>
      <c r="H8" s="28" t="s">
        <v>91</v>
      </c>
      <c r="I8" s="22" t="s">
        <v>91</v>
      </c>
      <c r="J8" s="30">
        <v>7</v>
      </c>
      <c r="K8" s="30" t="s">
        <v>92</v>
      </c>
      <c r="L8" s="30" t="s">
        <v>92</v>
      </c>
      <c r="M8" s="28"/>
      <c r="N8" s="28">
        <v>1</v>
      </c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ht="15" x14ac:dyDescent="0.25">
      <c r="A9" s="40">
        <v>1937</v>
      </c>
      <c r="B9" s="28">
        <v>22</v>
      </c>
      <c r="C9" s="32">
        <v>4428081.59</v>
      </c>
      <c r="D9" s="32">
        <v>337555.11</v>
      </c>
      <c r="E9" s="28" t="s">
        <v>90</v>
      </c>
      <c r="F9" s="47" t="s">
        <v>40</v>
      </c>
      <c r="G9" s="35" t="s">
        <v>43</v>
      </c>
      <c r="H9" s="28" t="s">
        <v>91</v>
      </c>
      <c r="I9" s="22" t="s">
        <v>91</v>
      </c>
      <c r="J9" s="30">
        <v>3</v>
      </c>
      <c r="K9" s="30" t="s">
        <v>92</v>
      </c>
      <c r="L9" s="30" t="s">
        <v>92</v>
      </c>
      <c r="M9" s="28">
        <v>1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" x14ac:dyDescent="0.25">
      <c r="A10" s="40">
        <v>1718</v>
      </c>
      <c r="B10" s="28">
        <v>20</v>
      </c>
      <c r="C10" s="32">
        <v>4428145.17</v>
      </c>
      <c r="D10" s="32">
        <v>346160.17</v>
      </c>
      <c r="E10" s="28" t="s">
        <v>90</v>
      </c>
      <c r="F10" s="47" t="s">
        <v>41</v>
      </c>
      <c r="G10" s="35" t="s">
        <v>43</v>
      </c>
      <c r="H10" s="28" t="s">
        <v>91</v>
      </c>
      <c r="I10" s="22" t="s">
        <v>91</v>
      </c>
      <c r="J10" s="30">
        <v>9</v>
      </c>
      <c r="K10" s="30" t="s">
        <v>92</v>
      </c>
      <c r="L10" s="30" t="s">
        <v>92</v>
      </c>
      <c r="M10" s="28"/>
      <c r="N10" s="28"/>
      <c r="O10" s="28"/>
      <c r="P10" s="28">
        <v>1</v>
      </c>
      <c r="Q10" s="28"/>
      <c r="R10" s="28">
        <v>1</v>
      </c>
      <c r="S10" s="28"/>
      <c r="T10" s="28"/>
      <c r="U10" s="28"/>
      <c r="V10" s="28"/>
      <c r="W10" s="28"/>
      <c r="X10" s="28"/>
    </row>
    <row r="11" spans="1:25" ht="15" x14ac:dyDescent="0.25">
      <c r="A11" s="40">
        <v>1663</v>
      </c>
      <c r="B11" s="28">
        <v>22</v>
      </c>
      <c r="C11" s="32">
        <v>4428222.47</v>
      </c>
      <c r="D11" s="32">
        <v>336416.63</v>
      </c>
      <c r="E11" s="28" t="s">
        <v>90</v>
      </c>
      <c r="F11" s="47" t="s">
        <v>40</v>
      </c>
      <c r="G11" s="35" t="s">
        <v>43</v>
      </c>
      <c r="H11" s="28" t="s">
        <v>91</v>
      </c>
      <c r="I11" s="22" t="s">
        <v>91</v>
      </c>
      <c r="J11" s="30">
        <v>6</v>
      </c>
      <c r="K11" s="30" t="s">
        <v>92</v>
      </c>
      <c r="L11" s="30" t="s">
        <v>92</v>
      </c>
      <c r="M11" s="28">
        <v>1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 spans="1:25" ht="15" x14ac:dyDescent="0.25">
      <c r="A12" s="40">
        <v>1934</v>
      </c>
      <c r="B12" s="28">
        <v>22</v>
      </c>
      <c r="C12" s="32">
        <v>4428222.47</v>
      </c>
      <c r="D12" s="32">
        <v>336416.63</v>
      </c>
      <c r="E12" s="28" t="s">
        <v>90</v>
      </c>
      <c r="F12" s="47" t="s">
        <v>40</v>
      </c>
      <c r="G12" s="35" t="s">
        <v>43</v>
      </c>
      <c r="H12" s="28" t="s">
        <v>91</v>
      </c>
      <c r="I12" s="22" t="s">
        <v>91</v>
      </c>
      <c r="J12" s="30">
        <v>6</v>
      </c>
      <c r="K12" s="30" t="s">
        <v>92</v>
      </c>
      <c r="L12" s="30" t="s">
        <v>92</v>
      </c>
      <c r="M12" s="28">
        <v>1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spans="1:25" ht="15" x14ac:dyDescent="0.25">
      <c r="A13" s="40">
        <v>1268</v>
      </c>
      <c r="B13" s="28">
        <v>29</v>
      </c>
      <c r="C13" s="32">
        <v>4428275.5199999996</v>
      </c>
      <c r="D13" s="32">
        <v>321900.53999999998</v>
      </c>
      <c r="E13" s="28" t="s">
        <v>90</v>
      </c>
      <c r="F13" s="47" t="s">
        <v>40</v>
      </c>
      <c r="G13" s="35" t="s">
        <v>43</v>
      </c>
      <c r="H13" s="28" t="s">
        <v>91</v>
      </c>
      <c r="I13" s="22" t="s">
        <v>91</v>
      </c>
      <c r="J13" s="30">
        <v>2</v>
      </c>
      <c r="K13" s="30" t="s">
        <v>92</v>
      </c>
      <c r="L13" s="30" t="s">
        <v>92</v>
      </c>
      <c r="M13" s="28"/>
      <c r="N13" s="28"/>
      <c r="O13" s="28">
        <v>1</v>
      </c>
      <c r="P13" s="28"/>
      <c r="Q13" s="28">
        <v>1</v>
      </c>
      <c r="R13" s="28"/>
      <c r="S13" s="28"/>
      <c r="T13" s="28"/>
      <c r="U13" s="28"/>
      <c r="V13" s="28"/>
      <c r="W13" s="28"/>
      <c r="X13" s="28"/>
    </row>
    <row r="14" spans="1:25" ht="15" x14ac:dyDescent="0.25">
      <c r="A14" s="40">
        <v>1295</v>
      </c>
      <c r="B14" s="28">
        <v>20</v>
      </c>
      <c r="C14" s="32">
        <v>4428454.66</v>
      </c>
      <c r="D14" s="32">
        <v>345518.92</v>
      </c>
      <c r="E14" s="28" t="s">
        <v>90</v>
      </c>
      <c r="F14" s="47" t="s">
        <v>41</v>
      </c>
      <c r="G14" s="35" t="s">
        <v>43</v>
      </c>
      <c r="H14" s="28" t="s">
        <v>91</v>
      </c>
      <c r="I14" s="22" t="s">
        <v>91</v>
      </c>
      <c r="J14" s="30">
        <v>2</v>
      </c>
      <c r="K14" s="30" t="s">
        <v>92</v>
      </c>
      <c r="L14" s="30" t="s">
        <v>92</v>
      </c>
      <c r="M14" s="28"/>
      <c r="N14" s="28"/>
      <c r="O14" s="28"/>
      <c r="P14" s="28">
        <v>1</v>
      </c>
      <c r="Q14" s="28"/>
      <c r="R14" s="28">
        <v>1</v>
      </c>
      <c r="S14" s="28"/>
      <c r="T14" s="28"/>
      <c r="U14" s="28"/>
      <c r="V14" s="28"/>
      <c r="W14" s="28"/>
      <c r="X14" s="28"/>
    </row>
    <row r="15" spans="1:25" ht="15" x14ac:dyDescent="0.25">
      <c r="A15" s="31">
        <v>1477</v>
      </c>
      <c r="B15" s="28">
        <v>29</v>
      </c>
      <c r="C15" s="32">
        <v>4428463.7</v>
      </c>
      <c r="D15" s="32">
        <v>321339.73</v>
      </c>
      <c r="E15" s="28" t="s">
        <v>90</v>
      </c>
      <c r="F15" s="47" t="s">
        <v>40</v>
      </c>
      <c r="G15" s="35" t="s">
        <v>43</v>
      </c>
      <c r="H15" s="28" t="s">
        <v>91</v>
      </c>
      <c r="I15" s="22" t="s">
        <v>91</v>
      </c>
      <c r="J15" s="30">
        <v>2</v>
      </c>
      <c r="K15" s="30" t="s">
        <v>92</v>
      </c>
      <c r="L15" s="30" t="s">
        <v>92</v>
      </c>
      <c r="M15" s="28">
        <v>1</v>
      </c>
      <c r="N15" s="28"/>
      <c r="O15" s="28"/>
      <c r="P15" s="28">
        <v>1</v>
      </c>
      <c r="Q15" s="28"/>
      <c r="R15" s="28"/>
      <c r="S15" s="28"/>
      <c r="T15" s="28"/>
      <c r="U15" s="28"/>
      <c r="V15" s="28"/>
      <c r="W15" s="28"/>
      <c r="X15" s="28"/>
      <c r="Y15" s="28"/>
    </row>
    <row r="16" spans="1:25" ht="15" x14ac:dyDescent="0.25">
      <c r="A16" s="31">
        <v>1269</v>
      </c>
      <c r="B16" s="28">
        <v>29</v>
      </c>
      <c r="C16" s="32">
        <v>4428643</v>
      </c>
      <c r="D16" s="32">
        <v>320577.96000000002</v>
      </c>
      <c r="E16" s="28" t="s">
        <v>90</v>
      </c>
      <c r="F16" s="47" t="s">
        <v>40</v>
      </c>
      <c r="G16" s="35" t="s">
        <v>43</v>
      </c>
      <c r="H16" s="28" t="s">
        <v>91</v>
      </c>
      <c r="I16" s="22" t="s">
        <v>91</v>
      </c>
      <c r="J16" s="30">
        <v>2</v>
      </c>
      <c r="K16" s="30" t="s">
        <v>92</v>
      </c>
      <c r="L16" s="30" t="s">
        <v>92</v>
      </c>
      <c r="M16" s="28"/>
      <c r="N16" s="28"/>
      <c r="O16" s="28"/>
      <c r="P16" s="28">
        <v>1</v>
      </c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5" x14ac:dyDescent="0.25">
      <c r="A17" s="31">
        <v>1267</v>
      </c>
      <c r="B17" s="28">
        <v>29</v>
      </c>
      <c r="C17" s="32">
        <v>4428684.07</v>
      </c>
      <c r="D17" s="32">
        <v>320376.55</v>
      </c>
      <c r="E17" s="28" t="s">
        <v>90</v>
      </c>
      <c r="F17" s="47" t="s">
        <v>40</v>
      </c>
      <c r="G17" s="35" t="s">
        <v>43</v>
      </c>
      <c r="H17" s="28" t="s">
        <v>91</v>
      </c>
      <c r="I17" s="22" t="s">
        <v>91</v>
      </c>
      <c r="J17" s="30">
        <v>3</v>
      </c>
      <c r="K17" s="30" t="s">
        <v>92</v>
      </c>
      <c r="L17" s="30" t="s">
        <v>92</v>
      </c>
      <c r="M17" s="28"/>
      <c r="N17" s="28"/>
      <c r="O17" s="28">
        <v>1</v>
      </c>
      <c r="P17" s="28"/>
      <c r="Q17" s="28">
        <v>1</v>
      </c>
      <c r="R17" s="28"/>
      <c r="S17" s="28"/>
      <c r="T17" s="28"/>
      <c r="U17" s="28"/>
      <c r="V17" s="28"/>
      <c r="W17" s="28"/>
      <c r="X17" s="28"/>
      <c r="Y17" s="28"/>
    </row>
    <row r="18" spans="1:25" ht="15" x14ac:dyDescent="0.25">
      <c r="A18" s="31">
        <v>1698</v>
      </c>
      <c r="B18" s="28">
        <v>2</v>
      </c>
      <c r="C18" s="32">
        <v>4428830</v>
      </c>
      <c r="D18" s="32">
        <v>308677.59999999998</v>
      </c>
      <c r="E18" s="28" t="s">
        <v>90</v>
      </c>
      <c r="F18" s="47" t="s">
        <v>40</v>
      </c>
      <c r="G18" s="35" t="s">
        <v>43</v>
      </c>
      <c r="H18" s="28" t="s">
        <v>91</v>
      </c>
      <c r="I18" s="22" t="s">
        <v>91</v>
      </c>
      <c r="J18" s="30">
        <v>7</v>
      </c>
      <c r="K18" s="30" t="s">
        <v>92</v>
      </c>
      <c r="L18" s="30" t="s">
        <v>92</v>
      </c>
      <c r="M18" s="28"/>
      <c r="N18" s="28"/>
      <c r="O18" s="28"/>
      <c r="P18" s="28"/>
      <c r="Q18" s="28"/>
      <c r="R18" s="28">
        <v>1</v>
      </c>
      <c r="S18" s="28"/>
      <c r="T18" s="28"/>
      <c r="U18" s="28"/>
      <c r="V18" s="28"/>
      <c r="W18" s="28"/>
      <c r="X18" s="28"/>
      <c r="Y18" s="28"/>
    </row>
    <row r="19" spans="1:25" ht="15" x14ac:dyDescent="0.25">
      <c r="A19" s="31">
        <v>1716</v>
      </c>
      <c r="B19" s="28">
        <v>29</v>
      </c>
      <c r="C19" s="32">
        <v>4428869.24</v>
      </c>
      <c r="D19" s="32">
        <v>319882.53000000003</v>
      </c>
      <c r="E19" s="28" t="s">
        <v>90</v>
      </c>
      <c r="F19" s="47" t="s">
        <v>40</v>
      </c>
      <c r="G19" s="35" t="s">
        <v>43</v>
      </c>
      <c r="H19" s="28" t="s">
        <v>91</v>
      </c>
      <c r="I19" s="22" t="s">
        <v>91</v>
      </c>
      <c r="J19" s="30">
        <v>7</v>
      </c>
      <c r="K19" s="30" t="s">
        <v>92</v>
      </c>
      <c r="L19" s="30" t="s">
        <v>92</v>
      </c>
      <c r="M19" s="28"/>
      <c r="N19" s="28"/>
      <c r="O19" s="28">
        <v>1</v>
      </c>
      <c r="P19" s="28">
        <v>1</v>
      </c>
      <c r="Q19" s="28"/>
      <c r="R19" s="28">
        <v>1</v>
      </c>
      <c r="S19" s="28">
        <v>1</v>
      </c>
      <c r="T19" s="28"/>
      <c r="U19" s="28"/>
      <c r="V19" s="28"/>
      <c r="W19" s="28"/>
      <c r="X19" s="28"/>
      <c r="Y19" s="28"/>
    </row>
    <row r="20" spans="1:25" ht="15" x14ac:dyDescent="0.25">
      <c r="A20" s="40">
        <v>1715</v>
      </c>
      <c r="B20" s="28">
        <v>29</v>
      </c>
      <c r="C20" s="32">
        <v>4429000.8</v>
      </c>
      <c r="D20" s="32">
        <v>319696.93</v>
      </c>
      <c r="E20" s="28" t="s">
        <v>90</v>
      </c>
      <c r="F20" s="47" t="s">
        <v>40</v>
      </c>
      <c r="G20" s="35" t="s">
        <v>43</v>
      </c>
      <c r="H20" s="28" t="s">
        <v>91</v>
      </c>
      <c r="I20" s="22" t="s">
        <v>91</v>
      </c>
      <c r="J20" s="30">
        <v>7</v>
      </c>
      <c r="K20" s="30" t="s">
        <v>92</v>
      </c>
      <c r="L20" s="30" t="s">
        <v>92</v>
      </c>
      <c r="M20" s="28"/>
      <c r="N20" s="28"/>
      <c r="O20" s="28"/>
      <c r="P20" s="28">
        <v>1</v>
      </c>
      <c r="Q20" s="28"/>
      <c r="R20" s="28"/>
      <c r="S20" s="28"/>
      <c r="T20" s="28"/>
      <c r="U20" s="28"/>
      <c r="V20" s="28">
        <v>1</v>
      </c>
      <c r="W20" s="28"/>
      <c r="X20" s="28"/>
    </row>
    <row r="21" spans="1:25" ht="15" x14ac:dyDescent="0.25">
      <c r="A21" s="40">
        <v>1695</v>
      </c>
      <c r="B21" s="28">
        <v>29</v>
      </c>
      <c r="C21" s="32">
        <v>4429029.96</v>
      </c>
      <c r="D21" s="32">
        <v>319656.87</v>
      </c>
      <c r="E21" s="28" t="s">
        <v>90</v>
      </c>
      <c r="F21" s="47" t="s">
        <v>40</v>
      </c>
      <c r="G21" s="35" t="s">
        <v>43</v>
      </c>
      <c r="H21" s="28" t="s">
        <v>91</v>
      </c>
      <c r="I21" s="22" t="s">
        <v>91</v>
      </c>
      <c r="J21" s="30">
        <v>3</v>
      </c>
      <c r="K21" s="30" t="s">
        <v>92</v>
      </c>
      <c r="L21" s="30" t="s">
        <v>92</v>
      </c>
      <c r="M21" s="28">
        <v>1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5" ht="15" x14ac:dyDescent="0.25">
      <c r="A22" s="40">
        <v>1478</v>
      </c>
      <c r="B22" s="28">
        <v>20</v>
      </c>
      <c r="C22" s="32">
        <v>4429312.49</v>
      </c>
      <c r="D22" s="32">
        <v>345169.27</v>
      </c>
      <c r="E22" s="28" t="s">
        <v>90</v>
      </c>
      <c r="F22" s="47" t="s">
        <v>41</v>
      </c>
      <c r="G22" s="35" t="s">
        <v>43</v>
      </c>
      <c r="H22" s="28" t="s">
        <v>91</v>
      </c>
      <c r="I22" s="22" t="s">
        <v>91</v>
      </c>
      <c r="J22" s="30">
        <v>2</v>
      </c>
      <c r="K22" s="30" t="s">
        <v>92</v>
      </c>
      <c r="L22" s="30" t="s">
        <v>92</v>
      </c>
      <c r="M22" s="28"/>
      <c r="N22" s="28"/>
      <c r="O22" s="28"/>
      <c r="P22" s="28">
        <v>1</v>
      </c>
      <c r="Q22" s="28"/>
      <c r="R22" s="28"/>
      <c r="S22" s="28"/>
      <c r="T22" s="28"/>
      <c r="U22" s="28"/>
      <c r="V22" s="28"/>
      <c r="W22" s="28"/>
      <c r="X22" s="28"/>
    </row>
    <row r="23" spans="1:25" ht="15" x14ac:dyDescent="0.25">
      <c r="A23" s="40">
        <v>1697</v>
      </c>
      <c r="B23" s="28">
        <v>2</v>
      </c>
      <c r="C23" s="32">
        <v>4429353</v>
      </c>
      <c r="D23" s="32">
        <v>308519.7</v>
      </c>
      <c r="E23" s="28" t="s">
        <v>90</v>
      </c>
      <c r="F23" s="47" t="s">
        <v>40</v>
      </c>
      <c r="G23" s="35" t="s">
        <v>43</v>
      </c>
      <c r="H23" s="28" t="s">
        <v>91</v>
      </c>
      <c r="I23" s="22" t="s">
        <v>91</v>
      </c>
      <c r="J23" s="30">
        <v>7</v>
      </c>
      <c r="K23" s="30" t="s">
        <v>92</v>
      </c>
      <c r="L23" s="30" t="s">
        <v>92</v>
      </c>
      <c r="M23" s="28"/>
      <c r="N23" s="28">
        <v>1</v>
      </c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5" ht="15" x14ac:dyDescent="0.25">
      <c r="A24" s="40">
        <v>1919</v>
      </c>
      <c r="B24" s="28">
        <v>51</v>
      </c>
      <c r="C24" s="32">
        <v>4429439.6900000004</v>
      </c>
      <c r="D24" s="32">
        <v>342087.89</v>
      </c>
      <c r="E24" s="28" t="s">
        <v>90</v>
      </c>
      <c r="F24" s="47" t="s">
        <v>40</v>
      </c>
      <c r="G24" s="35" t="s">
        <v>43</v>
      </c>
      <c r="H24" s="28" t="s">
        <v>91</v>
      </c>
      <c r="I24" s="22" t="s">
        <v>91</v>
      </c>
      <c r="J24" s="30">
        <v>2</v>
      </c>
      <c r="K24" s="30" t="s">
        <v>92</v>
      </c>
      <c r="L24" s="30" t="s">
        <v>92</v>
      </c>
      <c r="M24" s="28"/>
      <c r="N24" s="28"/>
      <c r="O24" s="28"/>
      <c r="P24" s="28">
        <v>1</v>
      </c>
      <c r="Q24" s="28"/>
      <c r="R24" s="28">
        <v>1</v>
      </c>
      <c r="S24" s="28"/>
      <c r="T24" s="28"/>
      <c r="U24" s="28"/>
      <c r="V24" s="28"/>
      <c r="W24" s="28"/>
      <c r="X24" s="28"/>
    </row>
    <row r="25" spans="1:25" ht="15" x14ac:dyDescent="0.25">
      <c r="A25" s="40">
        <v>1709</v>
      </c>
      <c r="B25" s="28">
        <v>29</v>
      </c>
      <c r="C25" s="32">
        <v>4429474.71</v>
      </c>
      <c r="D25" s="32">
        <v>319037.93</v>
      </c>
      <c r="E25" s="28" t="s">
        <v>90</v>
      </c>
      <c r="F25" s="47" t="s">
        <v>40</v>
      </c>
      <c r="G25" s="35" t="s">
        <v>43</v>
      </c>
      <c r="H25" s="28" t="s">
        <v>94</v>
      </c>
      <c r="I25" s="22" t="s">
        <v>91</v>
      </c>
      <c r="J25" s="30">
        <v>7</v>
      </c>
      <c r="K25" s="30" t="s">
        <v>92</v>
      </c>
      <c r="L25" s="30" t="s">
        <v>92</v>
      </c>
      <c r="M25" s="28"/>
      <c r="N25" s="28"/>
      <c r="O25" s="28">
        <v>1</v>
      </c>
      <c r="P25" s="28">
        <v>1</v>
      </c>
      <c r="Q25" s="28"/>
      <c r="R25" s="28"/>
      <c r="S25" s="28"/>
      <c r="T25" s="28"/>
      <c r="U25" s="28"/>
      <c r="V25" s="28"/>
      <c r="W25" s="28"/>
      <c r="X25" s="28"/>
    </row>
    <row r="26" spans="1:25" ht="15" x14ac:dyDescent="0.25">
      <c r="A26" s="40">
        <v>1696</v>
      </c>
      <c r="B26" s="28">
        <v>29</v>
      </c>
      <c r="C26" s="32">
        <v>4429501.66</v>
      </c>
      <c r="D26" s="32">
        <v>318988.01</v>
      </c>
      <c r="E26" s="28" t="s">
        <v>90</v>
      </c>
      <c r="F26" s="47" t="s">
        <v>40</v>
      </c>
      <c r="G26" s="35" t="s">
        <v>43</v>
      </c>
      <c r="H26" s="28" t="s">
        <v>91</v>
      </c>
      <c r="I26" s="22" t="s">
        <v>91</v>
      </c>
      <c r="J26" s="30">
        <v>3</v>
      </c>
      <c r="K26" s="30" t="s">
        <v>92</v>
      </c>
      <c r="L26" s="30" t="s">
        <v>92</v>
      </c>
      <c r="M26" s="28">
        <v>1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 spans="1:25" ht="15" x14ac:dyDescent="0.25">
      <c r="A27" s="40">
        <v>1710</v>
      </c>
      <c r="B27" s="28">
        <v>29</v>
      </c>
      <c r="C27" s="32">
        <v>4429581.91</v>
      </c>
      <c r="D27" s="32">
        <v>318878.44</v>
      </c>
      <c r="E27" s="28" t="s">
        <v>90</v>
      </c>
      <c r="F27" s="47" t="s">
        <v>40</v>
      </c>
      <c r="G27" s="35" t="s">
        <v>43</v>
      </c>
      <c r="H27" s="28" t="s">
        <v>91</v>
      </c>
      <c r="I27" s="22" t="s">
        <v>91</v>
      </c>
      <c r="J27" s="30">
        <v>7</v>
      </c>
      <c r="K27" s="30" t="s">
        <v>92</v>
      </c>
      <c r="L27" s="30" t="s">
        <v>92</v>
      </c>
      <c r="M27" s="28"/>
      <c r="N27" s="28"/>
      <c r="O27" s="28">
        <v>1</v>
      </c>
      <c r="P27" s="28">
        <v>1</v>
      </c>
      <c r="Q27" s="28"/>
      <c r="R27" s="28">
        <v>1</v>
      </c>
      <c r="S27" s="28"/>
      <c r="T27" s="28"/>
      <c r="U27" s="28"/>
      <c r="V27" s="28"/>
      <c r="W27" s="28">
        <v>1</v>
      </c>
      <c r="X27" s="28"/>
    </row>
    <row r="28" spans="1:25" ht="15" x14ac:dyDescent="0.25">
      <c r="A28" s="40">
        <v>1296</v>
      </c>
      <c r="B28" s="28">
        <v>29</v>
      </c>
      <c r="C28" s="32">
        <v>4429595.28</v>
      </c>
      <c r="D28" s="32">
        <v>318862.53000000003</v>
      </c>
      <c r="E28" s="28" t="s">
        <v>90</v>
      </c>
      <c r="F28" s="47" t="s">
        <v>40</v>
      </c>
      <c r="G28" s="35" t="s">
        <v>43</v>
      </c>
      <c r="H28" s="28" t="s">
        <v>91</v>
      </c>
      <c r="I28" s="22" t="s">
        <v>91</v>
      </c>
      <c r="J28" s="30">
        <v>9</v>
      </c>
      <c r="K28" s="30" t="s">
        <v>92</v>
      </c>
      <c r="L28" s="30" t="s">
        <v>92</v>
      </c>
      <c r="M28" s="28"/>
      <c r="N28" s="28"/>
      <c r="O28" s="28"/>
      <c r="P28" s="28">
        <v>1</v>
      </c>
      <c r="Q28" s="28"/>
      <c r="R28" s="28">
        <v>1</v>
      </c>
      <c r="S28" s="28">
        <v>1</v>
      </c>
      <c r="T28" s="28"/>
      <c r="U28" s="28"/>
      <c r="V28" s="28"/>
      <c r="W28" s="28"/>
      <c r="X28" s="28"/>
    </row>
    <row r="29" spans="1:25" ht="15" x14ac:dyDescent="0.25">
      <c r="A29" s="40">
        <v>2001</v>
      </c>
      <c r="B29" s="28">
        <v>29</v>
      </c>
      <c r="C29" s="32">
        <v>4429777.75</v>
      </c>
      <c r="D29" s="32">
        <v>318611.46999999997</v>
      </c>
      <c r="E29" s="28" t="s">
        <v>90</v>
      </c>
      <c r="F29" s="47" t="s">
        <v>40</v>
      </c>
      <c r="G29" s="35" t="s">
        <v>43</v>
      </c>
      <c r="H29" s="28" t="s">
        <v>91</v>
      </c>
      <c r="I29" s="22" t="s">
        <v>91</v>
      </c>
      <c r="J29" s="30">
        <v>7</v>
      </c>
      <c r="K29" s="30" t="s">
        <v>92</v>
      </c>
      <c r="L29" s="30" t="s">
        <v>92</v>
      </c>
      <c r="M29" s="28">
        <v>1</v>
      </c>
      <c r="N29" s="28"/>
      <c r="O29" s="28"/>
      <c r="P29" s="28"/>
      <c r="Q29" s="28"/>
      <c r="R29" s="28">
        <v>1</v>
      </c>
      <c r="S29" s="28"/>
      <c r="T29" s="28">
        <v>1</v>
      </c>
      <c r="U29" s="28"/>
      <c r="V29" s="28"/>
      <c r="W29" s="28"/>
      <c r="X29" s="28"/>
    </row>
    <row r="30" spans="1:25" ht="15" x14ac:dyDescent="0.25">
      <c r="A30" s="40">
        <v>1299</v>
      </c>
      <c r="B30" s="28">
        <v>29</v>
      </c>
      <c r="C30" s="32">
        <v>4430302.3099999996</v>
      </c>
      <c r="D30" s="32">
        <v>318662.93</v>
      </c>
      <c r="E30" s="28" t="s">
        <v>90</v>
      </c>
      <c r="F30" s="47" t="s">
        <v>40</v>
      </c>
      <c r="G30" s="35" t="s">
        <v>43</v>
      </c>
      <c r="H30" s="28" t="s">
        <v>91</v>
      </c>
      <c r="I30" s="22" t="s">
        <v>91</v>
      </c>
      <c r="J30" s="30">
        <v>7</v>
      </c>
      <c r="K30" s="30" t="s">
        <v>92</v>
      </c>
      <c r="L30" s="30" t="s">
        <v>92</v>
      </c>
      <c r="M30" s="28"/>
      <c r="N30" s="28"/>
      <c r="O30" s="28">
        <v>1</v>
      </c>
      <c r="P30" s="28">
        <v>1</v>
      </c>
      <c r="Q30" s="28"/>
      <c r="R30" s="28"/>
      <c r="S30" s="28"/>
      <c r="T30" s="28">
        <v>1</v>
      </c>
      <c r="U30" s="28"/>
      <c r="V30" s="28"/>
      <c r="W30" s="28"/>
      <c r="X30" s="28"/>
    </row>
    <row r="31" spans="1:25" ht="15" x14ac:dyDescent="0.25">
      <c r="A31" s="40">
        <v>1968</v>
      </c>
      <c r="B31" s="28">
        <v>20</v>
      </c>
      <c r="C31" s="32">
        <v>4430381.6100000003</v>
      </c>
      <c r="D31" s="32">
        <v>344778.52</v>
      </c>
      <c r="E31" s="28" t="s">
        <v>90</v>
      </c>
      <c r="F31" s="47" t="s">
        <v>41</v>
      </c>
      <c r="G31" s="35" t="s">
        <v>43</v>
      </c>
      <c r="H31" s="28" t="s">
        <v>91</v>
      </c>
      <c r="I31" s="22" t="s">
        <v>91</v>
      </c>
      <c r="J31" s="30">
        <v>3</v>
      </c>
      <c r="K31" s="30" t="s">
        <v>92</v>
      </c>
      <c r="L31" s="30" t="s">
        <v>92</v>
      </c>
      <c r="M31" s="28"/>
      <c r="N31" s="28">
        <v>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1:25" ht="15" x14ac:dyDescent="0.25">
      <c r="A32" s="40">
        <v>1654</v>
      </c>
      <c r="B32" s="28">
        <v>56</v>
      </c>
      <c r="C32" s="32">
        <v>4431335.66</v>
      </c>
      <c r="D32" s="32">
        <v>338899.67</v>
      </c>
      <c r="E32" s="28" t="s">
        <v>90</v>
      </c>
      <c r="F32" s="47" t="s">
        <v>40</v>
      </c>
      <c r="G32" s="35" t="s">
        <v>43</v>
      </c>
      <c r="H32" s="28" t="s">
        <v>91</v>
      </c>
      <c r="I32" s="22" t="s">
        <v>91</v>
      </c>
      <c r="J32" s="30">
        <v>2</v>
      </c>
      <c r="K32" s="30" t="s">
        <v>92</v>
      </c>
      <c r="L32" s="30" t="s">
        <v>92</v>
      </c>
      <c r="M32" s="28"/>
      <c r="N32" s="28"/>
      <c r="O32" s="28"/>
      <c r="P32" s="28">
        <v>1</v>
      </c>
      <c r="Q32" s="28"/>
      <c r="R32" s="28"/>
      <c r="S32" s="28"/>
      <c r="T32" s="28"/>
      <c r="U32" s="28"/>
      <c r="V32" s="28"/>
      <c r="W32" s="28"/>
      <c r="X32" s="28"/>
    </row>
    <row r="33" spans="1:25" ht="15" x14ac:dyDescent="0.25">
      <c r="A33" s="40">
        <v>1653</v>
      </c>
      <c r="B33" s="28">
        <v>56</v>
      </c>
      <c r="C33" s="32">
        <v>4431335.88</v>
      </c>
      <c r="D33" s="32">
        <v>338899.76</v>
      </c>
      <c r="E33" s="28" t="s">
        <v>90</v>
      </c>
      <c r="F33" s="47" t="s">
        <v>40</v>
      </c>
      <c r="G33" s="35" t="s">
        <v>43</v>
      </c>
      <c r="H33" s="28" t="s">
        <v>91</v>
      </c>
      <c r="I33" s="22" t="s">
        <v>91</v>
      </c>
      <c r="J33" s="30">
        <v>2</v>
      </c>
      <c r="K33" s="30" t="s">
        <v>92</v>
      </c>
      <c r="L33" s="30" t="s">
        <v>92</v>
      </c>
      <c r="M33" s="28">
        <v>1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5" x14ac:dyDescent="0.25">
      <c r="A34" s="31">
        <v>1920</v>
      </c>
      <c r="B34" s="28">
        <v>56</v>
      </c>
      <c r="C34" s="32">
        <v>4431567.9800000004</v>
      </c>
      <c r="D34" s="32">
        <v>338512.34</v>
      </c>
      <c r="E34" s="28" t="s">
        <v>90</v>
      </c>
      <c r="F34" s="47" t="s">
        <v>40</v>
      </c>
      <c r="G34" s="35" t="s">
        <v>43</v>
      </c>
      <c r="H34" s="28" t="s">
        <v>91</v>
      </c>
      <c r="I34" s="22" t="s">
        <v>91</v>
      </c>
      <c r="J34" s="30">
        <v>7</v>
      </c>
      <c r="K34" s="30" t="s">
        <v>92</v>
      </c>
      <c r="L34" s="30" t="s">
        <v>92</v>
      </c>
      <c r="M34" s="28"/>
      <c r="N34" s="28"/>
      <c r="O34" s="28"/>
      <c r="P34" s="28">
        <v>1</v>
      </c>
      <c r="Q34" s="28"/>
      <c r="R34" s="28">
        <v>1</v>
      </c>
      <c r="S34" s="28">
        <v>1</v>
      </c>
      <c r="T34" s="28">
        <v>1</v>
      </c>
      <c r="U34" s="28"/>
      <c r="V34" s="28"/>
      <c r="W34" s="28">
        <v>1</v>
      </c>
      <c r="X34" s="28"/>
      <c r="Y34" s="28"/>
    </row>
    <row r="35" spans="1:25" ht="15" x14ac:dyDescent="0.25">
      <c r="A35" s="40">
        <v>1923</v>
      </c>
      <c r="B35" s="28">
        <v>56</v>
      </c>
      <c r="C35" s="32">
        <v>4431748.53</v>
      </c>
      <c r="D35" s="32">
        <v>340046.96</v>
      </c>
      <c r="E35" s="28" t="s">
        <v>90</v>
      </c>
      <c r="F35" s="47" t="s">
        <v>40</v>
      </c>
      <c r="G35" s="35" t="s">
        <v>43</v>
      </c>
      <c r="H35" s="28" t="s">
        <v>91</v>
      </c>
      <c r="I35" s="22" t="s">
        <v>91</v>
      </c>
      <c r="J35" s="30">
        <v>7</v>
      </c>
      <c r="K35" s="30" t="s">
        <v>92</v>
      </c>
      <c r="L35" s="30" t="s">
        <v>92</v>
      </c>
      <c r="M35" s="28"/>
      <c r="N35" s="28"/>
      <c r="O35" s="28"/>
      <c r="P35" s="28">
        <v>1</v>
      </c>
      <c r="Q35" s="28"/>
      <c r="R35" s="28">
        <v>1</v>
      </c>
      <c r="S35" s="28"/>
      <c r="T35" s="28"/>
      <c r="U35" s="28"/>
      <c r="V35" s="28"/>
      <c r="W35" s="28"/>
      <c r="X35" s="28"/>
    </row>
    <row r="36" spans="1:25" ht="15" x14ac:dyDescent="0.25">
      <c r="A36" s="40">
        <v>1921</v>
      </c>
      <c r="B36" s="28">
        <v>56</v>
      </c>
      <c r="C36" s="32">
        <v>4431750.7</v>
      </c>
      <c r="D36" s="32">
        <v>340043.85</v>
      </c>
      <c r="E36" s="28" t="s">
        <v>90</v>
      </c>
      <c r="F36" s="47" t="s">
        <v>40</v>
      </c>
      <c r="G36" s="35" t="s">
        <v>43</v>
      </c>
      <c r="H36" s="28" t="s">
        <v>91</v>
      </c>
      <c r="I36" s="22" t="s">
        <v>91</v>
      </c>
      <c r="J36" s="30">
        <v>7</v>
      </c>
      <c r="K36" s="30" t="s">
        <v>92</v>
      </c>
      <c r="L36" s="30" t="s">
        <v>92</v>
      </c>
      <c r="M36" s="28"/>
      <c r="N36" s="28"/>
      <c r="O36" s="28">
        <v>1</v>
      </c>
      <c r="P36" s="28">
        <v>1</v>
      </c>
      <c r="Q36" s="28"/>
      <c r="R36" s="28">
        <v>1</v>
      </c>
      <c r="S36" s="28"/>
      <c r="T36" s="28">
        <v>1</v>
      </c>
      <c r="U36" s="28"/>
      <c r="V36" s="28"/>
      <c r="W36" s="28"/>
      <c r="X36" s="28"/>
    </row>
    <row r="37" spans="1:25" ht="15" x14ac:dyDescent="0.25">
      <c r="A37" s="31">
        <v>1930</v>
      </c>
      <c r="B37" s="28">
        <v>52</v>
      </c>
      <c r="C37" s="32">
        <v>4432455.62</v>
      </c>
      <c r="D37" s="32">
        <v>341529.28</v>
      </c>
      <c r="E37" s="28" t="s">
        <v>90</v>
      </c>
      <c r="F37" s="47" t="s">
        <v>40</v>
      </c>
      <c r="G37" s="35" t="s">
        <v>43</v>
      </c>
      <c r="H37" s="28" t="s">
        <v>91</v>
      </c>
      <c r="I37" s="22" t="s">
        <v>91</v>
      </c>
      <c r="J37" s="30">
        <v>3</v>
      </c>
      <c r="K37" s="30" t="s">
        <v>92</v>
      </c>
      <c r="L37" s="30" t="s">
        <v>92</v>
      </c>
      <c r="M37" s="28"/>
      <c r="N37" s="28"/>
      <c r="O37" s="28"/>
      <c r="P37" s="28">
        <v>1</v>
      </c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15" x14ac:dyDescent="0.25">
      <c r="A38" s="40">
        <v>1924</v>
      </c>
      <c r="B38" s="28">
        <v>52</v>
      </c>
      <c r="C38" s="32">
        <v>4432958.34</v>
      </c>
      <c r="D38" s="32">
        <v>340648.21</v>
      </c>
      <c r="E38" s="28" t="s">
        <v>90</v>
      </c>
      <c r="F38" s="47" t="s">
        <v>40</v>
      </c>
      <c r="G38" s="35" t="s">
        <v>43</v>
      </c>
      <c r="H38" s="28" t="s">
        <v>91</v>
      </c>
      <c r="I38" s="22" t="s">
        <v>91</v>
      </c>
      <c r="J38" s="30">
        <v>7</v>
      </c>
      <c r="K38" s="30" t="s">
        <v>92</v>
      </c>
      <c r="L38" s="30" t="s">
        <v>92</v>
      </c>
      <c r="M38" s="28"/>
      <c r="N38" s="28"/>
      <c r="O38" s="28"/>
      <c r="P38" s="28"/>
      <c r="Q38" s="28"/>
      <c r="R38" s="28"/>
      <c r="S38" s="28">
        <v>1</v>
      </c>
      <c r="T38" s="28"/>
      <c r="U38" s="28"/>
      <c r="V38" s="28">
        <v>1</v>
      </c>
      <c r="W38" s="28"/>
      <c r="X38" s="28"/>
      <c r="Y38" s="28"/>
    </row>
    <row r="39" spans="1:25" ht="15" x14ac:dyDescent="0.25">
      <c r="A39" s="40">
        <v>1178</v>
      </c>
      <c r="B39" s="28">
        <v>17</v>
      </c>
      <c r="C39" s="32">
        <v>4433000.0999999996</v>
      </c>
      <c r="D39" s="32">
        <v>359636.4</v>
      </c>
      <c r="E39" s="28" t="s">
        <v>90</v>
      </c>
      <c r="F39" s="47" t="s">
        <v>41</v>
      </c>
      <c r="G39" s="35" t="s">
        <v>43</v>
      </c>
      <c r="H39" s="28" t="s">
        <v>91</v>
      </c>
      <c r="I39" s="22" t="s">
        <v>91</v>
      </c>
      <c r="J39" s="30">
        <v>9</v>
      </c>
      <c r="K39" s="30" t="s">
        <v>92</v>
      </c>
      <c r="L39" s="30" t="s">
        <v>92</v>
      </c>
      <c r="M39" s="28"/>
      <c r="N39" s="28"/>
      <c r="O39" s="28"/>
      <c r="P39" s="28">
        <v>1</v>
      </c>
      <c r="Q39" s="28"/>
      <c r="R39" s="28"/>
      <c r="S39" s="28"/>
      <c r="T39" s="28"/>
      <c r="U39" s="28"/>
      <c r="V39" s="28"/>
      <c r="W39" s="28"/>
      <c r="X39" s="28"/>
    </row>
    <row r="40" spans="1:25" ht="15" x14ac:dyDescent="0.25">
      <c r="A40" s="40">
        <v>1177</v>
      </c>
      <c r="B40" s="28">
        <v>17</v>
      </c>
      <c r="C40" s="32">
        <v>4433003.8</v>
      </c>
      <c r="D40" s="32">
        <v>359631.9</v>
      </c>
      <c r="E40" s="28" t="s">
        <v>90</v>
      </c>
      <c r="F40" s="47" t="s">
        <v>41</v>
      </c>
      <c r="G40" s="35" t="s">
        <v>43</v>
      </c>
      <c r="H40" s="28" t="s">
        <v>91</v>
      </c>
      <c r="I40" s="22" t="s">
        <v>91</v>
      </c>
      <c r="J40" s="30">
        <v>9</v>
      </c>
      <c r="K40" s="30" t="s">
        <v>92</v>
      </c>
      <c r="L40" s="30" t="s">
        <v>92</v>
      </c>
      <c r="M40" s="28"/>
      <c r="N40" s="28"/>
      <c r="O40" s="28"/>
      <c r="P40" s="28">
        <v>1</v>
      </c>
      <c r="Q40" s="28"/>
      <c r="R40" s="28">
        <v>1</v>
      </c>
      <c r="S40" s="28"/>
      <c r="T40" s="28"/>
      <c r="U40" s="28"/>
      <c r="V40" s="28"/>
      <c r="W40" s="28"/>
      <c r="X40" s="28"/>
    </row>
    <row r="41" spans="1:25" ht="15" x14ac:dyDescent="0.25">
      <c r="A41" s="40">
        <v>1176</v>
      </c>
      <c r="B41" s="28">
        <v>17</v>
      </c>
      <c r="C41" s="32">
        <v>4433004.2</v>
      </c>
      <c r="D41" s="32">
        <v>359630.8</v>
      </c>
      <c r="E41" s="28" t="s">
        <v>90</v>
      </c>
      <c r="F41" s="47" t="s">
        <v>41</v>
      </c>
      <c r="G41" s="35" t="s">
        <v>43</v>
      </c>
      <c r="H41" s="28" t="s">
        <v>91</v>
      </c>
      <c r="I41" s="22" t="s">
        <v>91</v>
      </c>
      <c r="J41" s="30">
        <v>9</v>
      </c>
      <c r="K41" s="30" t="s">
        <v>92</v>
      </c>
      <c r="L41" s="30" t="s">
        <v>92</v>
      </c>
      <c r="M41" s="28"/>
      <c r="N41" s="28"/>
      <c r="O41" s="28"/>
      <c r="P41" s="28"/>
      <c r="Q41" s="28"/>
      <c r="R41" s="28">
        <v>1</v>
      </c>
      <c r="S41" s="28"/>
      <c r="T41" s="28"/>
      <c r="U41" s="28"/>
      <c r="V41" s="28"/>
      <c r="W41" s="28"/>
      <c r="X41" s="28">
        <v>1</v>
      </c>
    </row>
    <row r="42" spans="1:25" ht="15" x14ac:dyDescent="0.25">
      <c r="A42" s="31">
        <v>1074</v>
      </c>
      <c r="B42" s="28">
        <v>17</v>
      </c>
      <c r="C42" s="32">
        <v>4433035.4000000004</v>
      </c>
      <c r="D42" s="32">
        <v>359540.86</v>
      </c>
      <c r="E42" s="28" t="s">
        <v>90</v>
      </c>
      <c r="F42" s="47" t="s">
        <v>41</v>
      </c>
      <c r="G42" s="35" t="s">
        <v>43</v>
      </c>
      <c r="H42" s="28" t="s">
        <v>91</v>
      </c>
      <c r="I42" s="22" t="s">
        <v>91</v>
      </c>
      <c r="J42" s="30">
        <v>9</v>
      </c>
      <c r="K42" s="30" t="s">
        <v>92</v>
      </c>
      <c r="L42" s="30" t="s">
        <v>92</v>
      </c>
      <c r="M42" s="28"/>
      <c r="N42" s="28"/>
      <c r="O42" s="28"/>
      <c r="P42" s="28">
        <v>1</v>
      </c>
      <c r="Q42" s="28"/>
      <c r="R42" s="28">
        <v>1</v>
      </c>
      <c r="S42" s="28"/>
      <c r="T42" s="28"/>
      <c r="U42" s="28"/>
      <c r="V42" s="28"/>
      <c r="W42" s="28"/>
      <c r="X42" s="28"/>
      <c r="Y42" s="28"/>
    </row>
    <row r="43" spans="1:25" ht="15" x14ac:dyDescent="0.25">
      <c r="A43" s="40">
        <v>1196</v>
      </c>
      <c r="B43" s="28">
        <v>21</v>
      </c>
      <c r="C43" s="32">
        <v>4433752</v>
      </c>
      <c r="D43" s="32">
        <v>325142.7</v>
      </c>
      <c r="E43" s="28" t="s">
        <v>90</v>
      </c>
      <c r="F43" s="47" t="s">
        <v>40</v>
      </c>
      <c r="G43" s="35" t="s">
        <v>43</v>
      </c>
      <c r="H43" s="28" t="s">
        <v>91</v>
      </c>
      <c r="I43" s="22" t="s">
        <v>91</v>
      </c>
      <c r="J43" s="30">
        <v>3</v>
      </c>
      <c r="K43" s="30" t="s">
        <v>92</v>
      </c>
      <c r="L43" s="30" t="s">
        <v>92</v>
      </c>
      <c r="M43" s="28">
        <v>1</v>
      </c>
      <c r="N43" s="28"/>
      <c r="O43" s="28">
        <v>1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15" x14ac:dyDescent="0.25">
      <c r="A44" s="40">
        <v>1084</v>
      </c>
      <c r="B44" s="28">
        <v>21</v>
      </c>
      <c r="C44" s="32">
        <v>4433755.0199999996</v>
      </c>
      <c r="D44" s="32">
        <v>325159.07</v>
      </c>
      <c r="E44" s="28" t="s">
        <v>90</v>
      </c>
      <c r="F44" s="47" t="s">
        <v>40</v>
      </c>
      <c r="G44" s="35" t="s">
        <v>43</v>
      </c>
      <c r="H44" s="28" t="s">
        <v>91</v>
      </c>
      <c r="I44" s="22" t="s">
        <v>91</v>
      </c>
      <c r="J44" s="30">
        <v>3</v>
      </c>
      <c r="K44" s="30" t="s">
        <v>92</v>
      </c>
      <c r="L44" s="30" t="s">
        <v>92</v>
      </c>
      <c r="M44" s="28">
        <v>1</v>
      </c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15" x14ac:dyDescent="0.25">
      <c r="A45" s="31">
        <v>1195</v>
      </c>
      <c r="B45" s="28">
        <v>21</v>
      </c>
      <c r="C45" s="32">
        <v>4433765.4000000004</v>
      </c>
      <c r="D45" s="32">
        <v>324593.59999999998</v>
      </c>
      <c r="E45" s="28" t="s">
        <v>90</v>
      </c>
      <c r="F45" s="47" t="s">
        <v>40</v>
      </c>
      <c r="G45" s="35" t="s">
        <v>43</v>
      </c>
      <c r="H45" s="28" t="s">
        <v>91</v>
      </c>
      <c r="I45" s="22" t="s">
        <v>91</v>
      </c>
      <c r="J45" s="30">
        <v>3</v>
      </c>
      <c r="K45" s="30" t="s">
        <v>92</v>
      </c>
      <c r="L45" s="30" t="s">
        <v>92</v>
      </c>
      <c r="M45" s="28">
        <v>1</v>
      </c>
      <c r="N45" s="28"/>
      <c r="O45" s="28"/>
      <c r="P45" s="28">
        <v>1</v>
      </c>
      <c r="Q45" s="28"/>
      <c r="R45" s="28"/>
      <c r="S45" s="28"/>
      <c r="T45" s="28"/>
      <c r="U45" s="28"/>
      <c r="V45" s="28"/>
      <c r="W45" s="28"/>
      <c r="X45" s="28"/>
      <c r="Y45" s="28"/>
    </row>
    <row r="46" spans="1:25" ht="15" x14ac:dyDescent="0.25">
      <c r="A46" s="40">
        <v>1083</v>
      </c>
      <c r="B46" s="28">
        <v>21</v>
      </c>
      <c r="C46" s="32">
        <v>4433772.16</v>
      </c>
      <c r="D46" s="32">
        <v>324277.08</v>
      </c>
      <c r="E46" s="28" t="s">
        <v>90</v>
      </c>
      <c r="F46" s="47" t="s">
        <v>40</v>
      </c>
      <c r="G46" s="35" t="s">
        <v>43</v>
      </c>
      <c r="H46" s="28" t="s">
        <v>91</v>
      </c>
      <c r="I46" s="22" t="s">
        <v>91</v>
      </c>
      <c r="J46" s="30">
        <v>3</v>
      </c>
      <c r="K46" s="30" t="s">
        <v>92</v>
      </c>
      <c r="L46" s="30" t="s">
        <v>92</v>
      </c>
      <c r="M46" s="28"/>
      <c r="N46" s="28"/>
      <c r="O46" s="28"/>
      <c r="P46" s="28">
        <v>1</v>
      </c>
      <c r="Q46" s="28">
        <v>1</v>
      </c>
      <c r="R46" s="28"/>
      <c r="S46" s="28"/>
      <c r="T46" s="28"/>
      <c r="U46" s="28"/>
      <c r="V46" s="28"/>
      <c r="W46" s="28"/>
      <c r="X46" s="28"/>
      <c r="Y46" s="28"/>
    </row>
    <row r="47" spans="1:25" ht="15" x14ac:dyDescent="0.25">
      <c r="A47" s="40">
        <v>1190</v>
      </c>
      <c r="B47" s="28">
        <v>21</v>
      </c>
      <c r="C47" s="32">
        <v>4433790.0999999996</v>
      </c>
      <c r="D47" s="32">
        <v>323312</v>
      </c>
      <c r="E47" s="28" t="s">
        <v>90</v>
      </c>
      <c r="F47" s="47" t="s">
        <v>40</v>
      </c>
      <c r="G47" s="35" t="s">
        <v>43</v>
      </c>
      <c r="H47" s="28" t="s">
        <v>94</v>
      </c>
      <c r="I47" s="22" t="s">
        <v>91</v>
      </c>
      <c r="J47" s="30">
        <v>3</v>
      </c>
      <c r="K47" s="30" t="s">
        <v>92</v>
      </c>
      <c r="L47" s="30" t="s">
        <v>92</v>
      </c>
      <c r="M47" s="28">
        <v>1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15" x14ac:dyDescent="0.25">
      <c r="A48" s="40">
        <v>1082</v>
      </c>
      <c r="B48" s="28">
        <v>21</v>
      </c>
      <c r="C48" s="32">
        <v>4433800.96</v>
      </c>
      <c r="D48" s="32">
        <v>322874.34000000003</v>
      </c>
      <c r="E48" s="28" t="s">
        <v>90</v>
      </c>
      <c r="F48" s="47" t="s">
        <v>40</v>
      </c>
      <c r="G48" s="35" t="s">
        <v>43</v>
      </c>
      <c r="H48" s="28" t="s">
        <v>91</v>
      </c>
      <c r="I48" s="22" t="s">
        <v>91</v>
      </c>
      <c r="J48" s="30">
        <v>3</v>
      </c>
      <c r="K48" s="30" t="s">
        <v>92</v>
      </c>
      <c r="L48" s="30" t="s">
        <v>92</v>
      </c>
      <c r="M48" s="28">
        <v>1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</row>
    <row r="49" spans="1:25" ht="15" x14ac:dyDescent="0.25">
      <c r="A49" s="40">
        <v>1081</v>
      </c>
      <c r="B49" s="28">
        <v>21</v>
      </c>
      <c r="C49" s="32">
        <v>4433804.26</v>
      </c>
      <c r="D49" s="32">
        <v>322923.34000000003</v>
      </c>
      <c r="E49" s="28" t="s">
        <v>90</v>
      </c>
      <c r="F49" s="47" t="s">
        <v>40</v>
      </c>
      <c r="G49" s="35" t="s">
        <v>43</v>
      </c>
      <c r="H49" s="28" t="s">
        <v>91</v>
      </c>
      <c r="I49" s="22" t="s">
        <v>91</v>
      </c>
      <c r="J49" s="30">
        <v>3</v>
      </c>
      <c r="K49" s="30" t="s">
        <v>92</v>
      </c>
      <c r="L49" s="30" t="s">
        <v>92</v>
      </c>
      <c r="M49" s="28"/>
      <c r="N49" s="28"/>
      <c r="O49" s="28"/>
      <c r="P49" s="28">
        <v>1</v>
      </c>
      <c r="Q49" s="28"/>
      <c r="R49" s="28"/>
      <c r="S49" s="28"/>
      <c r="T49" s="28"/>
      <c r="U49" s="28"/>
      <c r="V49" s="28"/>
      <c r="W49" s="28"/>
      <c r="X49" s="28"/>
    </row>
    <row r="50" spans="1:25" ht="15" x14ac:dyDescent="0.25">
      <c r="A50" s="40">
        <v>1080</v>
      </c>
      <c r="B50" s="34">
        <v>21</v>
      </c>
      <c r="C50" s="42">
        <v>4433805.6100000003</v>
      </c>
      <c r="D50" s="42">
        <v>322922.51</v>
      </c>
      <c r="E50" s="34" t="s">
        <v>90</v>
      </c>
      <c r="F50" s="47" t="s">
        <v>40</v>
      </c>
      <c r="G50" s="35" t="s">
        <v>43</v>
      </c>
      <c r="H50" s="34" t="s">
        <v>91</v>
      </c>
      <c r="I50" s="22" t="s">
        <v>91</v>
      </c>
      <c r="J50" s="37">
        <v>3</v>
      </c>
      <c r="K50" s="37" t="s">
        <v>92</v>
      </c>
      <c r="L50" s="37" t="s">
        <v>92</v>
      </c>
      <c r="M50" s="28"/>
      <c r="N50" s="28"/>
      <c r="O50" s="28"/>
      <c r="P50" s="28">
        <v>1</v>
      </c>
      <c r="Q50" s="28"/>
      <c r="R50" s="28"/>
      <c r="S50" s="28"/>
      <c r="T50" s="28"/>
      <c r="U50" s="28"/>
      <c r="V50" s="28"/>
      <c r="W50" s="28"/>
      <c r="X50" s="28"/>
    </row>
    <row r="51" spans="1:25" ht="15" x14ac:dyDescent="0.25">
      <c r="A51" s="40">
        <v>1747</v>
      </c>
      <c r="B51" s="28">
        <v>24</v>
      </c>
      <c r="C51" s="32">
        <v>4434002.99</v>
      </c>
      <c r="D51" s="32">
        <v>313496.78999999998</v>
      </c>
      <c r="E51" s="28" t="s">
        <v>90</v>
      </c>
      <c r="F51" s="47" t="s">
        <v>40</v>
      </c>
      <c r="G51" s="35" t="s">
        <v>43</v>
      </c>
      <c r="H51" s="28" t="s">
        <v>91</v>
      </c>
      <c r="I51" s="22" t="s">
        <v>91</v>
      </c>
      <c r="J51" s="30">
        <v>3</v>
      </c>
      <c r="K51" s="30" t="s">
        <v>92</v>
      </c>
      <c r="L51" s="30" t="s">
        <v>92</v>
      </c>
      <c r="M51" s="28"/>
      <c r="N51" s="28"/>
      <c r="O51" s="28">
        <v>1</v>
      </c>
      <c r="P51" s="28">
        <v>1</v>
      </c>
      <c r="Q51" s="28"/>
      <c r="R51" s="28"/>
      <c r="S51" s="28"/>
      <c r="T51" s="28"/>
      <c r="U51" s="28"/>
      <c r="V51" s="28"/>
      <c r="W51" s="28"/>
      <c r="X51" s="28"/>
    </row>
    <row r="52" spans="1:25" ht="15" x14ac:dyDescent="0.25">
      <c r="A52" s="40">
        <v>1741</v>
      </c>
      <c r="B52" s="28">
        <v>54</v>
      </c>
      <c r="C52" s="32">
        <v>4434028.9000000004</v>
      </c>
      <c r="D52" s="32">
        <v>312510.8</v>
      </c>
      <c r="E52" s="28" t="s">
        <v>90</v>
      </c>
      <c r="F52" s="47" t="s">
        <v>40</v>
      </c>
      <c r="G52" s="35" t="s">
        <v>43</v>
      </c>
      <c r="H52" s="28" t="s">
        <v>94</v>
      </c>
      <c r="I52" s="22" t="s">
        <v>91</v>
      </c>
      <c r="J52" s="30">
        <v>3</v>
      </c>
      <c r="K52" s="30" t="s">
        <v>92</v>
      </c>
      <c r="L52" s="30" t="s">
        <v>92</v>
      </c>
      <c r="M52" s="28"/>
      <c r="N52" s="28"/>
      <c r="O52" s="28"/>
      <c r="P52" s="28">
        <v>1</v>
      </c>
      <c r="Q52" s="28"/>
      <c r="R52" s="28"/>
      <c r="S52" s="28"/>
      <c r="T52" s="28"/>
      <c r="U52" s="28"/>
      <c r="V52" s="28"/>
      <c r="W52" s="28"/>
      <c r="X52" s="28"/>
      <c r="Y52" s="28"/>
    </row>
    <row r="53" spans="1:25" ht="15" x14ac:dyDescent="0.25">
      <c r="A53" s="40">
        <v>1179</v>
      </c>
      <c r="B53" s="28">
        <v>17</v>
      </c>
      <c r="C53" s="32">
        <v>4434112.9000000004</v>
      </c>
      <c r="D53" s="32">
        <v>359500.79999999999</v>
      </c>
      <c r="E53" s="28" t="s">
        <v>90</v>
      </c>
      <c r="F53" s="47" t="s">
        <v>41</v>
      </c>
      <c r="G53" s="35" t="s">
        <v>43</v>
      </c>
      <c r="H53" s="28" t="s">
        <v>91</v>
      </c>
      <c r="I53" s="22" t="s">
        <v>91</v>
      </c>
      <c r="J53" s="30">
        <v>9</v>
      </c>
      <c r="K53" s="30" t="s">
        <v>92</v>
      </c>
      <c r="L53" s="30" t="s">
        <v>92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>
        <v>1</v>
      </c>
      <c r="X53" s="28"/>
      <c r="Y53" s="28"/>
    </row>
    <row r="54" spans="1:25" ht="15" x14ac:dyDescent="0.25">
      <c r="A54" s="40">
        <v>1744</v>
      </c>
      <c r="B54" s="28">
        <v>24</v>
      </c>
      <c r="C54" s="32">
        <v>4434189.37</v>
      </c>
      <c r="D54" s="32">
        <v>314594.42</v>
      </c>
      <c r="E54" s="28" t="s">
        <v>90</v>
      </c>
      <c r="F54" s="47" t="s">
        <v>40</v>
      </c>
      <c r="G54" s="35" t="s">
        <v>43</v>
      </c>
      <c r="H54" s="28" t="s">
        <v>91</v>
      </c>
      <c r="I54" s="22" t="s">
        <v>91</v>
      </c>
      <c r="J54" s="30">
        <v>3</v>
      </c>
      <c r="K54" s="30" t="s">
        <v>92</v>
      </c>
      <c r="L54" s="30" t="s">
        <v>92</v>
      </c>
      <c r="M54" s="28"/>
      <c r="N54" s="28"/>
      <c r="O54" s="28">
        <v>1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ht="15" x14ac:dyDescent="0.25">
      <c r="A55" s="40">
        <v>1729</v>
      </c>
      <c r="B55" s="28">
        <v>54</v>
      </c>
      <c r="C55" s="32">
        <v>4434454.5999999996</v>
      </c>
      <c r="D55" s="32">
        <v>311587.8</v>
      </c>
      <c r="E55" s="28" t="s">
        <v>90</v>
      </c>
      <c r="F55" s="47" t="s">
        <v>40</v>
      </c>
      <c r="G55" s="35" t="s">
        <v>43</v>
      </c>
      <c r="H55" s="28" t="s">
        <v>91</v>
      </c>
      <c r="I55" s="22" t="s">
        <v>91</v>
      </c>
      <c r="J55" s="30">
        <v>3</v>
      </c>
      <c r="K55" s="30" t="s">
        <v>92</v>
      </c>
      <c r="L55" s="30" t="s">
        <v>92</v>
      </c>
      <c r="M55" s="28"/>
      <c r="N55" s="28"/>
      <c r="O55" s="28">
        <v>1</v>
      </c>
      <c r="P55" s="28"/>
      <c r="Q55" s="28"/>
      <c r="R55" s="28"/>
      <c r="S55" s="28"/>
      <c r="T55" s="28"/>
      <c r="U55" s="28"/>
      <c r="V55" s="28"/>
      <c r="W55" s="28"/>
      <c r="X55" s="28"/>
    </row>
    <row r="56" spans="1:25" ht="15" x14ac:dyDescent="0.25">
      <c r="A56" s="40">
        <v>1485</v>
      </c>
      <c r="B56" s="28">
        <v>54</v>
      </c>
      <c r="C56" s="32">
        <v>4434464.29</v>
      </c>
      <c r="D56" s="32">
        <v>311480.59000000003</v>
      </c>
      <c r="E56" s="28" t="s">
        <v>90</v>
      </c>
      <c r="F56" s="47" t="s">
        <v>40</v>
      </c>
      <c r="G56" s="35" t="s">
        <v>43</v>
      </c>
      <c r="H56" s="28" t="s">
        <v>91</v>
      </c>
      <c r="I56" s="22" t="s">
        <v>91</v>
      </c>
      <c r="J56" s="30">
        <v>3</v>
      </c>
      <c r="K56" s="30" t="s">
        <v>92</v>
      </c>
      <c r="L56" s="30" t="s">
        <v>92</v>
      </c>
      <c r="M56" s="28"/>
      <c r="N56" s="28"/>
      <c r="O56" s="28">
        <v>1</v>
      </c>
      <c r="P56" s="28"/>
      <c r="Q56" s="28"/>
      <c r="R56" s="28"/>
      <c r="S56" s="28"/>
      <c r="T56" s="28"/>
      <c r="U56" s="28"/>
      <c r="V56" s="28"/>
      <c r="W56" s="28"/>
      <c r="X56" s="28"/>
    </row>
    <row r="57" spans="1:25" ht="15" x14ac:dyDescent="0.25">
      <c r="A57" s="40">
        <v>1730</v>
      </c>
      <c r="B57" s="28">
        <v>54</v>
      </c>
      <c r="C57" s="32">
        <v>4434478.8</v>
      </c>
      <c r="D57" s="32">
        <v>311651.20000000001</v>
      </c>
      <c r="E57" s="28" t="s">
        <v>90</v>
      </c>
      <c r="F57" s="47" t="s">
        <v>40</v>
      </c>
      <c r="G57" s="35" t="s">
        <v>43</v>
      </c>
      <c r="H57" s="28" t="s">
        <v>91</v>
      </c>
      <c r="I57" s="22" t="s">
        <v>91</v>
      </c>
      <c r="J57" s="30">
        <v>3</v>
      </c>
      <c r="K57" s="30" t="s">
        <v>92</v>
      </c>
      <c r="L57" s="30" t="s">
        <v>92</v>
      </c>
      <c r="M57" s="28"/>
      <c r="N57" s="28">
        <v>1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 spans="1:25" ht="15" x14ac:dyDescent="0.25">
      <c r="A58" s="40">
        <v>1732</v>
      </c>
      <c r="B58" s="28">
        <v>54</v>
      </c>
      <c r="C58" s="32">
        <v>4434479.3</v>
      </c>
      <c r="D58" s="32">
        <v>311651.5</v>
      </c>
      <c r="E58" s="28" t="s">
        <v>90</v>
      </c>
      <c r="F58" s="47" t="s">
        <v>40</v>
      </c>
      <c r="G58" s="35" t="s">
        <v>43</v>
      </c>
      <c r="H58" s="28" t="s">
        <v>91</v>
      </c>
      <c r="I58" s="22" t="s">
        <v>91</v>
      </c>
      <c r="J58" s="30">
        <v>3</v>
      </c>
      <c r="K58" s="30" t="s">
        <v>92</v>
      </c>
      <c r="L58" s="30" t="s">
        <v>92</v>
      </c>
      <c r="M58" s="28"/>
      <c r="N58" s="28">
        <v>1</v>
      </c>
      <c r="O58" s="28"/>
      <c r="P58" s="28"/>
      <c r="Q58" s="28"/>
      <c r="R58" s="28"/>
      <c r="S58" s="28"/>
      <c r="T58" s="28"/>
      <c r="U58" s="28"/>
      <c r="V58" s="28"/>
      <c r="W58" s="28"/>
      <c r="X58" s="28"/>
    </row>
    <row r="59" spans="1:25" ht="15" x14ac:dyDescent="0.25">
      <c r="A59" s="40">
        <v>1742</v>
      </c>
      <c r="B59" s="28">
        <v>24</v>
      </c>
      <c r="C59" s="32">
        <v>4434589.74</v>
      </c>
      <c r="D59" s="32">
        <v>315087.99</v>
      </c>
      <c r="E59" s="28" t="s">
        <v>90</v>
      </c>
      <c r="F59" s="47" t="s">
        <v>40</v>
      </c>
      <c r="G59" s="35" t="s">
        <v>43</v>
      </c>
      <c r="H59" s="28" t="s">
        <v>91</v>
      </c>
      <c r="I59" s="22" t="s">
        <v>91</v>
      </c>
      <c r="J59" s="30">
        <v>7</v>
      </c>
      <c r="K59" s="30" t="s">
        <v>92</v>
      </c>
      <c r="L59" s="30" t="s">
        <v>92</v>
      </c>
      <c r="M59" s="28"/>
      <c r="N59" s="28"/>
      <c r="O59" s="28"/>
      <c r="P59" s="28"/>
      <c r="Q59" s="28"/>
      <c r="R59" s="28"/>
      <c r="S59" s="28"/>
      <c r="T59" s="28"/>
      <c r="U59" s="28"/>
      <c r="V59" s="28">
        <v>1</v>
      </c>
      <c r="W59" s="28"/>
      <c r="X59" s="28"/>
    </row>
    <row r="60" spans="1:25" ht="15" x14ac:dyDescent="0.25">
      <c r="A60" s="31">
        <v>1727</v>
      </c>
      <c r="B60" s="28">
        <v>39</v>
      </c>
      <c r="C60" s="32">
        <v>4434760.5999999996</v>
      </c>
      <c r="D60" s="32">
        <v>311145.7</v>
      </c>
      <c r="E60" s="28" t="s">
        <v>90</v>
      </c>
      <c r="F60" s="47" t="s">
        <v>40</v>
      </c>
      <c r="G60" s="35" t="s">
        <v>43</v>
      </c>
      <c r="H60" s="28" t="s">
        <v>91</v>
      </c>
      <c r="I60" s="22" t="s">
        <v>91</v>
      </c>
      <c r="J60" s="30">
        <v>3</v>
      </c>
      <c r="K60" s="30" t="s">
        <v>92</v>
      </c>
      <c r="L60" s="30" t="s">
        <v>92</v>
      </c>
      <c r="M60" s="28"/>
      <c r="N60" s="28">
        <v>1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ht="15" x14ac:dyDescent="0.25">
      <c r="A61" s="31">
        <v>1584</v>
      </c>
      <c r="B61" s="28">
        <v>34</v>
      </c>
      <c r="C61" s="32">
        <v>4434773.5</v>
      </c>
      <c r="D61" s="32">
        <v>335719.5</v>
      </c>
      <c r="E61" s="28" t="s">
        <v>90</v>
      </c>
      <c r="F61" s="47" t="s">
        <v>40</v>
      </c>
      <c r="G61" s="35" t="s">
        <v>43</v>
      </c>
      <c r="H61" s="28" t="s">
        <v>91</v>
      </c>
      <c r="I61" s="22" t="s">
        <v>91</v>
      </c>
      <c r="J61" s="30">
        <v>3</v>
      </c>
      <c r="K61" s="30" t="s">
        <v>92</v>
      </c>
      <c r="L61" s="30" t="s">
        <v>92</v>
      </c>
      <c r="M61" s="28">
        <v>1</v>
      </c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ht="15" x14ac:dyDescent="0.25">
      <c r="A62" s="40">
        <v>1582</v>
      </c>
      <c r="B62" s="28">
        <v>34</v>
      </c>
      <c r="C62" s="32">
        <v>4434816.7</v>
      </c>
      <c r="D62" s="32">
        <v>335733.2</v>
      </c>
      <c r="E62" s="28" t="s">
        <v>90</v>
      </c>
      <c r="F62" s="47" t="s">
        <v>40</v>
      </c>
      <c r="G62" s="35" t="s">
        <v>43</v>
      </c>
      <c r="H62" s="28" t="s">
        <v>91</v>
      </c>
      <c r="I62" s="22" t="s">
        <v>91</v>
      </c>
      <c r="J62" s="30">
        <v>6</v>
      </c>
      <c r="K62" s="30" t="s">
        <v>92</v>
      </c>
      <c r="L62" s="30" t="s">
        <v>92</v>
      </c>
      <c r="M62" s="28"/>
      <c r="N62" s="28">
        <v>1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 spans="1:25" ht="15" x14ac:dyDescent="0.25">
      <c r="A63" s="40">
        <v>1452</v>
      </c>
      <c r="B63" s="28">
        <v>34</v>
      </c>
      <c r="C63" s="32">
        <v>4434865.68</v>
      </c>
      <c r="D63" s="32">
        <v>335752.06</v>
      </c>
      <c r="E63" s="28" t="s">
        <v>90</v>
      </c>
      <c r="F63" s="47" t="s">
        <v>40</v>
      </c>
      <c r="G63" s="35" t="s">
        <v>43</v>
      </c>
      <c r="H63" s="28" t="s">
        <v>91</v>
      </c>
      <c r="I63" s="22" t="s">
        <v>91</v>
      </c>
      <c r="J63" s="30">
        <v>6</v>
      </c>
      <c r="K63" s="30" t="s">
        <v>92</v>
      </c>
      <c r="L63" s="30" t="s">
        <v>92</v>
      </c>
      <c r="M63" s="28"/>
      <c r="N63" s="28"/>
      <c r="O63" s="28"/>
      <c r="P63" s="28">
        <v>1</v>
      </c>
      <c r="Q63" s="28"/>
      <c r="R63" s="28"/>
      <c r="S63" s="28"/>
      <c r="T63" s="28"/>
      <c r="U63" s="28"/>
      <c r="V63" s="28">
        <v>1</v>
      </c>
      <c r="W63" s="28"/>
      <c r="X63" s="28"/>
    </row>
    <row r="64" spans="1:25" ht="15" x14ac:dyDescent="0.25">
      <c r="A64" s="40">
        <v>1752</v>
      </c>
      <c r="B64" s="28">
        <v>24</v>
      </c>
      <c r="C64" s="32">
        <v>4434928.0599999996</v>
      </c>
      <c r="D64" s="32">
        <v>315499.24</v>
      </c>
      <c r="E64" s="28" t="s">
        <v>90</v>
      </c>
      <c r="F64" s="47" t="s">
        <v>40</v>
      </c>
      <c r="G64" s="35" t="s">
        <v>43</v>
      </c>
      <c r="H64" s="28" t="s">
        <v>91</v>
      </c>
      <c r="I64" s="22" t="s">
        <v>91</v>
      </c>
      <c r="J64" s="30">
        <v>3</v>
      </c>
      <c r="K64" s="30" t="s">
        <v>92</v>
      </c>
      <c r="L64" s="30" t="s">
        <v>92</v>
      </c>
      <c r="M64" s="28"/>
      <c r="N64" s="28"/>
      <c r="O64" s="28">
        <v>1</v>
      </c>
      <c r="P64" s="28">
        <v>1</v>
      </c>
      <c r="Q64" s="28"/>
      <c r="R64" s="28"/>
      <c r="S64" s="28"/>
      <c r="T64" s="28"/>
      <c r="U64" s="28"/>
      <c r="V64" s="28"/>
      <c r="W64" s="28"/>
      <c r="X64" s="28"/>
    </row>
    <row r="65" spans="1:25" ht="15" x14ac:dyDescent="0.25">
      <c r="A65" s="40">
        <v>1484</v>
      </c>
      <c r="B65" s="28">
        <v>39</v>
      </c>
      <c r="C65" s="32">
        <v>4434933.3</v>
      </c>
      <c r="D65" s="32">
        <v>310982.40999999997</v>
      </c>
      <c r="E65" s="28" t="s">
        <v>90</v>
      </c>
      <c r="F65" s="47" t="s">
        <v>40</v>
      </c>
      <c r="G65" s="35" t="s">
        <v>43</v>
      </c>
      <c r="H65" s="28" t="s">
        <v>91</v>
      </c>
      <c r="I65" s="22" t="s">
        <v>91</v>
      </c>
      <c r="J65" s="30">
        <v>3</v>
      </c>
      <c r="K65" s="30" t="s">
        <v>92</v>
      </c>
      <c r="L65" s="30" t="s">
        <v>92</v>
      </c>
      <c r="M65" s="28"/>
      <c r="N65" s="28">
        <v>1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</row>
    <row r="66" spans="1:25" ht="15" x14ac:dyDescent="0.25">
      <c r="A66" s="31">
        <v>1482</v>
      </c>
      <c r="B66" s="28">
        <v>39</v>
      </c>
      <c r="C66" s="32">
        <v>4434934.53</v>
      </c>
      <c r="D66" s="32">
        <v>310981.92</v>
      </c>
      <c r="E66" s="28" t="s">
        <v>90</v>
      </c>
      <c r="F66" s="47" t="s">
        <v>40</v>
      </c>
      <c r="G66" s="35" t="s">
        <v>43</v>
      </c>
      <c r="H66" s="28" t="s">
        <v>91</v>
      </c>
      <c r="I66" s="22" t="s">
        <v>91</v>
      </c>
      <c r="J66" s="30">
        <v>3</v>
      </c>
      <c r="K66" s="30" t="s">
        <v>92</v>
      </c>
      <c r="L66" s="30" t="s">
        <v>92</v>
      </c>
      <c r="M66" s="28">
        <v>1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ht="15" x14ac:dyDescent="0.25">
      <c r="A67" s="40">
        <v>1991</v>
      </c>
      <c r="B67" s="28">
        <v>24</v>
      </c>
      <c r="C67" s="32">
        <v>4435438.38</v>
      </c>
      <c r="D67" s="32">
        <v>316128.61</v>
      </c>
      <c r="E67" s="28" t="s">
        <v>90</v>
      </c>
      <c r="F67" s="47" t="s">
        <v>40</v>
      </c>
      <c r="G67" s="35" t="s">
        <v>43</v>
      </c>
      <c r="H67" s="28" t="s">
        <v>91</v>
      </c>
      <c r="I67" s="22" t="s">
        <v>91</v>
      </c>
      <c r="J67" s="30">
        <v>7</v>
      </c>
      <c r="K67" s="30" t="s">
        <v>92</v>
      </c>
      <c r="L67" s="30" t="s">
        <v>92</v>
      </c>
      <c r="M67" s="28"/>
      <c r="N67" s="28">
        <v>1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</row>
    <row r="68" spans="1:25" ht="15" x14ac:dyDescent="0.25">
      <c r="A68" s="40">
        <v>1678</v>
      </c>
      <c r="B68" s="28">
        <v>22</v>
      </c>
      <c r="C68" s="32">
        <v>4435483.76</v>
      </c>
      <c r="D68" s="32">
        <v>332159.02</v>
      </c>
      <c r="E68" s="28" t="s">
        <v>90</v>
      </c>
      <c r="F68" s="47" t="s">
        <v>40</v>
      </c>
      <c r="G68" s="35" t="s">
        <v>43</v>
      </c>
      <c r="H68" s="28" t="s">
        <v>91</v>
      </c>
      <c r="I68" s="22" t="s">
        <v>91</v>
      </c>
      <c r="J68" s="30">
        <v>3</v>
      </c>
      <c r="K68" s="30" t="s">
        <v>92</v>
      </c>
      <c r="L68" s="30" t="s">
        <v>92</v>
      </c>
      <c r="M68" s="28"/>
      <c r="N68" s="28">
        <v>1</v>
      </c>
      <c r="O68" s="28"/>
      <c r="P68" s="28">
        <v>1</v>
      </c>
      <c r="Q68" s="28"/>
      <c r="R68" s="28"/>
      <c r="S68" s="28"/>
      <c r="T68" s="28"/>
      <c r="U68" s="28"/>
      <c r="V68" s="28"/>
      <c r="W68" s="28"/>
      <c r="X68" s="28"/>
    </row>
    <row r="69" spans="1:25" ht="15" x14ac:dyDescent="0.25">
      <c r="A69" s="40">
        <v>1580</v>
      </c>
      <c r="B69" s="28">
        <v>34</v>
      </c>
      <c r="C69" s="32">
        <v>4435528.2</v>
      </c>
      <c r="D69" s="32">
        <v>335972.4</v>
      </c>
      <c r="E69" s="28" t="s">
        <v>90</v>
      </c>
      <c r="F69" s="47" t="s">
        <v>40</v>
      </c>
      <c r="G69" s="35" t="s">
        <v>43</v>
      </c>
      <c r="H69" s="28" t="s">
        <v>91</v>
      </c>
      <c r="I69" s="22" t="s">
        <v>91</v>
      </c>
      <c r="J69" s="30">
        <v>3</v>
      </c>
      <c r="K69" s="30" t="s">
        <v>92</v>
      </c>
      <c r="L69" s="30" t="s">
        <v>92</v>
      </c>
      <c r="M69" s="28"/>
      <c r="N69" s="28"/>
      <c r="O69" s="28"/>
      <c r="P69" s="28">
        <v>1</v>
      </c>
      <c r="Q69" s="28"/>
      <c r="R69" s="28">
        <v>1</v>
      </c>
      <c r="S69" s="28"/>
      <c r="T69" s="28">
        <v>1</v>
      </c>
      <c r="U69" s="28"/>
      <c r="V69" s="28"/>
      <c r="W69" s="28"/>
      <c r="X69" s="28"/>
      <c r="Y69" s="28"/>
    </row>
    <row r="70" spans="1:25" ht="15" x14ac:dyDescent="0.25">
      <c r="A70" s="40">
        <v>1579</v>
      </c>
      <c r="B70" s="28">
        <v>34</v>
      </c>
      <c r="C70" s="32">
        <v>4435534.8</v>
      </c>
      <c r="D70" s="32">
        <v>335975.8</v>
      </c>
      <c r="E70" s="28" t="s">
        <v>90</v>
      </c>
      <c r="F70" s="47" t="s">
        <v>40</v>
      </c>
      <c r="G70" s="35" t="s">
        <v>43</v>
      </c>
      <c r="H70" s="28" t="s">
        <v>91</v>
      </c>
      <c r="I70" s="22" t="s">
        <v>91</v>
      </c>
      <c r="J70" s="30">
        <v>3</v>
      </c>
      <c r="K70" s="30" t="s">
        <v>92</v>
      </c>
      <c r="L70" s="30" t="s">
        <v>92</v>
      </c>
      <c r="M70" s="28"/>
      <c r="N70" s="28">
        <v>1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</row>
    <row r="71" spans="1:25" ht="15" x14ac:dyDescent="0.25">
      <c r="A71" s="40">
        <v>1450</v>
      </c>
      <c r="B71" s="28">
        <v>34</v>
      </c>
      <c r="C71" s="32">
        <v>4435563.2</v>
      </c>
      <c r="D71" s="32">
        <v>335973.08</v>
      </c>
      <c r="E71" s="28" t="s">
        <v>90</v>
      </c>
      <c r="F71" s="47" t="s">
        <v>40</v>
      </c>
      <c r="G71" s="35" t="s">
        <v>43</v>
      </c>
      <c r="H71" s="28" t="s">
        <v>91</v>
      </c>
      <c r="I71" s="22" t="s">
        <v>91</v>
      </c>
      <c r="J71" s="30">
        <v>6</v>
      </c>
      <c r="K71" s="30" t="s">
        <v>92</v>
      </c>
      <c r="L71" s="30" t="s">
        <v>92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>
        <v>1</v>
      </c>
      <c r="X71" s="28"/>
    </row>
    <row r="72" spans="1:25" ht="15" x14ac:dyDescent="0.25">
      <c r="A72" s="31">
        <v>1286</v>
      </c>
      <c r="B72" s="28">
        <v>22</v>
      </c>
      <c r="C72" s="32">
        <v>4435855.88</v>
      </c>
      <c r="D72" s="32">
        <v>331534.11</v>
      </c>
      <c r="E72" s="28" t="s">
        <v>90</v>
      </c>
      <c r="F72" s="47" t="s">
        <v>40</v>
      </c>
      <c r="G72" s="35" t="s">
        <v>43</v>
      </c>
      <c r="H72" s="28" t="s">
        <v>91</v>
      </c>
      <c r="I72" s="22" t="s">
        <v>91</v>
      </c>
      <c r="J72" s="30">
        <v>3</v>
      </c>
      <c r="K72" s="30" t="s">
        <v>92</v>
      </c>
      <c r="L72" s="30" t="s">
        <v>92</v>
      </c>
      <c r="M72" s="28">
        <v>1</v>
      </c>
      <c r="N72" s="28"/>
      <c r="O72" s="28"/>
      <c r="P72" s="28"/>
      <c r="Q72" s="28"/>
      <c r="R72" s="28"/>
      <c r="S72" s="28"/>
      <c r="T72" s="28">
        <v>1</v>
      </c>
      <c r="U72" s="28"/>
      <c r="V72" s="28"/>
      <c r="W72" s="28"/>
      <c r="X72" s="28"/>
      <c r="Y72" s="28"/>
    </row>
    <row r="73" spans="1:25" ht="15" x14ac:dyDescent="0.25">
      <c r="A73" s="40">
        <v>1424</v>
      </c>
      <c r="B73" s="28">
        <v>22</v>
      </c>
      <c r="C73" s="32">
        <v>4435898.66</v>
      </c>
      <c r="D73" s="32">
        <v>329735.82</v>
      </c>
      <c r="E73" s="28" t="s">
        <v>90</v>
      </c>
      <c r="F73" s="47" t="s">
        <v>40</v>
      </c>
      <c r="G73" s="35" t="s">
        <v>43</v>
      </c>
      <c r="H73" s="28" t="s">
        <v>91</v>
      </c>
      <c r="I73" s="22" t="s">
        <v>91</v>
      </c>
      <c r="J73" s="30">
        <v>3</v>
      </c>
      <c r="K73" s="30" t="s">
        <v>92</v>
      </c>
      <c r="L73" s="30" t="s">
        <v>92</v>
      </c>
      <c r="M73" s="28">
        <v>1</v>
      </c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</row>
    <row r="74" spans="1:25" ht="15" x14ac:dyDescent="0.25">
      <c r="A74" s="40">
        <v>1849</v>
      </c>
      <c r="B74" s="28">
        <v>22</v>
      </c>
      <c r="C74" s="32">
        <v>4435932.41</v>
      </c>
      <c r="D74" s="32">
        <v>329840.52</v>
      </c>
      <c r="E74" s="28" t="s">
        <v>90</v>
      </c>
      <c r="F74" s="47" t="s">
        <v>40</v>
      </c>
      <c r="G74" s="35" t="s">
        <v>43</v>
      </c>
      <c r="H74" s="28" t="s">
        <v>91</v>
      </c>
      <c r="I74" s="22" t="s">
        <v>91</v>
      </c>
      <c r="J74" s="30">
        <v>3</v>
      </c>
      <c r="K74" s="30" t="s">
        <v>92</v>
      </c>
      <c r="L74" s="30" t="s">
        <v>92</v>
      </c>
      <c r="M74" s="28"/>
      <c r="N74" s="28"/>
      <c r="O74" s="28">
        <v>1</v>
      </c>
      <c r="P74" s="28"/>
      <c r="Q74" s="28"/>
      <c r="R74" s="28"/>
      <c r="S74" s="28"/>
      <c r="T74" s="28"/>
      <c r="U74" s="28"/>
      <c r="V74" s="28"/>
      <c r="W74" s="28"/>
      <c r="X74" s="28"/>
    </row>
    <row r="75" spans="1:25" ht="15" x14ac:dyDescent="0.25">
      <c r="A75" s="40">
        <v>1284</v>
      </c>
      <c r="B75" s="28">
        <v>22</v>
      </c>
      <c r="C75" s="32">
        <v>4435979.99</v>
      </c>
      <c r="D75" s="32">
        <v>331331.20000000001</v>
      </c>
      <c r="E75" s="28" t="s">
        <v>90</v>
      </c>
      <c r="F75" s="47" t="s">
        <v>40</v>
      </c>
      <c r="G75" s="35" t="s">
        <v>43</v>
      </c>
      <c r="H75" s="28" t="s">
        <v>91</v>
      </c>
      <c r="I75" s="22" t="s">
        <v>91</v>
      </c>
      <c r="J75" s="30">
        <v>3</v>
      </c>
      <c r="K75" s="30" t="s">
        <v>92</v>
      </c>
      <c r="L75" s="30" t="s">
        <v>92</v>
      </c>
      <c r="M75" s="28">
        <v>1</v>
      </c>
      <c r="N75" s="28">
        <v>1</v>
      </c>
      <c r="O75" s="28"/>
      <c r="P75" s="28">
        <v>1</v>
      </c>
      <c r="Q75" s="28"/>
      <c r="R75" s="28">
        <v>1</v>
      </c>
      <c r="S75" s="28"/>
      <c r="T75" s="28"/>
      <c r="U75" s="28"/>
      <c r="V75" s="28"/>
      <c r="W75" s="28"/>
      <c r="X75" s="28"/>
      <c r="Y75" s="28"/>
    </row>
    <row r="76" spans="1:25" ht="15" x14ac:dyDescent="0.25">
      <c r="A76" s="40">
        <v>1285</v>
      </c>
      <c r="B76" s="28">
        <v>22</v>
      </c>
      <c r="C76" s="32">
        <v>4435982.38</v>
      </c>
      <c r="D76" s="32">
        <v>331328.69</v>
      </c>
      <c r="E76" s="28" t="s">
        <v>90</v>
      </c>
      <c r="F76" s="47" t="s">
        <v>40</v>
      </c>
      <c r="G76" s="35" t="s">
        <v>43</v>
      </c>
      <c r="H76" s="28" t="s">
        <v>91</v>
      </c>
      <c r="I76" s="22" t="s">
        <v>91</v>
      </c>
      <c r="J76" s="30">
        <v>3</v>
      </c>
      <c r="K76" s="30" t="s">
        <v>92</v>
      </c>
      <c r="L76" s="30" t="s">
        <v>92</v>
      </c>
      <c r="M76" s="28"/>
      <c r="N76" s="28"/>
      <c r="O76" s="28"/>
      <c r="P76" s="28"/>
      <c r="Q76" s="28"/>
      <c r="R76" s="28">
        <v>1</v>
      </c>
      <c r="S76" s="28"/>
      <c r="T76" s="28"/>
      <c r="U76" s="28"/>
      <c r="V76" s="28"/>
      <c r="W76" s="28"/>
      <c r="X76" s="28">
        <v>1</v>
      </c>
    </row>
    <row r="77" spans="1:25" ht="15" x14ac:dyDescent="0.25">
      <c r="A77" s="40">
        <v>1430</v>
      </c>
      <c r="B77" s="28">
        <v>22</v>
      </c>
      <c r="C77" s="32">
        <v>4435990.91</v>
      </c>
      <c r="D77" s="32">
        <v>329970.52</v>
      </c>
      <c r="E77" s="28" t="s">
        <v>90</v>
      </c>
      <c r="F77" s="47" t="s">
        <v>40</v>
      </c>
      <c r="G77" s="35" t="s">
        <v>43</v>
      </c>
      <c r="H77" s="28" t="s">
        <v>91</v>
      </c>
      <c r="I77" s="22" t="s">
        <v>91</v>
      </c>
      <c r="J77" s="30">
        <v>3</v>
      </c>
      <c r="K77" s="30" t="s">
        <v>92</v>
      </c>
      <c r="L77" s="30" t="s">
        <v>92</v>
      </c>
      <c r="M77" s="28"/>
      <c r="N77" s="28">
        <v>1</v>
      </c>
      <c r="O77" s="28"/>
      <c r="P77" s="28"/>
      <c r="Q77" s="28"/>
      <c r="R77" s="28"/>
      <c r="S77" s="28"/>
      <c r="T77" s="28"/>
      <c r="U77" s="28"/>
      <c r="V77" s="28"/>
      <c r="W77" s="28"/>
      <c r="X77" s="28"/>
    </row>
    <row r="78" spans="1:25" ht="15" x14ac:dyDescent="0.25">
      <c r="A78" s="40">
        <v>1431</v>
      </c>
      <c r="B78" s="28">
        <v>22</v>
      </c>
      <c r="C78" s="32">
        <v>4435990.92</v>
      </c>
      <c r="D78" s="32">
        <v>329970.18</v>
      </c>
      <c r="E78" s="28" t="s">
        <v>90</v>
      </c>
      <c r="F78" s="47" t="s">
        <v>40</v>
      </c>
      <c r="G78" s="35" t="s">
        <v>43</v>
      </c>
      <c r="H78" s="28" t="s">
        <v>91</v>
      </c>
      <c r="I78" s="22" t="s">
        <v>91</v>
      </c>
      <c r="J78" s="30">
        <v>3</v>
      </c>
      <c r="K78" s="30" t="s">
        <v>92</v>
      </c>
      <c r="L78" s="30" t="s">
        <v>92</v>
      </c>
      <c r="M78" s="28"/>
      <c r="N78" s="28">
        <v>1</v>
      </c>
      <c r="O78" s="28"/>
      <c r="P78" s="28"/>
      <c r="Q78" s="28"/>
      <c r="R78" s="28"/>
      <c r="S78" s="28"/>
      <c r="T78" s="28"/>
      <c r="U78" s="28"/>
      <c r="V78" s="28"/>
      <c r="W78" s="28"/>
      <c r="X78" s="28"/>
    </row>
    <row r="79" spans="1:25" ht="15" x14ac:dyDescent="0.25">
      <c r="A79" s="31">
        <v>1432</v>
      </c>
      <c r="B79" s="28">
        <v>22</v>
      </c>
      <c r="C79" s="32">
        <v>4435990.93</v>
      </c>
      <c r="D79" s="32">
        <v>329969.59000000003</v>
      </c>
      <c r="E79" s="28" t="s">
        <v>90</v>
      </c>
      <c r="F79" s="47" t="s">
        <v>40</v>
      </c>
      <c r="G79" s="35" t="s">
        <v>43</v>
      </c>
      <c r="H79" s="28" t="s">
        <v>91</v>
      </c>
      <c r="I79" s="22" t="s">
        <v>91</v>
      </c>
      <c r="J79" s="30">
        <v>3</v>
      </c>
      <c r="K79" s="30" t="s">
        <v>92</v>
      </c>
      <c r="L79" s="30" t="s">
        <v>92</v>
      </c>
      <c r="M79" s="28"/>
      <c r="N79" s="28">
        <v>1</v>
      </c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:25" ht="15" x14ac:dyDescent="0.25">
      <c r="A80" s="31">
        <v>1675</v>
      </c>
      <c r="B80" s="28">
        <v>22</v>
      </c>
      <c r="C80" s="32">
        <v>4436041.25</v>
      </c>
      <c r="D80" s="32">
        <v>331228.36</v>
      </c>
      <c r="E80" s="28" t="s">
        <v>90</v>
      </c>
      <c r="F80" s="47" t="s">
        <v>40</v>
      </c>
      <c r="G80" s="35" t="s">
        <v>43</v>
      </c>
      <c r="H80" s="28" t="s">
        <v>91</v>
      </c>
      <c r="I80" s="22" t="s">
        <v>91</v>
      </c>
      <c r="J80" s="30">
        <v>6</v>
      </c>
      <c r="K80" s="30" t="s">
        <v>92</v>
      </c>
      <c r="L80" s="30" t="s">
        <v>92</v>
      </c>
      <c r="M80" s="28"/>
      <c r="N80" s="28">
        <v>1</v>
      </c>
      <c r="O80" s="28"/>
      <c r="P80" s="28">
        <v>1</v>
      </c>
      <c r="Q80" s="28"/>
      <c r="R80" s="28"/>
      <c r="S80" s="28"/>
      <c r="T80" s="28"/>
      <c r="U80" s="28"/>
      <c r="V80" s="28"/>
      <c r="W80" s="28"/>
      <c r="X80" s="28"/>
      <c r="Y80" s="28"/>
    </row>
    <row r="81" spans="1:25" ht="15" x14ac:dyDescent="0.25">
      <c r="A81" s="40">
        <v>1846</v>
      </c>
      <c r="B81" s="28">
        <v>22</v>
      </c>
      <c r="C81" s="32">
        <v>4436185.47</v>
      </c>
      <c r="D81" s="32">
        <v>329397.05</v>
      </c>
      <c r="E81" s="28" t="s">
        <v>90</v>
      </c>
      <c r="F81" s="47" t="s">
        <v>40</v>
      </c>
      <c r="G81" s="35" t="s">
        <v>43</v>
      </c>
      <c r="H81" s="28" t="s">
        <v>91</v>
      </c>
      <c r="I81" s="22" t="s">
        <v>91</v>
      </c>
      <c r="J81" s="30">
        <v>6</v>
      </c>
      <c r="K81" s="30" t="s">
        <v>92</v>
      </c>
      <c r="L81" s="30" t="s">
        <v>92</v>
      </c>
      <c r="M81" s="28">
        <v>1</v>
      </c>
      <c r="N81" s="28">
        <v>1</v>
      </c>
      <c r="O81" s="28"/>
      <c r="P81" s="28"/>
      <c r="Q81" s="28"/>
      <c r="R81" s="28"/>
      <c r="S81" s="28"/>
      <c r="T81" s="28"/>
      <c r="U81" s="28"/>
      <c r="V81" s="28"/>
      <c r="W81" s="28"/>
      <c r="X81" s="28"/>
    </row>
    <row r="82" spans="1:25" ht="15" x14ac:dyDescent="0.25">
      <c r="A82" s="31">
        <v>1283</v>
      </c>
      <c r="B82" s="28">
        <v>22</v>
      </c>
      <c r="C82" s="32">
        <v>4436205.09</v>
      </c>
      <c r="D82" s="32">
        <v>330967.28999999998</v>
      </c>
      <c r="E82" s="28" t="s">
        <v>90</v>
      </c>
      <c r="F82" s="47" t="s">
        <v>40</v>
      </c>
      <c r="G82" s="35" t="s">
        <v>43</v>
      </c>
      <c r="H82" s="28" t="s">
        <v>91</v>
      </c>
      <c r="I82" s="22" t="s">
        <v>91</v>
      </c>
      <c r="J82" s="30">
        <v>3</v>
      </c>
      <c r="K82" s="30" t="s">
        <v>92</v>
      </c>
      <c r="L82" s="30" t="s">
        <v>92</v>
      </c>
      <c r="M82" s="28">
        <v>1</v>
      </c>
      <c r="N82" s="28"/>
      <c r="O82" s="28">
        <v>1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:25" ht="15" x14ac:dyDescent="0.25">
      <c r="A83" s="31">
        <v>1673</v>
      </c>
      <c r="B83" s="28">
        <v>22</v>
      </c>
      <c r="C83" s="32">
        <v>4436216.4800000004</v>
      </c>
      <c r="D83" s="32">
        <v>330924.53000000003</v>
      </c>
      <c r="E83" s="28" t="s">
        <v>90</v>
      </c>
      <c r="F83" s="47" t="s">
        <v>40</v>
      </c>
      <c r="G83" s="35" t="s">
        <v>43</v>
      </c>
      <c r="H83" s="28" t="s">
        <v>91</v>
      </c>
      <c r="I83" s="22" t="s">
        <v>91</v>
      </c>
      <c r="J83" s="30">
        <v>3</v>
      </c>
      <c r="K83" s="30" t="s">
        <v>92</v>
      </c>
      <c r="L83" s="30" t="s">
        <v>92</v>
      </c>
      <c r="M83" s="28">
        <v>1</v>
      </c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:25" ht="15" x14ac:dyDescent="0.25">
      <c r="A84" s="40">
        <v>1575</v>
      </c>
      <c r="B84" s="28">
        <v>34</v>
      </c>
      <c r="C84" s="32">
        <v>4436255.8</v>
      </c>
      <c r="D84" s="32">
        <v>336212.9</v>
      </c>
      <c r="E84" s="28" t="s">
        <v>90</v>
      </c>
      <c r="F84" s="47" t="s">
        <v>40</v>
      </c>
      <c r="G84" s="35" t="s">
        <v>43</v>
      </c>
      <c r="H84" s="28" t="s">
        <v>91</v>
      </c>
      <c r="I84" s="22" t="s">
        <v>91</v>
      </c>
      <c r="J84" s="30">
        <v>3</v>
      </c>
      <c r="K84" s="30" t="s">
        <v>92</v>
      </c>
      <c r="L84" s="30" t="s">
        <v>92</v>
      </c>
      <c r="M84" s="28"/>
      <c r="N84" s="28">
        <v>1</v>
      </c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:25" ht="15" x14ac:dyDescent="0.25">
      <c r="A85" s="40">
        <v>1563</v>
      </c>
      <c r="B85" s="28">
        <v>22</v>
      </c>
      <c r="C85" s="32">
        <v>4436268.93</v>
      </c>
      <c r="D85" s="32">
        <v>330833.45</v>
      </c>
      <c r="E85" s="28" t="s">
        <v>90</v>
      </c>
      <c r="F85" s="47" t="s">
        <v>40</v>
      </c>
      <c r="G85" s="35" t="s">
        <v>43</v>
      </c>
      <c r="H85" s="28" t="s">
        <v>91</v>
      </c>
      <c r="I85" s="22" t="s">
        <v>91</v>
      </c>
      <c r="J85" s="30">
        <v>3</v>
      </c>
      <c r="K85" s="30" t="s">
        <v>92</v>
      </c>
      <c r="L85" s="30" t="s">
        <v>92</v>
      </c>
      <c r="M85" s="28"/>
      <c r="N85" s="28"/>
      <c r="O85" s="28"/>
      <c r="P85" s="28"/>
      <c r="Q85" s="28"/>
      <c r="R85" s="28">
        <v>1</v>
      </c>
      <c r="S85" s="28"/>
      <c r="T85" s="28">
        <v>1</v>
      </c>
      <c r="U85" s="28">
        <v>1</v>
      </c>
      <c r="V85" s="28"/>
      <c r="W85" s="28"/>
      <c r="X85" s="28"/>
    </row>
    <row r="86" spans="1:25" ht="15" x14ac:dyDescent="0.25">
      <c r="A86" s="31">
        <v>1572</v>
      </c>
      <c r="B86" s="28">
        <v>34</v>
      </c>
      <c r="C86" s="32">
        <v>4436325.7</v>
      </c>
      <c r="D86" s="32">
        <v>336221.7</v>
      </c>
      <c r="E86" s="28" t="s">
        <v>90</v>
      </c>
      <c r="F86" s="47" t="s">
        <v>40</v>
      </c>
      <c r="G86" s="35" t="s">
        <v>43</v>
      </c>
      <c r="H86" s="28" t="s">
        <v>91</v>
      </c>
      <c r="I86" s="22" t="s">
        <v>91</v>
      </c>
      <c r="J86" s="30">
        <v>3</v>
      </c>
      <c r="K86" s="30" t="s">
        <v>92</v>
      </c>
      <c r="L86" s="30" t="s">
        <v>92</v>
      </c>
      <c r="M86" s="28"/>
      <c r="N86" s="28"/>
      <c r="O86" s="28">
        <v>1</v>
      </c>
      <c r="P86" s="28">
        <v>1</v>
      </c>
      <c r="Q86" s="28"/>
      <c r="R86" s="28"/>
      <c r="S86" s="28"/>
      <c r="T86" s="28"/>
      <c r="U86" s="28"/>
      <c r="V86" s="28"/>
      <c r="W86" s="28"/>
      <c r="X86" s="28"/>
      <c r="Y86" s="28"/>
    </row>
    <row r="87" spans="1:25" ht="15" x14ac:dyDescent="0.25">
      <c r="A87" s="31">
        <v>1426</v>
      </c>
      <c r="B87" s="28">
        <v>22</v>
      </c>
      <c r="C87" s="32">
        <v>4436424.88</v>
      </c>
      <c r="D87" s="32">
        <v>329205.99</v>
      </c>
      <c r="E87" s="28" t="s">
        <v>90</v>
      </c>
      <c r="F87" s="47" t="s">
        <v>40</v>
      </c>
      <c r="G87" s="35" t="s">
        <v>43</v>
      </c>
      <c r="H87" s="28" t="s">
        <v>91</v>
      </c>
      <c r="I87" s="22" t="s">
        <v>91</v>
      </c>
      <c r="J87" s="30">
        <v>2</v>
      </c>
      <c r="K87" s="30" t="s">
        <v>92</v>
      </c>
      <c r="L87" s="30" t="s">
        <v>92</v>
      </c>
      <c r="M87" s="28">
        <v>1</v>
      </c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:25" ht="15" x14ac:dyDescent="0.25">
      <c r="A88" s="40">
        <v>1188</v>
      </c>
      <c r="B88" s="28">
        <v>41</v>
      </c>
      <c r="C88" s="32">
        <v>4436471.7</v>
      </c>
      <c r="D88" s="32">
        <v>319945.8</v>
      </c>
      <c r="E88" s="28" t="s">
        <v>90</v>
      </c>
      <c r="F88" s="47" t="s">
        <v>40</v>
      </c>
      <c r="G88" s="35" t="s">
        <v>43</v>
      </c>
      <c r="H88" s="28" t="s">
        <v>91</v>
      </c>
      <c r="I88" s="22" t="s">
        <v>91</v>
      </c>
      <c r="J88" s="30">
        <v>3</v>
      </c>
      <c r="K88" s="30" t="s">
        <v>92</v>
      </c>
      <c r="L88" s="30" t="s">
        <v>92</v>
      </c>
      <c r="M88" s="28"/>
      <c r="N88" s="28"/>
      <c r="O88" s="28">
        <v>1</v>
      </c>
      <c r="P88" s="28">
        <v>1</v>
      </c>
      <c r="Q88" s="28"/>
      <c r="R88" s="28"/>
      <c r="S88" s="28"/>
      <c r="T88" s="28"/>
      <c r="U88" s="28"/>
      <c r="V88" s="28"/>
      <c r="W88" s="28"/>
      <c r="X88" s="28"/>
    </row>
    <row r="89" spans="1:25" ht="15" x14ac:dyDescent="0.25">
      <c r="A89" s="31">
        <v>1552</v>
      </c>
      <c r="B89" s="28">
        <v>22</v>
      </c>
      <c r="C89" s="32">
        <v>4436480.7</v>
      </c>
      <c r="D89" s="32">
        <v>330525.84999999998</v>
      </c>
      <c r="E89" s="28" t="s">
        <v>90</v>
      </c>
      <c r="F89" s="47" t="s">
        <v>40</v>
      </c>
      <c r="G89" s="35" t="s">
        <v>43</v>
      </c>
      <c r="H89" s="28" t="s">
        <v>91</v>
      </c>
      <c r="I89" s="22" t="s">
        <v>91</v>
      </c>
      <c r="J89" s="30">
        <v>6</v>
      </c>
      <c r="K89" s="30" t="s">
        <v>92</v>
      </c>
      <c r="L89" s="30" t="s">
        <v>92</v>
      </c>
      <c r="M89" s="28"/>
      <c r="N89" s="28"/>
      <c r="O89" s="28"/>
      <c r="P89" s="28">
        <v>1</v>
      </c>
      <c r="Q89" s="28"/>
      <c r="R89" s="28"/>
      <c r="S89" s="28"/>
      <c r="T89" s="28">
        <v>1</v>
      </c>
      <c r="U89" s="28"/>
      <c r="V89" s="28"/>
      <c r="W89" s="28"/>
      <c r="X89" s="28"/>
      <c r="Y89" s="28"/>
    </row>
    <row r="90" spans="1:25" ht="15" x14ac:dyDescent="0.25">
      <c r="A90" s="40">
        <v>1554</v>
      </c>
      <c r="B90" s="28">
        <v>22</v>
      </c>
      <c r="C90" s="32">
        <v>4436523.3600000003</v>
      </c>
      <c r="D90" s="32">
        <v>330555.13</v>
      </c>
      <c r="E90" s="28" t="s">
        <v>90</v>
      </c>
      <c r="F90" s="47" t="s">
        <v>40</v>
      </c>
      <c r="G90" s="35" t="s">
        <v>43</v>
      </c>
      <c r="H90" s="28" t="s">
        <v>94</v>
      </c>
      <c r="I90" s="22" t="s">
        <v>91</v>
      </c>
      <c r="J90" s="30">
        <v>6</v>
      </c>
      <c r="K90" s="30" t="s">
        <v>92</v>
      </c>
      <c r="L90" s="30" t="s">
        <v>92</v>
      </c>
      <c r="M90" s="28"/>
      <c r="N90" s="28"/>
      <c r="O90" s="28">
        <v>1</v>
      </c>
      <c r="P90" s="28"/>
      <c r="Q90" s="28"/>
      <c r="R90" s="28"/>
      <c r="S90" s="28"/>
      <c r="T90" s="28"/>
      <c r="U90" s="28"/>
      <c r="V90" s="28"/>
      <c r="W90" s="28"/>
      <c r="X90" s="28"/>
    </row>
    <row r="91" spans="1:25" ht="15" x14ac:dyDescent="0.25">
      <c r="A91" s="31">
        <v>1555</v>
      </c>
      <c r="B91" s="28">
        <v>22</v>
      </c>
      <c r="C91" s="32">
        <v>4436525.3099999996</v>
      </c>
      <c r="D91" s="32">
        <v>330557.48</v>
      </c>
      <c r="E91" s="28" t="s">
        <v>90</v>
      </c>
      <c r="F91" s="47" t="s">
        <v>40</v>
      </c>
      <c r="G91" s="35" t="s">
        <v>43</v>
      </c>
      <c r="H91" s="28" t="s">
        <v>94</v>
      </c>
      <c r="I91" s="22" t="s">
        <v>91</v>
      </c>
      <c r="J91" s="30">
        <v>6</v>
      </c>
      <c r="K91" s="30" t="s">
        <v>92</v>
      </c>
      <c r="L91" s="30" t="s">
        <v>92</v>
      </c>
      <c r="M91" s="28"/>
      <c r="N91" s="28"/>
      <c r="O91" s="28">
        <v>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ht="15" x14ac:dyDescent="0.25">
      <c r="A92" s="40">
        <v>1076</v>
      </c>
      <c r="B92" s="28">
        <v>41</v>
      </c>
      <c r="C92" s="32">
        <v>4436527.8600000003</v>
      </c>
      <c r="D92" s="32">
        <v>319096.01</v>
      </c>
      <c r="E92" s="28" t="s">
        <v>90</v>
      </c>
      <c r="F92" s="47" t="s">
        <v>40</v>
      </c>
      <c r="G92" s="35" t="s">
        <v>43</v>
      </c>
      <c r="H92" s="28" t="s">
        <v>94</v>
      </c>
      <c r="I92" s="22" t="s">
        <v>91</v>
      </c>
      <c r="J92" s="30">
        <v>3</v>
      </c>
      <c r="K92" s="30" t="s">
        <v>92</v>
      </c>
      <c r="L92" s="30" t="s">
        <v>92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>
        <v>1</v>
      </c>
      <c r="X92" s="28"/>
      <c r="Y92" s="28"/>
    </row>
    <row r="93" spans="1:25" ht="15" x14ac:dyDescent="0.25">
      <c r="A93" s="40">
        <v>1445</v>
      </c>
      <c r="B93" s="28">
        <v>34</v>
      </c>
      <c r="C93" s="32">
        <v>4436540.6900000004</v>
      </c>
      <c r="D93" s="32">
        <v>336297.46</v>
      </c>
      <c r="E93" s="28" t="s">
        <v>90</v>
      </c>
      <c r="F93" s="47" t="s">
        <v>40</v>
      </c>
      <c r="G93" s="35" t="s">
        <v>43</v>
      </c>
      <c r="H93" s="28" t="s">
        <v>91</v>
      </c>
      <c r="I93" s="22" t="s">
        <v>91</v>
      </c>
      <c r="J93" s="30">
        <v>3</v>
      </c>
      <c r="K93" s="30" t="s">
        <v>92</v>
      </c>
      <c r="L93" s="30" t="s">
        <v>92</v>
      </c>
      <c r="M93" s="28">
        <v>1</v>
      </c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:25" ht="15" x14ac:dyDescent="0.25">
      <c r="A94" s="31">
        <v>1558</v>
      </c>
      <c r="B94" s="28">
        <v>22</v>
      </c>
      <c r="C94" s="32">
        <v>4436581.79</v>
      </c>
      <c r="D94" s="32">
        <v>330569.49</v>
      </c>
      <c r="E94" s="28" t="s">
        <v>90</v>
      </c>
      <c r="F94" s="47" t="s">
        <v>40</v>
      </c>
      <c r="G94" s="35" t="s">
        <v>43</v>
      </c>
      <c r="H94" s="28" t="s">
        <v>91</v>
      </c>
      <c r="I94" s="22" t="s">
        <v>91</v>
      </c>
      <c r="J94" s="30">
        <v>6</v>
      </c>
      <c r="K94" s="30" t="s">
        <v>92</v>
      </c>
      <c r="L94" s="30" t="s">
        <v>92</v>
      </c>
      <c r="M94" s="28">
        <v>1</v>
      </c>
      <c r="N94" s="28"/>
      <c r="O94" s="28">
        <v>1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:25" ht="15" x14ac:dyDescent="0.25">
      <c r="A95" s="40">
        <v>1447</v>
      </c>
      <c r="B95" s="28">
        <v>34</v>
      </c>
      <c r="C95" s="32">
        <v>4436614.88</v>
      </c>
      <c r="D95" s="32">
        <v>336328.16</v>
      </c>
      <c r="E95" s="28" t="s">
        <v>90</v>
      </c>
      <c r="F95" s="47" t="s">
        <v>40</v>
      </c>
      <c r="G95" s="35" t="s">
        <v>43</v>
      </c>
      <c r="H95" s="28" t="s">
        <v>94</v>
      </c>
      <c r="I95" s="22" t="s">
        <v>91</v>
      </c>
      <c r="J95" s="30">
        <v>3</v>
      </c>
      <c r="K95" s="30" t="s">
        <v>92</v>
      </c>
      <c r="L95" s="30" t="s">
        <v>92</v>
      </c>
      <c r="M95" s="28">
        <v>1</v>
      </c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</row>
    <row r="96" spans="1:25" ht="15" x14ac:dyDescent="0.25">
      <c r="A96" s="40">
        <v>1446</v>
      </c>
      <c r="B96" s="28">
        <v>34</v>
      </c>
      <c r="C96" s="32">
        <v>4436615.1100000003</v>
      </c>
      <c r="D96" s="32">
        <v>336328.08</v>
      </c>
      <c r="E96" s="28" t="s">
        <v>90</v>
      </c>
      <c r="F96" s="47" t="s">
        <v>40</v>
      </c>
      <c r="G96" s="35" t="s">
        <v>43</v>
      </c>
      <c r="H96" s="28" t="s">
        <v>91</v>
      </c>
      <c r="I96" s="22" t="s">
        <v>91</v>
      </c>
      <c r="J96" s="30">
        <v>3</v>
      </c>
      <c r="K96" s="30" t="s">
        <v>92</v>
      </c>
      <c r="L96" s="30" t="s">
        <v>92</v>
      </c>
      <c r="M96" s="28"/>
      <c r="N96" s="28"/>
      <c r="O96" s="28"/>
      <c r="P96" s="28">
        <v>1</v>
      </c>
      <c r="Q96" s="28"/>
      <c r="R96" s="28"/>
      <c r="S96" s="28"/>
      <c r="T96" s="28"/>
      <c r="U96" s="28"/>
      <c r="V96" s="28"/>
      <c r="W96" s="28"/>
      <c r="X96" s="28"/>
    </row>
    <row r="97" spans="1:25" ht="15" x14ac:dyDescent="0.25">
      <c r="A97" s="40">
        <v>1448</v>
      </c>
      <c r="B97" s="28">
        <v>34</v>
      </c>
      <c r="C97" s="32">
        <v>4436615.21</v>
      </c>
      <c r="D97" s="32">
        <v>336328.25</v>
      </c>
      <c r="E97" s="28" t="s">
        <v>90</v>
      </c>
      <c r="F97" s="47" t="s">
        <v>40</v>
      </c>
      <c r="G97" s="35" t="s">
        <v>43</v>
      </c>
      <c r="H97" s="28" t="s">
        <v>94</v>
      </c>
      <c r="I97" s="22" t="s">
        <v>91</v>
      </c>
      <c r="J97" s="30">
        <v>3</v>
      </c>
      <c r="K97" s="30" t="s">
        <v>92</v>
      </c>
      <c r="L97" s="30" t="s">
        <v>92</v>
      </c>
      <c r="M97" s="28">
        <v>1</v>
      </c>
      <c r="N97" s="28"/>
      <c r="O97" s="28"/>
      <c r="P97" s="28"/>
      <c r="Q97" s="28"/>
      <c r="R97" s="28"/>
      <c r="S97" s="28"/>
      <c r="T97" s="28"/>
      <c r="U97" s="28"/>
      <c r="V97" s="28"/>
      <c r="W97" s="28">
        <v>1</v>
      </c>
      <c r="X97" s="28"/>
      <c r="Y97" s="28"/>
    </row>
    <row r="98" spans="1:25" ht="15" x14ac:dyDescent="0.25">
      <c r="A98" s="40">
        <v>1559</v>
      </c>
      <c r="B98" s="28">
        <v>22</v>
      </c>
      <c r="C98" s="32">
        <v>4436619.4800000004</v>
      </c>
      <c r="D98" s="32">
        <v>330577.5</v>
      </c>
      <c r="E98" s="28" t="s">
        <v>90</v>
      </c>
      <c r="F98" s="47" t="s">
        <v>40</v>
      </c>
      <c r="G98" s="35" t="s">
        <v>43</v>
      </c>
      <c r="H98" s="28" t="s">
        <v>91</v>
      </c>
      <c r="I98" s="22" t="s">
        <v>91</v>
      </c>
      <c r="J98" s="30">
        <v>6</v>
      </c>
      <c r="K98" s="30" t="s">
        <v>92</v>
      </c>
      <c r="L98" s="30" t="s">
        <v>92</v>
      </c>
      <c r="M98" s="28">
        <v>1</v>
      </c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:25" ht="15" x14ac:dyDescent="0.25">
      <c r="A99" s="40">
        <v>1561</v>
      </c>
      <c r="B99" s="34">
        <v>22</v>
      </c>
      <c r="C99" s="42">
        <v>4436670</v>
      </c>
      <c r="D99" s="42">
        <v>330603.03000000003</v>
      </c>
      <c r="E99" s="34" t="s">
        <v>90</v>
      </c>
      <c r="F99" s="47" t="s">
        <v>40</v>
      </c>
      <c r="G99" s="35" t="s">
        <v>43</v>
      </c>
      <c r="H99" s="34" t="s">
        <v>91</v>
      </c>
      <c r="I99" s="22" t="s">
        <v>91</v>
      </c>
      <c r="J99" s="37">
        <v>6</v>
      </c>
      <c r="K99" s="37" t="s">
        <v>92</v>
      </c>
      <c r="L99" s="37" t="s">
        <v>92</v>
      </c>
      <c r="M99" s="28"/>
      <c r="N99" s="28">
        <v>1</v>
      </c>
      <c r="O99" s="28">
        <v>1</v>
      </c>
      <c r="P99" s="28"/>
      <c r="Q99" s="28"/>
      <c r="R99" s="28"/>
      <c r="S99" s="28"/>
      <c r="T99" s="28"/>
      <c r="U99" s="28"/>
      <c r="V99" s="28"/>
      <c r="W99" s="28"/>
      <c r="X99" s="28"/>
    </row>
    <row r="100" spans="1:25" ht="15" x14ac:dyDescent="0.25">
      <c r="A100" s="40">
        <v>1571</v>
      </c>
      <c r="B100" s="28">
        <v>34</v>
      </c>
      <c r="C100" s="32">
        <v>4436761.3</v>
      </c>
      <c r="D100" s="32">
        <v>336380.5</v>
      </c>
      <c r="E100" s="28" t="s">
        <v>90</v>
      </c>
      <c r="F100" s="47" t="s">
        <v>40</v>
      </c>
      <c r="G100" s="35" t="s">
        <v>43</v>
      </c>
      <c r="H100" s="28" t="s">
        <v>91</v>
      </c>
      <c r="I100" s="22" t="s">
        <v>91</v>
      </c>
      <c r="J100" s="30">
        <v>3</v>
      </c>
      <c r="K100" s="30" t="s">
        <v>92</v>
      </c>
      <c r="L100" s="30" t="s">
        <v>92</v>
      </c>
      <c r="M100" s="28"/>
      <c r="N100" s="28"/>
      <c r="O100" s="28"/>
      <c r="P100" s="28">
        <v>1</v>
      </c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:25" ht="15" x14ac:dyDescent="0.25">
      <c r="A101" s="40">
        <v>1569</v>
      </c>
      <c r="B101" s="28">
        <v>34</v>
      </c>
      <c r="C101" s="32">
        <v>4436795.5</v>
      </c>
      <c r="D101" s="32">
        <v>336392.5</v>
      </c>
      <c r="E101" s="28" t="s">
        <v>90</v>
      </c>
      <c r="F101" s="47" t="s">
        <v>40</v>
      </c>
      <c r="G101" s="35" t="s">
        <v>43</v>
      </c>
      <c r="H101" s="28" t="s">
        <v>91</v>
      </c>
      <c r="I101" s="22" t="s">
        <v>91</v>
      </c>
      <c r="J101" s="30">
        <v>3</v>
      </c>
      <c r="K101" s="30" t="s">
        <v>92</v>
      </c>
      <c r="L101" s="30" t="s">
        <v>92</v>
      </c>
      <c r="M101" s="28"/>
      <c r="N101" s="28"/>
      <c r="O101" s="28">
        <v>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ht="15" x14ac:dyDescent="0.25">
      <c r="A102" s="31">
        <v>1567</v>
      </c>
      <c r="B102" s="28">
        <v>34</v>
      </c>
      <c r="C102" s="32">
        <v>4436811</v>
      </c>
      <c r="D102" s="32">
        <v>336400.9</v>
      </c>
      <c r="E102" s="28" t="s">
        <v>90</v>
      </c>
      <c r="F102" s="47" t="s">
        <v>40</v>
      </c>
      <c r="G102" s="35" t="s">
        <v>43</v>
      </c>
      <c r="H102" s="28" t="s">
        <v>91</v>
      </c>
      <c r="I102" s="22" t="s">
        <v>91</v>
      </c>
      <c r="J102" s="30">
        <v>3</v>
      </c>
      <c r="K102" s="30" t="s">
        <v>92</v>
      </c>
      <c r="L102" s="30" t="s">
        <v>92</v>
      </c>
      <c r="M102" s="28">
        <v>1</v>
      </c>
      <c r="N102" s="28"/>
      <c r="O102" s="28"/>
      <c r="P102" s="28">
        <v>1</v>
      </c>
      <c r="Q102" s="28">
        <v>1</v>
      </c>
      <c r="R102" s="28">
        <v>1</v>
      </c>
      <c r="S102" s="28"/>
      <c r="T102" s="28"/>
      <c r="U102" s="28"/>
      <c r="V102" s="28"/>
      <c r="W102" s="28"/>
      <c r="X102" s="28"/>
      <c r="Y102" s="28"/>
    </row>
    <row r="103" spans="1:25" ht="15" x14ac:dyDescent="0.25">
      <c r="A103" s="40">
        <v>1568</v>
      </c>
      <c r="B103" s="28">
        <v>34</v>
      </c>
      <c r="C103" s="32">
        <v>4436811.0999999996</v>
      </c>
      <c r="D103" s="32">
        <v>336400.6</v>
      </c>
      <c r="E103" s="28" t="s">
        <v>90</v>
      </c>
      <c r="F103" s="47" t="s">
        <v>40</v>
      </c>
      <c r="G103" s="35" t="s">
        <v>43</v>
      </c>
      <c r="H103" s="28" t="s">
        <v>91</v>
      </c>
      <c r="I103" s="22" t="s">
        <v>91</v>
      </c>
      <c r="J103" s="30">
        <v>3</v>
      </c>
      <c r="K103" s="30" t="s">
        <v>92</v>
      </c>
      <c r="L103" s="30" t="s">
        <v>92</v>
      </c>
      <c r="M103" s="28">
        <v>1</v>
      </c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:25" ht="15" x14ac:dyDescent="0.25">
      <c r="A104" s="40">
        <v>1440</v>
      </c>
      <c r="B104" s="28">
        <v>34</v>
      </c>
      <c r="C104" s="32">
        <v>4437036.67</v>
      </c>
      <c r="D104" s="32">
        <v>336508.15999999997</v>
      </c>
      <c r="E104" s="28" t="s">
        <v>90</v>
      </c>
      <c r="F104" s="47" t="s">
        <v>40</v>
      </c>
      <c r="G104" s="35" t="s">
        <v>43</v>
      </c>
      <c r="H104" s="28" t="s">
        <v>91</v>
      </c>
      <c r="I104" s="22" t="s">
        <v>91</v>
      </c>
      <c r="J104" s="30">
        <v>3</v>
      </c>
      <c r="K104" s="30" t="s">
        <v>92</v>
      </c>
      <c r="L104" s="30" t="s">
        <v>92</v>
      </c>
      <c r="M104" s="28">
        <v>1</v>
      </c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</row>
    <row r="105" spans="1:25" ht="15" x14ac:dyDescent="0.25">
      <c r="A105" s="40">
        <v>1436</v>
      </c>
      <c r="B105" s="28">
        <v>27</v>
      </c>
      <c r="C105" s="32">
        <v>4437458.6399999997</v>
      </c>
      <c r="D105" s="32">
        <v>336690.1</v>
      </c>
      <c r="E105" s="28" t="s">
        <v>90</v>
      </c>
      <c r="F105" s="47" t="s">
        <v>40</v>
      </c>
      <c r="G105" s="35" t="s">
        <v>43</v>
      </c>
      <c r="H105" s="28" t="s">
        <v>91</v>
      </c>
      <c r="I105" s="22" t="s">
        <v>91</v>
      </c>
      <c r="J105" s="30">
        <v>3</v>
      </c>
      <c r="K105" s="30" t="s">
        <v>92</v>
      </c>
      <c r="L105" s="30" t="s">
        <v>92</v>
      </c>
      <c r="M105" s="28">
        <v>1</v>
      </c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 spans="1:25" ht="15" x14ac:dyDescent="0.25">
      <c r="A106" s="40">
        <v>1857</v>
      </c>
      <c r="B106" s="28">
        <v>27</v>
      </c>
      <c r="C106" s="32">
        <v>4437521.4800000004</v>
      </c>
      <c r="D106" s="32">
        <v>336737.36</v>
      </c>
      <c r="E106" s="28" t="s">
        <v>90</v>
      </c>
      <c r="F106" s="47" t="s">
        <v>40</v>
      </c>
      <c r="G106" s="35" t="s">
        <v>43</v>
      </c>
      <c r="H106" s="28" t="s">
        <v>91</v>
      </c>
      <c r="I106" s="22" t="s">
        <v>91</v>
      </c>
      <c r="J106" s="30">
        <v>3</v>
      </c>
      <c r="K106" s="30" t="s">
        <v>92</v>
      </c>
      <c r="L106" s="30" t="s">
        <v>92</v>
      </c>
      <c r="M106" s="28">
        <v>1</v>
      </c>
      <c r="N106" s="28"/>
      <c r="O106" s="28"/>
      <c r="P106" s="28">
        <v>1</v>
      </c>
      <c r="Q106" s="28"/>
      <c r="R106" s="28"/>
      <c r="S106" s="28"/>
      <c r="T106" s="28"/>
      <c r="U106" s="28"/>
      <c r="V106" s="28"/>
      <c r="W106" s="28"/>
      <c r="X106" s="28"/>
    </row>
    <row r="107" spans="1:25" ht="15" x14ac:dyDescent="0.25">
      <c r="A107" s="31">
        <v>1435</v>
      </c>
      <c r="B107" s="28">
        <v>27</v>
      </c>
      <c r="C107" s="32">
        <v>4437656.68</v>
      </c>
      <c r="D107" s="32">
        <v>336787.02</v>
      </c>
      <c r="E107" s="28" t="s">
        <v>90</v>
      </c>
      <c r="F107" s="47" t="s">
        <v>40</v>
      </c>
      <c r="G107" s="35" t="s">
        <v>43</v>
      </c>
      <c r="H107" s="28" t="s">
        <v>94</v>
      </c>
      <c r="I107" s="22" t="s">
        <v>91</v>
      </c>
      <c r="J107" s="30">
        <v>3</v>
      </c>
      <c r="K107" s="30" t="s">
        <v>92</v>
      </c>
      <c r="L107" s="30" t="s">
        <v>92</v>
      </c>
      <c r="M107" s="28">
        <v>1</v>
      </c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:25" ht="15" x14ac:dyDescent="0.25">
      <c r="A108" s="40">
        <v>1182</v>
      </c>
      <c r="B108" s="28">
        <v>6</v>
      </c>
      <c r="C108" s="32">
        <v>4437776.8</v>
      </c>
      <c r="D108" s="32">
        <v>316444.40000000002</v>
      </c>
      <c r="E108" s="28" t="s">
        <v>90</v>
      </c>
      <c r="F108" s="47" t="s">
        <v>40</v>
      </c>
      <c r="G108" s="35" t="s">
        <v>43</v>
      </c>
      <c r="H108" s="28" t="s">
        <v>94</v>
      </c>
      <c r="I108" s="22" t="s">
        <v>91</v>
      </c>
      <c r="J108" s="30">
        <v>7</v>
      </c>
      <c r="K108" s="30" t="s">
        <v>92</v>
      </c>
      <c r="L108" s="30" t="s">
        <v>92</v>
      </c>
      <c r="M108" s="28"/>
      <c r="N108" s="28"/>
      <c r="O108" s="28">
        <v>1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:25" ht="15" x14ac:dyDescent="0.25">
      <c r="A109" s="40">
        <v>1090</v>
      </c>
      <c r="B109" s="28">
        <v>33</v>
      </c>
      <c r="C109" s="32">
        <v>4437780.24</v>
      </c>
      <c r="D109" s="32">
        <v>333659.69</v>
      </c>
      <c r="E109" s="28" t="s">
        <v>90</v>
      </c>
      <c r="F109" s="47" t="s">
        <v>40</v>
      </c>
      <c r="G109" s="35" t="s">
        <v>43</v>
      </c>
      <c r="H109" s="28" t="s">
        <v>91</v>
      </c>
      <c r="I109" s="22" t="s">
        <v>91</v>
      </c>
      <c r="J109" s="30">
        <v>3</v>
      </c>
      <c r="K109" s="30" t="s">
        <v>92</v>
      </c>
      <c r="L109" s="30" t="s">
        <v>92</v>
      </c>
      <c r="M109" s="28">
        <v>1</v>
      </c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</row>
    <row r="110" spans="1:25" ht="15" x14ac:dyDescent="0.25">
      <c r="A110" s="40">
        <v>1183</v>
      </c>
      <c r="B110" s="28">
        <v>6</v>
      </c>
      <c r="C110" s="32">
        <v>4437840.9000000004</v>
      </c>
      <c r="D110" s="32">
        <v>316525.40000000002</v>
      </c>
      <c r="E110" s="28" t="s">
        <v>90</v>
      </c>
      <c r="F110" s="47" t="s">
        <v>40</v>
      </c>
      <c r="G110" s="35" t="s">
        <v>43</v>
      </c>
      <c r="H110" s="28" t="s">
        <v>94</v>
      </c>
      <c r="I110" s="22" t="s">
        <v>91</v>
      </c>
      <c r="J110" s="30">
        <v>3</v>
      </c>
      <c r="K110" s="30" t="s">
        <v>92</v>
      </c>
      <c r="L110" s="30" t="s">
        <v>92</v>
      </c>
      <c r="M110" s="28"/>
      <c r="N110" s="28"/>
      <c r="O110" s="28"/>
      <c r="P110" s="28"/>
      <c r="Q110" s="28"/>
      <c r="R110" s="28"/>
      <c r="S110" s="28">
        <v>1</v>
      </c>
      <c r="T110" s="28"/>
      <c r="U110" s="28"/>
      <c r="V110" s="28"/>
      <c r="W110" s="28"/>
      <c r="X110" s="28"/>
    </row>
    <row r="111" spans="1:25" ht="15" x14ac:dyDescent="0.25">
      <c r="A111" s="40">
        <v>1184</v>
      </c>
      <c r="B111" s="28">
        <v>6</v>
      </c>
      <c r="C111" s="32">
        <v>4437841.0999999996</v>
      </c>
      <c r="D111" s="32">
        <v>316525.8</v>
      </c>
      <c r="E111" s="28" t="s">
        <v>90</v>
      </c>
      <c r="F111" s="47" t="s">
        <v>40</v>
      </c>
      <c r="G111" s="35" t="s">
        <v>43</v>
      </c>
      <c r="H111" s="28" t="s">
        <v>94</v>
      </c>
      <c r="I111" s="22" t="s">
        <v>91</v>
      </c>
      <c r="J111" s="30">
        <v>3</v>
      </c>
      <c r="K111" s="30" t="s">
        <v>92</v>
      </c>
      <c r="L111" s="30" t="s">
        <v>92</v>
      </c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>
        <v>1</v>
      </c>
      <c r="Y111" s="28"/>
    </row>
    <row r="112" spans="1:25" ht="15" x14ac:dyDescent="0.25">
      <c r="A112" s="40">
        <v>1439</v>
      </c>
      <c r="B112" s="28">
        <v>27</v>
      </c>
      <c r="C112" s="32">
        <v>4437881.91</v>
      </c>
      <c r="D112" s="32">
        <v>336889.46</v>
      </c>
      <c r="E112" s="28" t="s">
        <v>90</v>
      </c>
      <c r="F112" s="47" t="s">
        <v>40</v>
      </c>
      <c r="G112" s="35" t="s">
        <v>43</v>
      </c>
      <c r="H112" s="28" t="s">
        <v>91</v>
      </c>
      <c r="I112" s="22" t="s">
        <v>91</v>
      </c>
      <c r="J112" s="30">
        <v>3</v>
      </c>
      <c r="K112" s="30" t="s">
        <v>92</v>
      </c>
      <c r="L112" s="30" t="s">
        <v>92</v>
      </c>
      <c r="M112" s="28"/>
      <c r="N112" s="28"/>
      <c r="O112" s="28"/>
      <c r="P112" s="28">
        <v>1</v>
      </c>
      <c r="Q112" s="28"/>
      <c r="R112" s="28">
        <v>1</v>
      </c>
      <c r="S112" s="28"/>
      <c r="T112" s="28"/>
      <c r="U112" s="28"/>
      <c r="V112" s="28"/>
      <c r="W112" s="28"/>
      <c r="X112" s="28"/>
      <c r="Y112" s="28"/>
    </row>
    <row r="113" spans="1:25" ht="15" x14ac:dyDescent="0.25">
      <c r="A113" s="31">
        <v>1438</v>
      </c>
      <c r="B113" s="28">
        <v>27</v>
      </c>
      <c r="C113" s="32">
        <v>4437883.57</v>
      </c>
      <c r="D113" s="32">
        <v>336890.01</v>
      </c>
      <c r="E113" s="28" t="s">
        <v>90</v>
      </c>
      <c r="F113" s="47" t="s">
        <v>40</v>
      </c>
      <c r="G113" s="35" t="s">
        <v>43</v>
      </c>
      <c r="H113" s="28" t="s">
        <v>94</v>
      </c>
      <c r="I113" s="22" t="s">
        <v>91</v>
      </c>
      <c r="J113" s="30">
        <v>3</v>
      </c>
      <c r="K113" s="30" t="s">
        <v>92</v>
      </c>
      <c r="L113" s="30" t="s">
        <v>92</v>
      </c>
      <c r="M113" s="28"/>
      <c r="N113" s="28"/>
      <c r="O113" s="28"/>
      <c r="P113" s="28">
        <v>1</v>
      </c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:25" ht="15" x14ac:dyDescent="0.25">
      <c r="A114" s="40">
        <v>1088</v>
      </c>
      <c r="B114" s="28">
        <v>33</v>
      </c>
      <c r="C114" s="32">
        <v>4438018.7</v>
      </c>
      <c r="D114" s="32">
        <v>333739.83</v>
      </c>
      <c r="E114" s="28" t="s">
        <v>90</v>
      </c>
      <c r="F114" s="47" t="s">
        <v>40</v>
      </c>
      <c r="G114" s="35" t="s">
        <v>43</v>
      </c>
      <c r="H114" s="28" t="s">
        <v>91</v>
      </c>
      <c r="I114" s="22" t="s">
        <v>91</v>
      </c>
      <c r="J114" s="30">
        <v>6</v>
      </c>
      <c r="K114" s="30" t="s">
        <v>92</v>
      </c>
      <c r="L114" s="30" t="s">
        <v>92</v>
      </c>
      <c r="M114" s="28"/>
      <c r="N114" s="28"/>
      <c r="O114" s="28">
        <v>1</v>
      </c>
      <c r="P114" s="28">
        <v>1</v>
      </c>
      <c r="Q114" s="28"/>
      <c r="R114" s="28"/>
      <c r="S114" s="28"/>
      <c r="T114" s="28"/>
      <c r="U114" s="28"/>
      <c r="V114" s="28"/>
      <c r="W114" s="28"/>
      <c r="X114" s="28"/>
    </row>
    <row r="115" spans="1:25" ht="15" x14ac:dyDescent="0.25">
      <c r="A115" s="40">
        <v>1882</v>
      </c>
      <c r="B115" s="28">
        <v>14</v>
      </c>
      <c r="C115" s="32">
        <v>4438019.1900000004</v>
      </c>
      <c r="D115" s="32">
        <v>350462.1</v>
      </c>
      <c r="E115" s="28" t="s">
        <v>90</v>
      </c>
      <c r="F115" s="47" t="s">
        <v>41</v>
      </c>
      <c r="G115" s="35" t="s">
        <v>43</v>
      </c>
      <c r="H115" s="28" t="s">
        <v>91</v>
      </c>
      <c r="I115" s="22" t="s">
        <v>91</v>
      </c>
      <c r="J115" s="30">
        <v>2</v>
      </c>
      <c r="K115" s="30" t="s">
        <v>92</v>
      </c>
      <c r="L115" s="30" t="s">
        <v>92</v>
      </c>
      <c r="M115" s="28"/>
      <c r="N115" s="28"/>
      <c r="O115" s="28"/>
      <c r="P115" s="28">
        <v>1</v>
      </c>
      <c r="Q115" s="28"/>
      <c r="R115" s="28">
        <v>1</v>
      </c>
      <c r="S115" s="28"/>
      <c r="T115" s="28"/>
      <c r="U115" s="28"/>
      <c r="V115" s="28"/>
      <c r="W115" s="28"/>
      <c r="X115" s="28">
        <v>1</v>
      </c>
    </row>
    <row r="116" spans="1:25" ht="15" x14ac:dyDescent="0.25">
      <c r="A116" s="40">
        <v>1881</v>
      </c>
      <c r="B116" s="28">
        <v>14</v>
      </c>
      <c r="C116" s="32">
        <v>4438056</v>
      </c>
      <c r="D116" s="32">
        <v>351857.06</v>
      </c>
      <c r="E116" s="28" t="s">
        <v>90</v>
      </c>
      <c r="F116" s="47" t="s">
        <v>41</v>
      </c>
      <c r="G116" s="35" t="s">
        <v>43</v>
      </c>
      <c r="H116" s="28" t="s">
        <v>91</v>
      </c>
      <c r="I116" s="22" t="s">
        <v>91</v>
      </c>
      <c r="J116" s="30">
        <v>4</v>
      </c>
      <c r="K116" s="30" t="s">
        <v>92</v>
      </c>
      <c r="L116" s="30" t="s">
        <v>92</v>
      </c>
      <c r="M116" s="28"/>
      <c r="N116" s="28"/>
      <c r="O116" s="28"/>
      <c r="P116" s="28">
        <v>1</v>
      </c>
      <c r="Q116" s="28"/>
      <c r="R116" s="28">
        <v>1</v>
      </c>
      <c r="S116" s="28"/>
      <c r="T116" s="28"/>
      <c r="U116" s="28"/>
      <c r="V116" s="28"/>
      <c r="W116" s="28"/>
      <c r="X116" s="28"/>
      <c r="Y116" s="28"/>
    </row>
    <row r="117" spans="1:25" ht="15" x14ac:dyDescent="0.25">
      <c r="A117" s="31">
        <v>1433</v>
      </c>
      <c r="B117" s="28">
        <v>27</v>
      </c>
      <c r="C117" s="32">
        <v>4438086.92</v>
      </c>
      <c r="D117" s="32">
        <v>336765.56</v>
      </c>
      <c r="E117" s="28" t="s">
        <v>90</v>
      </c>
      <c r="F117" s="47" t="s">
        <v>40</v>
      </c>
      <c r="G117" s="35" t="s">
        <v>43</v>
      </c>
      <c r="H117" s="28" t="s">
        <v>94</v>
      </c>
      <c r="I117" s="22" t="s">
        <v>91</v>
      </c>
      <c r="J117" s="30">
        <v>3</v>
      </c>
      <c r="K117" s="30" t="s">
        <v>92</v>
      </c>
      <c r="L117" s="30" t="s">
        <v>92</v>
      </c>
      <c r="M117" s="28">
        <v>1</v>
      </c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:25" ht="15" x14ac:dyDescent="0.25">
      <c r="A118" s="31">
        <v>1199</v>
      </c>
      <c r="B118" s="28">
        <v>33</v>
      </c>
      <c r="C118" s="32">
        <v>4438219</v>
      </c>
      <c r="D118" s="32">
        <v>333829.7</v>
      </c>
      <c r="E118" s="28" t="s">
        <v>90</v>
      </c>
      <c r="F118" s="47" t="s">
        <v>40</v>
      </c>
      <c r="G118" s="35" t="s">
        <v>43</v>
      </c>
      <c r="H118" s="28" t="s">
        <v>91</v>
      </c>
      <c r="I118" s="22" t="s">
        <v>91</v>
      </c>
      <c r="J118" s="30">
        <v>3</v>
      </c>
      <c r="K118" s="30" t="s">
        <v>92</v>
      </c>
      <c r="L118" s="30" t="s">
        <v>92</v>
      </c>
      <c r="M118" s="28">
        <v>1</v>
      </c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:25" ht="15" x14ac:dyDescent="0.25">
      <c r="A119" s="31">
        <v>1693</v>
      </c>
      <c r="B119" s="28">
        <v>30</v>
      </c>
      <c r="C119" s="32">
        <v>4438227.42</v>
      </c>
      <c r="D119" s="32">
        <v>351904.33</v>
      </c>
      <c r="E119" s="28" t="s">
        <v>90</v>
      </c>
      <c r="F119" s="47" t="s">
        <v>41</v>
      </c>
      <c r="G119" s="35" t="s">
        <v>43</v>
      </c>
      <c r="H119" s="28" t="s">
        <v>91</v>
      </c>
      <c r="I119" s="22" t="s">
        <v>91</v>
      </c>
      <c r="J119" s="30">
        <v>2</v>
      </c>
      <c r="K119" s="30" t="s">
        <v>92</v>
      </c>
      <c r="L119" s="30" t="s">
        <v>92</v>
      </c>
      <c r="M119" s="28">
        <v>1</v>
      </c>
      <c r="N119" s="28">
        <v>1</v>
      </c>
      <c r="O119" s="28"/>
      <c r="P119" s="28">
        <v>1</v>
      </c>
      <c r="Q119" s="28"/>
      <c r="R119" s="28">
        <v>1</v>
      </c>
      <c r="S119" s="28"/>
      <c r="T119" s="28"/>
      <c r="U119" s="28"/>
      <c r="V119" s="28"/>
      <c r="W119" s="28"/>
      <c r="X119" s="28"/>
      <c r="Y119" s="28"/>
    </row>
    <row r="120" spans="1:25" ht="15" x14ac:dyDescent="0.25">
      <c r="A120" s="40">
        <v>1820</v>
      </c>
      <c r="B120" s="28">
        <v>14</v>
      </c>
      <c r="C120" s="32">
        <v>4438290</v>
      </c>
      <c r="D120" s="32">
        <v>350358.9</v>
      </c>
      <c r="E120" s="28" t="s">
        <v>90</v>
      </c>
      <c r="F120" s="47" t="s">
        <v>41</v>
      </c>
      <c r="G120" s="35" t="s">
        <v>43</v>
      </c>
      <c r="H120" s="28" t="s">
        <v>91</v>
      </c>
      <c r="I120" s="22" t="s">
        <v>91</v>
      </c>
      <c r="J120" s="30">
        <v>2</v>
      </c>
      <c r="K120" s="30" t="s">
        <v>92</v>
      </c>
      <c r="L120" s="30" t="s">
        <v>92</v>
      </c>
      <c r="M120" s="28"/>
      <c r="N120" s="28">
        <v>1</v>
      </c>
      <c r="O120" s="28"/>
      <c r="P120" s="28">
        <v>1</v>
      </c>
      <c r="Q120" s="28"/>
      <c r="R120" s="28">
        <v>1</v>
      </c>
      <c r="S120" s="28"/>
      <c r="T120" s="28"/>
      <c r="U120" s="28"/>
      <c r="V120" s="28"/>
      <c r="W120" s="28"/>
      <c r="X120" s="28"/>
      <c r="Y120" s="28"/>
    </row>
    <row r="121" spans="1:25" ht="15" x14ac:dyDescent="0.25">
      <c r="A121" s="40">
        <v>1694</v>
      </c>
      <c r="B121" s="34">
        <v>30</v>
      </c>
      <c r="C121" s="42">
        <v>4438306.7699999996</v>
      </c>
      <c r="D121" s="42">
        <v>351923.54</v>
      </c>
      <c r="E121" s="34" t="s">
        <v>90</v>
      </c>
      <c r="F121" s="47" t="s">
        <v>41</v>
      </c>
      <c r="G121" s="35" t="s">
        <v>43</v>
      </c>
      <c r="H121" s="34" t="s">
        <v>91</v>
      </c>
      <c r="I121" s="22" t="s">
        <v>91</v>
      </c>
      <c r="J121" s="37">
        <v>2</v>
      </c>
      <c r="K121" s="37" t="s">
        <v>92</v>
      </c>
      <c r="L121" s="37" t="s">
        <v>92</v>
      </c>
      <c r="M121" s="28"/>
      <c r="N121" s="28"/>
      <c r="O121" s="28"/>
      <c r="P121" s="28">
        <v>1</v>
      </c>
      <c r="Q121" s="28"/>
      <c r="R121" s="28">
        <v>1</v>
      </c>
      <c r="S121" s="28"/>
      <c r="T121" s="28"/>
      <c r="U121" s="28"/>
      <c r="V121" s="28"/>
      <c r="W121" s="28"/>
      <c r="X121" s="28"/>
      <c r="Y121" s="28"/>
    </row>
    <row r="122" spans="1:25" ht="15" x14ac:dyDescent="0.25">
      <c r="A122" s="31">
        <v>1691</v>
      </c>
      <c r="B122" s="28">
        <v>19</v>
      </c>
      <c r="C122" s="32">
        <v>4438389.1900000004</v>
      </c>
      <c r="D122" s="32">
        <v>354509.75</v>
      </c>
      <c r="E122" s="28" t="s">
        <v>90</v>
      </c>
      <c r="F122" s="47" t="s">
        <v>41</v>
      </c>
      <c r="G122" s="35" t="s">
        <v>43</v>
      </c>
      <c r="H122" s="28" t="s">
        <v>91</v>
      </c>
      <c r="I122" s="22" t="s">
        <v>91</v>
      </c>
      <c r="J122" s="30">
        <v>2</v>
      </c>
      <c r="K122" s="30" t="s">
        <v>92</v>
      </c>
      <c r="L122" s="30" t="s">
        <v>92</v>
      </c>
      <c r="M122" s="28"/>
      <c r="N122" s="28">
        <v>1</v>
      </c>
      <c r="O122" s="28"/>
      <c r="P122" s="28">
        <v>1</v>
      </c>
      <c r="Q122" s="28"/>
      <c r="R122" s="28">
        <v>1</v>
      </c>
      <c r="S122" s="28"/>
      <c r="T122" s="28"/>
      <c r="U122" s="28"/>
      <c r="V122" s="28"/>
      <c r="W122" s="28">
        <v>1</v>
      </c>
      <c r="X122" s="28"/>
      <c r="Y122" s="28"/>
    </row>
    <row r="123" spans="1:25" ht="15" x14ac:dyDescent="0.25">
      <c r="A123" s="40">
        <v>1288</v>
      </c>
      <c r="B123" s="28">
        <v>19</v>
      </c>
      <c r="C123" s="32">
        <v>4438393.33</v>
      </c>
      <c r="D123" s="32">
        <v>354039.86</v>
      </c>
      <c r="E123" s="28" t="s">
        <v>90</v>
      </c>
      <c r="F123" s="47" t="s">
        <v>41</v>
      </c>
      <c r="G123" s="35" t="s">
        <v>43</v>
      </c>
      <c r="H123" s="28" t="s">
        <v>91</v>
      </c>
      <c r="I123" s="22" t="s">
        <v>91</v>
      </c>
      <c r="J123" s="30">
        <v>2</v>
      </c>
      <c r="K123" s="30" t="s">
        <v>92</v>
      </c>
      <c r="L123" s="30" t="s">
        <v>92</v>
      </c>
      <c r="M123" s="28"/>
      <c r="N123" s="28"/>
      <c r="O123" s="28"/>
      <c r="P123" s="28">
        <v>1</v>
      </c>
      <c r="Q123" s="28"/>
      <c r="R123" s="28">
        <v>1</v>
      </c>
      <c r="S123" s="28"/>
      <c r="T123" s="28"/>
      <c r="U123" s="28"/>
      <c r="V123" s="28"/>
      <c r="W123" s="28">
        <v>1</v>
      </c>
      <c r="X123" s="28"/>
      <c r="Y123" s="28"/>
    </row>
    <row r="124" spans="1:25" ht="15" x14ac:dyDescent="0.25">
      <c r="A124" s="40">
        <v>1690</v>
      </c>
      <c r="B124" s="28">
        <v>19</v>
      </c>
      <c r="C124" s="32">
        <v>4438397.37</v>
      </c>
      <c r="D124" s="32">
        <v>353369.95</v>
      </c>
      <c r="E124" s="28" t="s">
        <v>90</v>
      </c>
      <c r="F124" s="47" t="s">
        <v>41</v>
      </c>
      <c r="G124" s="35" t="s">
        <v>43</v>
      </c>
      <c r="H124" s="28" t="s">
        <v>91</v>
      </c>
      <c r="I124" s="22" t="s">
        <v>91</v>
      </c>
      <c r="J124" s="30">
        <v>2</v>
      </c>
      <c r="K124" s="30" t="s">
        <v>92</v>
      </c>
      <c r="L124" s="30" t="s">
        <v>92</v>
      </c>
      <c r="M124" s="28"/>
      <c r="N124" s="28"/>
      <c r="O124" s="28"/>
      <c r="P124" s="28">
        <v>1</v>
      </c>
      <c r="Q124" s="28"/>
      <c r="R124" s="28"/>
      <c r="S124" s="28"/>
      <c r="T124" s="28"/>
      <c r="U124" s="28"/>
      <c r="V124" s="28"/>
      <c r="W124" s="28"/>
      <c r="X124" s="28"/>
    </row>
    <row r="125" spans="1:25" ht="15" x14ac:dyDescent="0.25">
      <c r="A125" s="40">
        <v>1266</v>
      </c>
      <c r="B125" s="28">
        <v>30</v>
      </c>
      <c r="C125" s="32">
        <v>4438405.97</v>
      </c>
      <c r="D125" s="32">
        <v>349574.45</v>
      </c>
      <c r="E125" s="28" t="s">
        <v>90</v>
      </c>
      <c r="F125" s="47" t="s">
        <v>41</v>
      </c>
      <c r="G125" s="35" t="s">
        <v>43</v>
      </c>
      <c r="H125" s="28" t="s">
        <v>91</v>
      </c>
      <c r="I125" s="22" t="s">
        <v>91</v>
      </c>
      <c r="J125" s="30">
        <v>2</v>
      </c>
      <c r="K125" s="30" t="s">
        <v>92</v>
      </c>
      <c r="L125" s="30" t="s">
        <v>92</v>
      </c>
      <c r="M125" s="28"/>
      <c r="N125" s="28"/>
      <c r="O125" s="28"/>
      <c r="P125" s="28">
        <v>1</v>
      </c>
      <c r="Q125" s="28"/>
      <c r="R125" s="28">
        <v>1</v>
      </c>
      <c r="S125" s="28"/>
      <c r="T125" s="28"/>
      <c r="U125" s="28"/>
      <c r="V125" s="28"/>
      <c r="W125" s="28"/>
      <c r="X125" s="28"/>
    </row>
    <row r="126" spans="1:25" ht="15" x14ac:dyDescent="0.25">
      <c r="A126" s="40">
        <v>1692</v>
      </c>
      <c r="B126" s="28">
        <v>30</v>
      </c>
      <c r="C126" s="32">
        <v>4438423.63</v>
      </c>
      <c r="D126" s="32">
        <v>351893.15</v>
      </c>
      <c r="E126" s="28" t="s">
        <v>90</v>
      </c>
      <c r="F126" s="47" t="s">
        <v>41</v>
      </c>
      <c r="G126" s="35" t="s">
        <v>43</v>
      </c>
      <c r="H126" s="28" t="s">
        <v>91</v>
      </c>
      <c r="I126" s="22" t="s">
        <v>91</v>
      </c>
      <c r="J126" s="30">
        <v>2</v>
      </c>
      <c r="K126" s="30" t="s">
        <v>92</v>
      </c>
      <c r="L126" s="30" t="s">
        <v>92</v>
      </c>
      <c r="M126" s="28"/>
      <c r="N126" s="28"/>
      <c r="O126" s="28"/>
      <c r="P126" s="28">
        <v>1</v>
      </c>
      <c r="Q126" s="28"/>
      <c r="R126" s="28"/>
      <c r="S126" s="28"/>
      <c r="T126" s="28"/>
      <c r="U126" s="28"/>
      <c r="V126" s="28"/>
      <c r="W126" s="28"/>
      <c r="X126" s="28"/>
    </row>
    <row r="127" spans="1:25" ht="15" x14ac:dyDescent="0.25">
      <c r="A127" s="40">
        <v>1708</v>
      </c>
      <c r="B127" s="28">
        <v>30</v>
      </c>
      <c r="C127" s="32">
        <v>4438424.5599999996</v>
      </c>
      <c r="D127" s="32">
        <v>351862.21</v>
      </c>
      <c r="E127" s="28" t="s">
        <v>90</v>
      </c>
      <c r="F127" s="47" t="s">
        <v>41</v>
      </c>
      <c r="G127" s="35" t="s">
        <v>43</v>
      </c>
      <c r="H127" s="28" t="s">
        <v>91</v>
      </c>
      <c r="I127" s="22" t="s">
        <v>91</v>
      </c>
      <c r="J127" s="30">
        <v>7</v>
      </c>
      <c r="K127" s="30" t="s">
        <v>92</v>
      </c>
      <c r="L127" s="30" t="s">
        <v>92</v>
      </c>
      <c r="M127" s="28"/>
      <c r="N127" s="28"/>
      <c r="O127" s="28"/>
      <c r="P127" s="28">
        <v>1</v>
      </c>
      <c r="Q127" s="28"/>
      <c r="R127" s="28">
        <v>1</v>
      </c>
      <c r="S127" s="28"/>
      <c r="T127" s="28"/>
      <c r="U127" s="28"/>
      <c r="V127" s="28"/>
      <c r="W127" s="28"/>
      <c r="X127" s="28"/>
      <c r="Y127" s="28"/>
    </row>
    <row r="128" spans="1:25" ht="15" x14ac:dyDescent="0.25">
      <c r="A128" s="31">
        <v>1853</v>
      </c>
      <c r="B128" s="28">
        <v>27</v>
      </c>
      <c r="C128" s="32">
        <v>4438474.8</v>
      </c>
      <c r="D128" s="32">
        <v>336493.68</v>
      </c>
      <c r="E128" s="28" t="s">
        <v>90</v>
      </c>
      <c r="F128" s="47" t="s">
        <v>40</v>
      </c>
      <c r="G128" s="35" t="s">
        <v>43</v>
      </c>
      <c r="H128" s="28" t="s">
        <v>91</v>
      </c>
      <c r="I128" s="22" t="s">
        <v>91</v>
      </c>
      <c r="J128" s="30">
        <v>3</v>
      </c>
      <c r="K128" s="30" t="s">
        <v>92</v>
      </c>
      <c r="L128" s="30" t="s">
        <v>92</v>
      </c>
      <c r="M128" s="28"/>
      <c r="N128" s="28">
        <v>1</v>
      </c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:25" ht="15" x14ac:dyDescent="0.25">
      <c r="A129" s="40">
        <v>1852</v>
      </c>
      <c r="B129" s="28">
        <v>27</v>
      </c>
      <c r="C129" s="32">
        <v>4438578.46</v>
      </c>
      <c r="D129" s="32">
        <v>336378.28</v>
      </c>
      <c r="E129" s="28" t="s">
        <v>90</v>
      </c>
      <c r="F129" s="47" t="s">
        <v>40</v>
      </c>
      <c r="G129" s="35" t="s">
        <v>43</v>
      </c>
      <c r="H129" s="28" t="s">
        <v>91</v>
      </c>
      <c r="I129" s="22" t="s">
        <v>91</v>
      </c>
      <c r="J129" s="30">
        <v>3</v>
      </c>
      <c r="K129" s="30" t="s">
        <v>92</v>
      </c>
      <c r="L129" s="30" t="s">
        <v>92</v>
      </c>
      <c r="M129" s="28">
        <v>1</v>
      </c>
      <c r="N129" s="28"/>
      <c r="O129" s="28">
        <v>1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spans="1:25" ht="15" x14ac:dyDescent="0.25">
      <c r="A130" s="31">
        <v>1851</v>
      </c>
      <c r="B130" s="28">
        <v>27</v>
      </c>
      <c r="C130" s="32">
        <v>4438581.45</v>
      </c>
      <c r="D130" s="32">
        <v>336383.89</v>
      </c>
      <c r="E130" s="28" t="s">
        <v>90</v>
      </c>
      <c r="F130" s="47" t="s">
        <v>40</v>
      </c>
      <c r="G130" s="35" t="s">
        <v>43</v>
      </c>
      <c r="H130" s="28" t="s">
        <v>91</v>
      </c>
      <c r="I130" s="22" t="s">
        <v>91</v>
      </c>
      <c r="J130" s="30">
        <v>3</v>
      </c>
      <c r="K130" s="30" t="s">
        <v>92</v>
      </c>
      <c r="L130" s="30" t="s">
        <v>92</v>
      </c>
      <c r="M130" s="28">
        <v>1</v>
      </c>
      <c r="N130" s="28"/>
      <c r="O130" s="28"/>
      <c r="P130" s="28">
        <v>1</v>
      </c>
      <c r="Q130" s="28"/>
      <c r="R130" s="28">
        <v>1</v>
      </c>
      <c r="S130" s="28"/>
      <c r="T130" s="28"/>
      <c r="U130" s="28"/>
      <c r="V130" s="28"/>
      <c r="W130" s="28"/>
      <c r="X130" s="28"/>
      <c r="Y130" s="28"/>
    </row>
    <row r="131" spans="1:25" ht="15" x14ac:dyDescent="0.25">
      <c r="A131" s="31">
        <v>1725</v>
      </c>
      <c r="B131" s="28">
        <v>26</v>
      </c>
      <c r="C131" s="32">
        <v>4438659.9800000004</v>
      </c>
      <c r="D131" s="32">
        <v>305637.36</v>
      </c>
      <c r="E131" s="28" t="s">
        <v>90</v>
      </c>
      <c r="F131" s="47" t="s">
        <v>40</v>
      </c>
      <c r="G131" s="35" t="s">
        <v>43</v>
      </c>
      <c r="H131" s="28" t="s">
        <v>91</v>
      </c>
      <c r="I131" s="22" t="s">
        <v>91</v>
      </c>
      <c r="J131" s="30">
        <v>3</v>
      </c>
      <c r="K131" s="30" t="s">
        <v>92</v>
      </c>
      <c r="L131" s="30" t="s">
        <v>92</v>
      </c>
      <c r="M131" s="28">
        <v>1</v>
      </c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spans="1:25" ht="15" x14ac:dyDescent="0.25">
      <c r="A132" s="40">
        <v>1087</v>
      </c>
      <c r="B132" s="28">
        <v>33</v>
      </c>
      <c r="C132" s="32">
        <v>4438677.54</v>
      </c>
      <c r="D132" s="32">
        <v>333858.77</v>
      </c>
      <c r="E132" s="28" t="s">
        <v>90</v>
      </c>
      <c r="F132" s="47" t="s">
        <v>40</v>
      </c>
      <c r="G132" s="35" t="s">
        <v>43</v>
      </c>
      <c r="H132" s="28" t="s">
        <v>91</v>
      </c>
      <c r="I132" s="22" t="s">
        <v>91</v>
      </c>
      <c r="J132" s="30">
        <v>3</v>
      </c>
      <c r="K132" s="30" t="s">
        <v>92</v>
      </c>
      <c r="L132" s="30" t="s">
        <v>92</v>
      </c>
      <c r="M132" s="28">
        <v>1</v>
      </c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spans="1:25" ht="15" x14ac:dyDescent="0.25">
      <c r="A133" s="31">
        <v>1812</v>
      </c>
      <c r="B133" s="28">
        <v>26</v>
      </c>
      <c r="C133" s="32">
        <v>4438683.78</v>
      </c>
      <c r="D133" s="32">
        <v>305601.62</v>
      </c>
      <c r="E133" s="28" t="s">
        <v>90</v>
      </c>
      <c r="F133" s="47" t="s">
        <v>40</v>
      </c>
      <c r="G133" s="35" t="s">
        <v>43</v>
      </c>
      <c r="H133" s="28" t="s">
        <v>91</v>
      </c>
      <c r="I133" s="22" t="s">
        <v>91</v>
      </c>
      <c r="J133" s="30">
        <v>2</v>
      </c>
      <c r="K133" s="30" t="s">
        <v>92</v>
      </c>
      <c r="L133" s="30" t="s">
        <v>92</v>
      </c>
      <c r="M133" s="28">
        <v>1</v>
      </c>
      <c r="N133" s="28"/>
      <c r="O133" s="28"/>
      <c r="P133" s="28">
        <v>1</v>
      </c>
      <c r="Q133" s="28"/>
      <c r="R133" s="28"/>
      <c r="S133" s="28"/>
      <c r="T133" s="28"/>
      <c r="U133" s="28"/>
      <c r="V133" s="28"/>
      <c r="W133" s="28"/>
      <c r="X133" s="28"/>
      <c r="Y133" s="28"/>
    </row>
    <row r="134" spans="1:25" ht="15" x14ac:dyDescent="0.25">
      <c r="A134" s="40">
        <v>1086</v>
      </c>
      <c r="B134" s="28">
        <v>33</v>
      </c>
      <c r="C134" s="32">
        <v>4438684.3499999996</v>
      </c>
      <c r="D134" s="32">
        <v>333862.59000000003</v>
      </c>
      <c r="E134" s="28" t="s">
        <v>90</v>
      </c>
      <c r="F134" s="47" t="s">
        <v>40</v>
      </c>
      <c r="G134" s="35" t="s">
        <v>43</v>
      </c>
      <c r="H134" s="28" t="s">
        <v>91</v>
      </c>
      <c r="I134" s="22" t="s">
        <v>91</v>
      </c>
      <c r="J134" s="30">
        <v>3</v>
      </c>
      <c r="K134" s="30" t="s">
        <v>92</v>
      </c>
      <c r="L134" s="30" t="s">
        <v>92</v>
      </c>
      <c r="M134" s="28">
        <v>1</v>
      </c>
      <c r="N134" s="28"/>
      <c r="O134" s="28"/>
      <c r="P134" s="28">
        <v>1</v>
      </c>
      <c r="Q134" s="28"/>
      <c r="R134" s="28"/>
      <c r="S134" s="28"/>
      <c r="T134" s="28">
        <v>1</v>
      </c>
      <c r="U134" s="28"/>
      <c r="V134" s="28"/>
      <c r="W134" s="28"/>
      <c r="X134" s="28"/>
      <c r="Y134" s="28"/>
    </row>
    <row r="135" spans="1:25" ht="15" x14ac:dyDescent="0.25">
      <c r="A135" s="31">
        <v>1092</v>
      </c>
      <c r="B135" s="28">
        <v>33</v>
      </c>
      <c r="C135" s="32">
        <v>4438770.6100000003</v>
      </c>
      <c r="D135" s="32">
        <v>334010.69</v>
      </c>
      <c r="E135" s="28" t="s">
        <v>90</v>
      </c>
      <c r="F135" s="47" t="s">
        <v>40</v>
      </c>
      <c r="G135" s="35" t="s">
        <v>43</v>
      </c>
      <c r="H135" s="28" t="s">
        <v>91</v>
      </c>
      <c r="I135" s="22" t="s">
        <v>91</v>
      </c>
      <c r="J135" s="30">
        <v>3</v>
      </c>
      <c r="K135" s="30" t="s">
        <v>92</v>
      </c>
      <c r="L135" s="30" t="s">
        <v>92</v>
      </c>
      <c r="M135" s="28"/>
      <c r="N135" s="28">
        <v>1</v>
      </c>
      <c r="O135" s="28"/>
      <c r="P135" s="28"/>
      <c r="Q135" s="28">
        <v>1</v>
      </c>
      <c r="R135" s="28"/>
      <c r="S135" s="28"/>
      <c r="T135" s="28"/>
      <c r="U135" s="28"/>
      <c r="V135" s="28"/>
      <c r="W135" s="28"/>
      <c r="X135" s="28"/>
      <c r="Y135" s="28"/>
    </row>
    <row r="136" spans="1:25" ht="15" x14ac:dyDescent="0.25">
      <c r="A136" s="40">
        <v>1966</v>
      </c>
      <c r="B136" s="28">
        <v>30</v>
      </c>
      <c r="C136" s="32">
        <v>4438847.92</v>
      </c>
      <c r="D136" s="32">
        <v>348626.14</v>
      </c>
      <c r="E136" s="28" t="s">
        <v>90</v>
      </c>
      <c r="F136" s="47" t="s">
        <v>41</v>
      </c>
      <c r="G136" s="35" t="s">
        <v>43</v>
      </c>
      <c r="H136" s="28" t="s">
        <v>91</v>
      </c>
      <c r="I136" s="22" t="s">
        <v>91</v>
      </c>
      <c r="J136" s="30">
        <v>2</v>
      </c>
      <c r="K136" s="30" t="s">
        <v>92</v>
      </c>
      <c r="L136" s="30" t="s">
        <v>92</v>
      </c>
      <c r="M136" s="28"/>
      <c r="N136" s="28"/>
      <c r="O136" s="28"/>
      <c r="P136" s="28">
        <v>1</v>
      </c>
      <c r="Q136" s="28"/>
      <c r="R136" s="28"/>
      <c r="S136" s="28"/>
      <c r="T136" s="28"/>
      <c r="U136" s="28"/>
      <c r="V136" s="28"/>
      <c r="W136" s="28"/>
      <c r="X136" s="28"/>
      <c r="Y136" s="28"/>
    </row>
    <row r="137" spans="1:25" ht="15" x14ac:dyDescent="0.25">
      <c r="A137" s="31">
        <v>1811</v>
      </c>
      <c r="B137" s="28">
        <v>26</v>
      </c>
      <c r="C137" s="32">
        <v>4438892.83</v>
      </c>
      <c r="D137" s="32">
        <v>305091.07</v>
      </c>
      <c r="E137" s="28" t="s">
        <v>90</v>
      </c>
      <c r="F137" s="47" t="s">
        <v>40</v>
      </c>
      <c r="G137" s="35" t="s">
        <v>43</v>
      </c>
      <c r="H137" s="28" t="s">
        <v>91</v>
      </c>
      <c r="I137" s="22" t="s">
        <v>91</v>
      </c>
      <c r="J137" s="30">
        <v>2</v>
      </c>
      <c r="K137" s="30" t="s">
        <v>92</v>
      </c>
      <c r="L137" s="30" t="s">
        <v>92</v>
      </c>
      <c r="M137" s="28"/>
      <c r="N137" s="28"/>
      <c r="O137" s="28"/>
      <c r="P137" s="28">
        <v>1</v>
      </c>
      <c r="Q137" s="28"/>
      <c r="R137" s="28"/>
      <c r="S137" s="28"/>
      <c r="T137" s="28"/>
      <c r="U137" s="28"/>
      <c r="V137" s="28"/>
      <c r="W137" s="28"/>
      <c r="X137" s="28"/>
      <c r="Y137" s="28"/>
    </row>
    <row r="138" spans="1:25" ht="15" x14ac:dyDescent="0.25">
      <c r="A138" s="40">
        <v>1724</v>
      </c>
      <c r="B138" s="28">
        <v>26</v>
      </c>
      <c r="C138" s="32">
        <v>4438935.28</v>
      </c>
      <c r="D138" s="32">
        <v>304978.07</v>
      </c>
      <c r="E138" s="28" t="s">
        <v>90</v>
      </c>
      <c r="F138" s="47" t="s">
        <v>40</v>
      </c>
      <c r="G138" s="35" t="s">
        <v>43</v>
      </c>
      <c r="H138" s="28" t="s">
        <v>94</v>
      </c>
      <c r="I138" s="22" t="s">
        <v>91</v>
      </c>
      <c r="J138" s="30">
        <v>3</v>
      </c>
      <c r="K138" s="30" t="s">
        <v>92</v>
      </c>
      <c r="L138" s="30" t="s">
        <v>92</v>
      </c>
      <c r="M138" s="28">
        <v>1</v>
      </c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spans="1:25" ht="15" x14ac:dyDescent="0.25">
      <c r="A139" s="40">
        <v>1093</v>
      </c>
      <c r="B139" s="28">
        <v>33</v>
      </c>
      <c r="C139" s="32">
        <v>4438954.38</v>
      </c>
      <c r="D139" s="32">
        <v>333935.89</v>
      </c>
      <c r="E139" s="28" t="s">
        <v>90</v>
      </c>
      <c r="F139" s="47" t="s">
        <v>40</v>
      </c>
      <c r="G139" s="35" t="s">
        <v>43</v>
      </c>
      <c r="H139" s="28" t="s">
        <v>91</v>
      </c>
      <c r="I139" s="22" t="s">
        <v>91</v>
      </c>
      <c r="J139" s="30">
        <v>3</v>
      </c>
      <c r="K139" s="30" t="s">
        <v>92</v>
      </c>
      <c r="L139" s="30" t="s">
        <v>92</v>
      </c>
      <c r="M139" s="28">
        <v>1</v>
      </c>
      <c r="N139" s="28"/>
      <c r="O139" s="28"/>
      <c r="P139" s="28">
        <v>1</v>
      </c>
      <c r="Q139" s="28"/>
      <c r="R139" s="28"/>
      <c r="S139" s="28"/>
      <c r="T139" s="28"/>
      <c r="U139" s="28"/>
      <c r="V139" s="28"/>
      <c r="W139" s="28"/>
      <c r="X139" s="28"/>
      <c r="Y139" s="28"/>
    </row>
    <row r="140" spans="1:25" ht="15" x14ac:dyDescent="0.25">
      <c r="A140" s="40">
        <v>1967</v>
      </c>
      <c r="B140" s="28">
        <v>30</v>
      </c>
      <c r="C140" s="32">
        <v>4438967.08</v>
      </c>
      <c r="D140" s="32">
        <v>348497.85</v>
      </c>
      <c r="E140" s="28" t="s">
        <v>90</v>
      </c>
      <c r="F140" s="47" t="s">
        <v>41</v>
      </c>
      <c r="G140" s="35" t="s">
        <v>43</v>
      </c>
      <c r="H140" s="28" t="s">
        <v>91</v>
      </c>
      <c r="I140" s="22" t="s">
        <v>91</v>
      </c>
      <c r="J140" s="30">
        <v>2</v>
      </c>
      <c r="K140" s="30" t="s">
        <v>92</v>
      </c>
      <c r="L140" s="30" t="s">
        <v>92</v>
      </c>
      <c r="M140" s="28"/>
      <c r="N140" s="28"/>
      <c r="O140" s="28">
        <v>1</v>
      </c>
      <c r="P140" s="28">
        <v>1</v>
      </c>
      <c r="Q140" s="28">
        <v>1</v>
      </c>
      <c r="R140" s="28"/>
      <c r="S140" s="28"/>
      <c r="T140" s="28"/>
      <c r="U140" s="28"/>
      <c r="V140" s="28"/>
      <c r="W140" s="28"/>
      <c r="X140" s="28"/>
      <c r="Y140" s="28"/>
    </row>
    <row r="141" spans="1:25" ht="15" x14ac:dyDescent="0.25">
      <c r="A141" s="40">
        <v>1507</v>
      </c>
      <c r="B141" s="28">
        <v>33</v>
      </c>
      <c r="C141" s="32">
        <v>4439105.4000000004</v>
      </c>
      <c r="D141" s="32">
        <v>333932.09999999998</v>
      </c>
      <c r="E141" s="28" t="s">
        <v>90</v>
      </c>
      <c r="F141" s="47" t="s">
        <v>40</v>
      </c>
      <c r="G141" s="35" t="s">
        <v>43</v>
      </c>
      <c r="H141" s="28" t="s">
        <v>91</v>
      </c>
      <c r="I141" s="22" t="s">
        <v>91</v>
      </c>
      <c r="J141" s="30">
        <v>6</v>
      </c>
      <c r="K141" s="30" t="s">
        <v>92</v>
      </c>
      <c r="L141" s="30" t="s">
        <v>92</v>
      </c>
      <c r="M141" s="28"/>
      <c r="N141" s="28">
        <v>1</v>
      </c>
      <c r="O141" s="28"/>
      <c r="P141" s="28"/>
      <c r="Q141" s="28"/>
      <c r="R141" s="28">
        <v>1</v>
      </c>
      <c r="S141" s="28"/>
      <c r="T141" s="28"/>
      <c r="U141" s="28"/>
      <c r="V141" s="28"/>
      <c r="W141" s="28"/>
      <c r="X141" s="28"/>
      <c r="Y141" s="28"/>
    </row>
    <row r="142" spans="1:25" ht="15" x14ac:dyDescent="0.25">
      <c r="A142" s="31">
        <v>1508</v>
      </c>
      <c r="B142" s="28">
        <v>33</v>
      </c>
      <c r="C142" s="32">
        <v>4439107</v>
      </c>
      <c r="D142" s="32">
        <v>333931.7</v>
      </c>
      <c r="E142" s="28" t="s">
        <v>90</v>
      </c>
      <c r="F142" s="47" t="s">
        <v>40</v>
      </c>
      <c r="G142" s="35" t="s">
        <v>43</v>
      </c>
      <c r="H142" s="28" t="s">
        <v>91</v>
      </c>
      <c r="I142" s="22" t="s">
        <v>91</v>
      </c>
      <c r="J142" s="30">
        <v>6</v>
      </c>
      <c r="K142" s="30" t="s">
        <v>92</v>
      </c>
      <c r="L142" s="30" t="s">
        <v>92</v>
      </c>
      <c r="M142" s="28"/>
      <c r="N142" s="28"/>
      <c r="O142" s="28">
        <v>1</v>
      </c>
      <c r="P142" s="28">
        <v>1</v>
      </c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1:25" ht="15" x14ac:dyDescent="0.25">
      <c r="A143" s="40">
        <v>1509</v>
      </c>
      <c r="B143" s="28">
        <v>33</v>
      </c>
      <c r="C143" s="32">
        <v>4439145.9000000004</v>
      </c>
      <c r="D143" s="32">
        <v>333921.7</v>
      </c>
      <c r="E143" s="28" t="s">
        <v>90</v>
      </c>
      <c r="F143" s="47" t="s">
        <v>40</v>
      </c>
      <c r="G143" s="35" t="s">
        <v>43</v>
      </c>
      <c r="H143" s="28" t="s">
        <v>91</v>
      </c>
      <c r="I143" s="22" t="s">
        <v>91</v>
      </c>
      <c r="J143" s="30">
        <v>6</v>
      </c>
      <c r="K143" s="30" t="s">
        <v>92</v>
      </c>
      <c r="L143" s="30" t="s">
        <v>92</v>
      </c>
      <c r="M143" s="28">
        <v>1</v>
      </c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1:25" ht="15" x14ac:dyDescent="0.25">
      <c r="A144" s="40">
        <v>1721</v>
      </c>
      <c r="B144" s="28">
        <v>26</v>
      </c>
      <c r="C144" s="32">
        <v>4439426.26</v>
      </c>
      <c r="D144" s="32">
        <v>303797.93</v>
      </c>
      <c r="E144" s="28" t="s">
        <v>90</v>
      </c>
      <c r="F144" s="47" t="s">
        <v>40</v>
      </c>
      <c r="G144" s="35" t="s">
        <v>43</v>
      </c>
      <c r="H144" s="28" t="s">
        <v>91</v>
      </c>
      <c r="I144" s="22" t="s">
        <v>91</v>
      </c>
      <c r="J144" s="30">
        <v>3</v>
      </c>
      <c r="K144" s="30" t="s">
        <v>92</v>
      </c>
      <c r="L144" s="30" t="s">
        <v>92</v>
      </c>
      <c r="M144" s="28"/>
      <c r="N144" s="28"/>
      <c r="O144" s="28">
        <v>1</v>
      </c>
      <c r="P144" s="28"/>
      <c r="Q144" s="28"/>
      <c r="R144" s="28"/>
      <c r="S144" s="28"/>
      <c r="T144" s="28">
        <v>1</v>
      </c>
      <c r="U144" s="28"/>
      <c r="V144" s="28"/>
      <c r="W144" s="28"/>
      <c r="X144" s="28"/>
      <c r="Y144" s="28"/>
    </row>
    <row r="145" spans="1:25" ht="15" x14ac:dyDescent="0.25">
      <c r="A145" s="40">
        <v>1679</v>
      </c>
      <c r="B145" s="34">
        <v>27</v>
      </c>
      <c r="C145" s="42">
        <v>4439515.49</v>
      </c>
      <c r="D145" s="42">
        <v>335687.04</v>
      </c>
      <c r="E145" s="34" t="s">
        <v>90</v>
      </c>
      <c r="F145" s="47" t="s">
        <v>40</v>
      </c>
      <c r="G145" s="35" t="s">
        <v>43</v>
      </c>
      <c r="H145" s="34" t="s">
        <v>91</v>
      </c>
      <c r="I145" s="22" t="s">
        <v>91</v>
      </c>
      <c r="J145" s="37">
        <v>6</v>
      </c>
      <c r="K145" s="37" t="s">
        <v>92</v>
      </c>
      <c r="L145" s="37" t="s">
        <v>92</v>
      </c>
      <c r="M145" s="28">
        <v>1</v>
      </c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spans="1:25" ht="15" x14ac:dyDescent="0.25">
      <c r="A146" s="40">
        <v>1094</v>
      </c>
      <c r="B146" s="28">
        <v>33</v>
      </c>
      <c r="C146" s="32">
        <v>4439521.4000000004</v>
      </c>
      <c r="D146" s="32">
        <v>333765.18</v>
      </c>
      <c r="E146" s="28" t="s">
        <v>90</v>
      </c>
      <c r="F146" s="47" t="s">
        <v>40</v>
      </c>
      <c r="G146" s="35" t="s">
        <v>43</v>
      </c>
      <c r="H146" s="28" t="s">
        <v>91</v>
      </c>
      <c r="I146" s="22" t="s">
        <v>91</v>
      </c>
      <c r="J146" s="30">
        <v>3</v>
      </c>
      <c r="K146" s="30" t="s">
        <v>92</v>
      </c>
      <c r="L146" s="30" t="s">
        <v>92</v>
      </c>
      <c r="M146" s="28">
        <v>1</v>
      </c>
      <c r="N146" s="28"/>
      <c r="O146" s="28"/>
      <c r="P146" s="28">
        <v>1</v>
      </c>
      <c r="Q146" s="28"/>
      <c r="R146" s="28"/>
      <c r="S146" s="28"/>
      <c r="T146" s="28"/>
      <c r="U146" s="28"/>
      <c r="V146" s="28"/>
      <c r="W146" s="28"/>
      <c r="X146" s="28"/>
      <c r="Y146" s="28"/>
    </row>
    <row r="147" spans="1:25" ht="15" x14ac:dyDescent="0.25">
      <c r="A147" s="40">
        <v>1095</v>
      </c>
      <c r="B147" s="28">
        <v>33</v>
      </c>
      <c r="C147" s="32">
        <v>4439521.75</v>
      </c>
      <c r="D147" s="32">
        <v>333764.5</v>
      </c>
      <c r="E147" s="28" t="s">
        <v>90</v>
      </c>
      <c r="F147" s="47" t="s">
        <v>40</v>
      </c>
      <c r="G147" s="35" t="s">
        <v>43</v>
      </c>
      <c r="H147" s="28" t="s">
        <v>91</v>
      </c>
      <c r="I147" s="22" t="s">
        <v>91</v>
      </c>
      <c r="J147" s="30">
        <v>3</v>
      </c>
      <c r="K147" s="30" t="s">
        <v>92</v>
      </c>
      <c r="L147" s="30" t="s">
        <v>92</v>
      </c>
      <c r="M147" s="28"/>
      <c r="N147" s="28"/>
      <c r="O147" s="28">
        <v>1</v>
      </c>
      <c r="P147" s="28">
        <v>1</v>
      </c>
      <c r="Q147" s="28"/>
      <c r="R147" s="28"/>
      <c r="S147" s="28"/>
      <c r="T147" s="28"/>
      <c r="U147" s="28"/>
      <c r="V147" s="28"/>
      <c r="W147" s="28"/>
      <c r="X147" s="28"/>
      <c r="Y147" s="28"/>
    </row>
    <row r="148" spans="1:25" ht="15" x14ac:dyDescent="0.25">
      <c r="A148" s="31">
        <v>1810</v>
      </c>
      <c r="B148" s="28">
        <v>26</v>
      </c>
      <c r="C148" s="32">
        <v>4439530.6900000004</v>
      </c>
      <c r="D148" s="32">
        <v>303844.92</v>
      </c>
      <c r="E148" s="28" t="s">
        <v>90</v>
      </c>
      <c r="F148" s="47" t="s">
        <v>40</v>
      </c>
      <c r="G148" s="35" t="s">
        <v>43</v>
      </c>
      <c r="H148" s="28" t="s">
        <v>91</v>
      </c>
      <c r="I148" s="22" t="s">
        <v>91</v>
      </c>
      <c r="J148" s="30">
        <v>3</v>
      </c>
      <c r="K148" s="30" t="s">
        <v>92</v>
      </c>
      <c r="L148" s="30" t="s">
        <v>92</v>
      </c>
      <c r="M148" s="28"/>
      <c r="N148" s="28"/>
      <c r="O148" s="28"/>
      <c r="P148" s="28">
        <v>1</v>
      </c>
      <c r="Q148" s="28">
        <v>1</v>
      </c>
      <c r="R148" s="28">
        <v>1</v>
      </c>
      <c r="S148" s="28"/>
      <c r="T148" s="28"/>
      <c r="U148" s="28"/>
      <c r="V148" s="28"/>
      <c r="W148" s="28"/>
      <c r="X148" s="28"/>
      <c r="Y148" s="28"/>
    </row>
    <row r="149" spans="1:25" ht="15" x14ac:dyDescent="0.25">
      <c r="A149" s="40">
        <v>1096</v>
      </c>
      <c r="B149" s="34">
        <v>33</v>
      </c>
      <c r="C149" s="42">
        <v>4439643.28</v>
      </c>
      <c r="D149" s="42">
        <v>333636.24</v>
      </c>
      <c r="E149" s="34" t="s">
        <v>90</v>
      </c>
      <c r="F149" s="47" t="s">
        <v>40</v>
      </c>
      <c r="G149" s="35" t="s">
        <v>43</v>
      </c>
      <c r="H149" s="34" t="s">
        <v>91</v>
      </c>
      <c r="I149" s="22" t="s">
        <v>91</v>
      </c>
      <c r="J149" s="37">
        <v>6</v>
      </c>
      <c r="K149" s="37" t="s">
        <v>92</v>
      </c>
      <c r="L149" s="37" t="s">
        <v>92</v>
      </c>
      <c r="M149" s="28">
        <v>1</v>
      </c>
      <c r="N149" s="28"/>
      <c r="O149" s="28"/>
      <c r="P149" s="28">
        <v>1</v>
      </c>
      <c r="Q149" s="28"/>
      <c r="R149" s="28"/>
      <c r="S149" s="28"/>
      <c r="T149" s="28"/>
      <c r="U149" s="28"/>
      <c r="V149" s="28"/>
      <c r="W149" s="28"/>
      <c r="X149" s="28"/>
    </row>
    <row r="150" spans="1:25" ht="15" x14ac:dyDescent="0.25">
      <c r="A150" s="40">
        <v>1097</v>
      </c>
      <c r="B150" s="28">
        <v>33</v>
      </c>
      <c r="C150" s="32">
        <v>4439643.9400000004</v>
      </c>
      <c r="D150" s="32">
        <v>333636.59000000003</v>
      </c>
      <c r="E150" s="28" t="s">
        <v>90</v>
      </c>
      <c r="F150" s="47" t="s">
        <v>40</v>
      </c>
      <c r="G150" s="35" t="s">
        <v>43</v>
      </c>
      <c r="H150" s="28" t="s">
        <v>91</v>
      </c>
      <c r="I150" s="22" t="s">
        <v>91</v>
      </c>
      <c r="J150" s="30">
        <v>6</v>
      </c>
      <c r="K150" s="30" t="s">
        <v>92</v>
      </c>
      <c r="L150" s="30" t="s">
        <v>92</v>
      </c>
      <c r="M150" s="28"/>
      <c r="N150" s="28">
        <v>1</v>
      </c>
      <c r="O150" s="28"/>
      <c r="P150" s="28">
        <v>1</v>
      </c>
      <c r="Q150" s="28"/>
      <c r="R150" s="28"/>
      <c r="S150" s="28"/>
      <c r="T150" s="28"/>
      <c r="U150" s="28"/>
      <c r="V150" s="28"/>
      <c r="W150" s="28"/>
      <c r="X150" s="28"/>
    </row>
    <row r="151" spans="1:25" ht="15" x14ac:dyDescent="0.25">
      <c r="A151" s="40">
        <v>1517</v>
      </c>
      <c r="B151" s="28">
        <v>33</v>
      </c>
      <c r="C151" s="32">
        <v>4439659.4000000004</v>
      </c>
      <c r="D151" s="32">
        <v>333591.90000000002</v>
      </c>
      <c r="E151" s="28" t="s">
        <v>90</v>
      </c>
      <c r="F151" s="47" t="s">
        <v>40</v>
      </c>
      <c r="G151" s="35" t="s">
        <v>43</v>
      </c>
      <c r="H151" s="28" t="s">
        <v>91</v>
      </c>
      <c r="I151" s="22" t="s">
        <v>91</v>
      </c>
      <c r="J151" s="30">
        <v>6</v>
      </c>
      <c r="K151" s="30" t="s">
        <v>92</v>
      </c>
      <c r="L151" s="30" t="s">
        <v>92</v>
      </c>
      <c r="M151" s="28"/>
      <c r="N151" s="28">
        <v>1</v>
      </c>
      <c r="O151" s="28"/>
      <c r="P151" s="28">
        <v>1</v>
      </c>
      <c r="Q151" s="28"/>
      <c r="R151" s="28"/>
      <c r="S151" s="28"/>
      <c r="T151" s="28"/>
      <c r="U151" s="28"/>
      <c r="V151" s="28"/>
      <c r="W151" s="28"/>
      <c r="X151" s="28"/>
    </row>
    <row r="152" spans="1:25" ht="15" x14ac:dyDescent="0.25">
      <c r="A152" s="40">
        <v>1516</v>
      </c>
      <c r="B152" s="28">
        <v>33</v>
      </c>
      <c r="C152" s="32">
        <v>4439661.5</v>
      </c>
      <c r="D152" s="32">
        <v>333591.7</v>
      </c>
      <c r="E152" s="28" t="s">
        <v>90</v>
      </c>
      <c r="F152" s="47" t="s">
        <v>40</v>
      </c>
      <c r="G152" s="35" t="s">
        <v>43</v>
      </c>
      <c r="H152" s="28" t="s">
        <v>94</v>
      </c>
      <c r="I152" s="22" t="s">
        <v>91</v>
      </c>
      <c r="J152" s="30">
        <v>6</v>
      </c>
      <c r="K152" s="30" t="s">
        <v>92</v>
      </c>
      <c r="L152" s="30" t="s">
        <v>92</v>
      </c>
      <c r="M152" s="28"/>
      <c r="N152" s="28"/>
      <c r="O152" s="28">
        <v>1</v>
      </c>
      <c r="P152" s="28">
        <v>1</v>
      </c>
      <c r="Q152" s="28"/>
      <c r="R152" s="28"/>
      <c r="S152" s="28"/>
      <c r="T152" s="28"/>
      <c r="U152" s="28"/>
      <c r="V152" s="28"/>
      <c r="W152" s="28"/>
      <c r="X152" s="28"/>
      <c r="Y152" s="28"/>
    </row>
    <row r="153" spans="1:25" ht="15" x14ac:dyDescent="0.25">
      <c r="A153" s="40">
        <v>1511</v>
      </c>
      <c r="B153" s="28">
        <v>33</v>
      </c>
      <c r="C153" s="32">
        <v>4439661.7</v>
      </c>
      <c r="D153" s="32">
        <v>333592</v>
      </c>
      <c r="E153" s="28" t="s">
        <v>90</v>
      </c>
      <c r="F153" s="47" t="s">
        <v>40</v>
      </c>
      <c r="G153" s="35" t="s">
        <v>43</v>
      </c>
      <c r="H153" s="28" t="s">
        <v>91</v>
      </c>
      <c r="I153" s="22" t="s">
        <v>91</v>
      </c>
      <c r="J153" s="30">
        <v>6</v>
      </c>
      <c r="K153" s="30" t="s">
        <v>92</v>
      </c>
      <c r="L153" s="30" t="s">
        <v>92</v>
      </c>
      <c r="M153" s="28">
        <v>1</v>
      </c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spans="1:25" ht="15" x14ac:dyDescent="0.25">
      <c r="A154" s="40">
        <v>1520</v>
      </c>
      <c r="B154" s="28">
        <v>33</v>
      </c>
      <c r="C154" s="32">
        <v>4439662.2</v>
      </c>
      <c r="D154" s="32">
        <v>333590.09999999998</v>
      </c>
      <c r="E154" s="28" t="s">
        <v>90</v>
      </c>
      <c r="F154" s="47" t="s">
        <v>40</v>
      </c>
      <c r="G154" s="35" t="s">
        <v>43</v>
      </c>
      <c r="H154" s="28" t="s">
        <v>91</v>
      </c>
      <c r="I154" s="22" t="s">
        <v>91</v>
      </c>
      <c r="J154" s="30">
        <v>6</v>
      </c>
      <c r="K154" s="30" t="s">
        <v>92</v>
      </c>
      <c r="L154" s="30" t="s">
        <v>92</v>
      </c>
      <c r="M154" s="28"/>
      <c r="N154" s="28"/>
      <c r="O154" s="28">
        <v>1</v>
      </c>
      <c r="P154" s="28"/>
      <c r="Q154" s="28"/>
      <c r="R154" s="28"/>
      <c r="S154" s="28">
        <v>1</v>
      </c>
      <c r="T154" s="28"/>
      <c r="U154" s="28"/>
      <c r="V154" s="28"/>
      <c r="W154" s="28"/>
      <c r="X154" s="28"/>
      <c r="Y154" s="28"/>
    </row>
    <row r="155" spans="1:25" ht="15" x14ac:dyDescent="0.25">
      <c r="A155" s="40">
        <v>1406</v>
      </c>
      <c r="B155" s="28">
        <v>33</v>
      </c>
      <c r="C155" s="32">
        <v>4439662.2300000004</v>
      </c>
      <c r="D155" s="32">
        <v>333592.90000000002</v>
      </c>
      <c r="E155" s="28" t="s">
        <v>90</v>
      </c>
      <c r="F155" s="47" t="s">
        <v>40</v>
      </c>
      <c r="G155" s="35" t="s">
        <v>43</v>
      </c>
      <c r="H155" s="28" t="s">
        <v>91</v>
      </c>
      <c r="I155" s="22" t="s">
        <v>91</v>
      </c>
      <c r="J155" s="30">
        <v>3</v>
      </c>
      <c r="K155" s="30" t="s">
        <v>92</v>
      </c>
      <c r="L155" s="30" t="s">
        <v>92</v>
      </c>
      <c r="M155" s="28">
        <v>1</v>
      </c>
      <c r="N155" s="28"/>
      <c r="O155" s="28"/>
      <c r="P155" s="28">
        <v>1</v>
      </c>
      <c r="Q155" s="28"/>
      <c r="R155" s="28"/>
      <c r="S155" s="28"/>
      <c r="T155" s="28"/>
      <c r="U155" s="28"/>
      <c r="V155" s="28"/>
      <c r="W155" s="28"/>
      <c r="X155" s="28"/>
      <c r="Y155" s="28"/>
    </row>
    <row r="156" spans="1:25" ht="15" x14ac:dyDescent="0.25">
      <c r="A156" s="40">
        <v>1519</v>
      </c>
      <c r="B156" s="28">
        <v>33</v>
      </c>
      <c r="C156" s="32">
        <v>4439662.7</v>
      </c>
      <c r="D156" s="32">
        <v>333588.59999999998</v>
      </c>
      <c r="E156" s="28" t="s">
        <v>90</v>
      </c>
      <c r="F156" s="47" t="s">
        <v>40</v>
      </c>
      <c r="G156" s="35" t="s">
        <v>43</v>
      </c>
      <c r="H156" s="28" t="s">
        <v>91</v>
      </c>
      <c r="I156" s="22" t="s">
        <v>91</v>
      </c>
      <c r="J156" s="30">
        <v>6</v>
      </c>
      <c r="K156" s="30" t="s">
        <v>92</v>
      </c>
      <c r="L156" s="30" t="s">
        <v>92</v>
      </c>
      <c r="M156" s="28">
        <v>1</v>
      </c>
      <c r="N156" s="28"/>
      <c r="O156" s="28"/>
      <c r="P156" s="28"/>
      <c r="Q156" s="28"/>
      <c r="R156" s="28">
        <v>1</v>
      </c>
      <c r="S156" s="28"/>
      <c r="T156" s="28">
        <v>1</v>
      </c>
      <c r="U156" s="28"/>
      <c r="V156" s="28"/>
      <c r="W156" s="28"/>
      <c r="X156" s="28"/>
      <c r="Y156" s="28"/>
    </row>
    <row r="157" spans="1:25" ht="15" x14ac:dyDescent="0.25">
      <c r="A157" s="40">
        <v>1518</v>
      </c>
      <c r="B157" s="28">
        <v>33</v>
      </c>
      <c r="C157" s="32">
        <v>4439663.0999999996</v>
      </c>
      <c r="D157" s="32">
        <v>333588.09999999998</v>
      </c>
      <c r="E157" s="28" t="s">
        <v>90</v>
      </c>
      <c r="F157" s="47" t="s">
        <v>40</v>
      </c>
      <c r="G157" s="35" t="s">
        <v>43</v>
      </c>
      <c r="H157" s="28" t="s">
        <v>91</v>
      </c>
      <c r="I157" s="22" t="s">
        <v>91</v>
      </c>
      <c r="J157" s="30">
        <v>6</v>
      </c>
      <c r="K157" s="30" t="s">
        <v>92</v>
      </c>
      <c r="L157" s="30" t="s">
        <v>92</v>
      </c>
      <c r="M157" s="28"/>
      <c r="N157" s="28">
        <v>1</v>
      </c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spans="1:25" ht="15" x14ac:dyDescent="0.25">
      <c r="A158" s="40">
        <v>1405</v>
      </c>
      <c r="B158" s="28">
        <v>33</v>
      </c>
      <c r="C158" s="32">
        <v>4439663.8499999996</v>
      </c>
      <c r="D158" s="32">
        <v>333589.69</v>
      </c>
      <c r="E158" s="28" t="s">
        <v>90</v>
      </c>
      <c r="F158" s="47" t="s">
        <v>40</v>
      </c>
      <c r="G158" s="35" t="s">
        <v>43</v>
      </c>
      <c r="H158" s="28" t="s">
        <v>91</v>
      </c>
      <c r="I158" s="22" t="s">
        <v>91</v>
      </c>
      <c r="J158" s="30">
        <v>3</v>
      </c>
      <c r="K158" s="30" t="s">
        <v>92</v>
      </c>
      <c r="L158" s="30" t="s">
        <v>92</v>
      </c>
      <c r="M158" s="28">
        <v>1</v>
      </c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:25" ht="15" x14ac:dyDescent="0.25">
      <c r="A159" s="40">
        <v>1402</v>
      </c>
      <c r="B159" s="28">
        <v>33</v>
      </c>
      <c r="C159" s="32">
        <v>4439667.6900000004</v>
      </c>
      <c r="D159" s="32">
        <v>333586.88</v>
      </c>
      <c r="E159" s="28" t="s">
        <v>90</v>
      </c>
      <c r="F159" s="47" t="s">
        <v>40</v>
      </c>
      <c r="G159" s="35" t="s">
        <v>43</v>
      </c>
      <c r="H159" s="28" t="s">
        <v>91</v>
      </c>
      <c r="I159" s="22" t="s">
        <v>91</v>
      </c>
      <c r="J159" s="30">
        <v>3</v>
      </c>
      <c r="K159" s="30" t="s">
        <v>92</v>
      </c>
      <c r="L159" s="30" t="s">
        <v>92</v>
      </c>
      <c r="M159" s="28"/>
      <c r="N159" s="28"/>
      <c r="O159" s="28">
        <v>1</v>
      </c>
      <c r="P159" s="28"/>
      <c r="Q159" s="28"/>
      <c r="R159" s="28"/>
      <c r="S159" s="28"/>
      <c r="T159" s="28">
        <v>1</v>
      </c>
      <c r="U159" s="28"/>
      <c r="V159" s="28"/>
      <c r="W159" s="28"/>
      <c r="X159" s="28"/>
    </row>
    <row r="160" spans="1:25" ht="15" x14ac:dyDescent="0.25">
      <c r="A160" s="40">
        <v>1401</v>
      </c>
      <c r="B160" s="28">
        <v>33</v>
      </c>
      <c r="C160" s="32">
        <v>4439667.8</v>
      </c>
      <c r="D160" s="32">
        <v>333586.62</v>
      </c>
      <c r="E160" s="28" t="s">
        <v>90</v>
      </c>
      <c r="F160" s="47" t="s">
        <v>40</v>
      </c>
      <c r="G160" s="35" t="s">
        <v>43</v>
      </c>
      <c r="H160" s="28" t="s">
        <v>91</v>
      </c>
      <c r="I160" s="22" t="s">
        <v>91</v>
      </c>
      <c r="J160" s="30">
        <v>3</v>
      </c>
      <c r="K160" s="30" t="s">
        <v>92</v>
      </c>
      <c r="L160" s="30" t="s">
        <v>92</v>
      </c>
      <c r="M160" s="28"/>
      <c r="N160" s="28">
        <v>1</v>
      </c>
      <c r="O160" s="28"/>
      <c r="P160" s="28"/>
      <c r="Q160" s="28"/>
      <c r="R160" s="28"/>
      <c r="S160" s="28"/>
      <c r="T160" s="28"/>
      <c r="U160" s="28"/>
      <c r="V160" s="28"/>
      <c r="W160" s="28"/>
      <c r="X160" s="28"/>
    </row>
    <row r="161" spans="1:25" ht="15" x14ac:dyDescent="0.25">
      <c r="A161" s="31">
        <v>1400</v>
      </c>
      <c r="B161" s="28">
        <v>33</v>
      </c>
      <c r="C161" s="32">
        <v>4439667.92</v>
      </c>
      <c r="D161" s="32">
        <v>333586.63</v>
      </c>
      <c r="E161" s="28" t="s">
        <v>90</v>
      </c>
      <c r="F161" s="47" t="s">
        <v>40</v>
      </c>
      <c r="G161" s="35" t="s">
        <v>43</v>
      </c>
      <c r="H161" s="28" t="s">
        <v>91</v>
      </c>
      <c r="I161" s="22" t="s">
        <v>91</v>
      </c>
      <c r="J161" s="30">
        <v>3</v>
      </c>
      <c r="K161" s="30" t="s">
        <v>92</v>
      </c>
      <c r="L161" s="30" t="s">
        <v>92</v>
      </c>
      <c r="M161" s="28"/>
      <c r="N161" s="28"/>
      <c r="O161" s="28">
        <v>1</v>
      </c>
      <c r="P161" s="28">
        <v>1</v>
      </c>
      <c r="Q161" s="28"/>
      <c r="R161" s="28"/>
      <c r="S161" s="28"/>
      <c r="T161" s="28"/>
      <c r="U161" s="28"/>
      <c r="V161" s="28"/>
      <c r="W161" s="28"/>
      <c r="X161" s="28"/>
      <c r="Y161" s="28"/>
    </row>
    <row r="162" spans="1:25" ht="15" x14ac:dyDescent="0.25">
      <c r="A162" s="31">
        <v>1403</v>
      </c>
      <c r="B162" s="28">
        <v>33</v>
      </c>
      <c r="C162" s="32">
        <v>4439668</v>
      </c>
      <c r="D162" s="32">
        <v>333572.55</v>
      </c>
      <c r="E162" s="28" t="s">
        <v>90</v>
      </c>
      <c r="F162" s="47" t="s">
        <v>40</v>
      </c>
      <c r="G162" s="35" t="s">
        <v>43</v>
      </c>
      <c r="H162" s="28" t="s">
        <v>91</v>
      </c>
      <c r="I162" s="22" t="s">
        <v>91</v>
      </c>
      <c r="J162" s="30">
        <v>3</v>
      </c>
      <c r="K162" s="30" t="s">
        <v>92</v>
      </c>
      <c r="L162" s="30" t="s">
        <v>92</v>
      </c>
      <c r="M162" s="28">
        <v>1</v>
      </c>
      <c r="N162" s="28"/>
      <c r="O162" s="28"/>
      <c r="P162" s="28">
        <v>1</v>
      </c>
      <c r="Q162" s="28"/>
      <c r="R162" s="28">
        <v>1</v>
      </c>
      <c r="S162" s="28"/>
      <c r="T162" s="28"/>
      <c r="U162" s="28"/>
      <c r="V162" s="28"/>
      <c r="W162" s="28"/>
      <c r="X162" s="28"/>
      <c r="Y162" s="28"/>
    </row>
    <row r="163" spans="1:25" ht="15" x14ac:dyDescent="0.25">
      <c r="A163" s="40">
        <v>1404</v>
      </c>
      <c r="B163" s="28">
        <v>33</v>
      </c>
      <c r="C163" s="32">
        <v>4439668.0999999996</v>
      </c>
      <c r="D163" s="32">
        <v>333572.98</v>
      </c>
      <c r="E163" s="28" t="s">
        <v>90</v>
      </c>
      <c r="F163" s="47" t="s">
        <v>40</v>
      </c>
      <c r="G163" s="35" t="s">
        <v>43</v>
      </c>
      <c r="H163" s="28" t="s">
        <v>91</v>
      </c>
      <c r="I163" s="22" t="s">
        <v>91</v>
      </c>
      <c r="J163" s="30">
        <v>3</v>
      </c>
      <c r="K163" s="30" t="s">
        <v>92</v>
      </c>
      <c r="L163" s="30" t="s">
        <v>92</v>
      </c>
      <c r="M163" s="28">
        <v>1</v>
      </c>
      <c r="N163" s="28"/>
      <c r="O163" s="28"/>
      <c r="P163" s="28">
        <v>1</v>
      </c>
      <c r="Q163" s="28">
        <v>1</v>
      </c>
      <c r="R163" s="28">
        <v>1</v>
      </c>
      <c r="S163" s="28"/>
      <c r="T163" s="28"/>
      <c r="U163" s="28">
        <v>1</v>
      </c>
      <c r="V163" s="28"/>
      <c r="W163" s="28"/>
      <c r="X163" s="28"/>
    </row>
    <row r="164" spans="1:25" ht="15" x14ac:dyDescent="0.25">
      <c r="A164" s="40">
        <v>1996</v>
      </c>
      <c r="B164" s="28">
        <v>26</v>
      </c>
      <c r="C164" s="32">
        <v>4440610.1100000003</v>
      </c>
      <c r="D164" s="32">
        <v>304673.25</v>
      </c>
      <c r="E164" s="28" t="s">
        <v>90</v>
      </c>
      <c r="F164" s="47" t="s">
        <v>40</v>
      </c>
      <c r="G164" s="35" t="s">
        <v>43</v>
      </c>
      <c r="H164" s="28" t="s">
        <v>91</v>
      </c>
      <c r="I164" s="22" t="s">
        <v>91</v>
      </c>
      <c r="J164" s="30">
        <v>3</v>
      </c>
      <c r="K164" s="30" t="s">
        <v>92</v>
      </c>
      <c r="L164" s="30" t="s">
        <v>92</v>
      </c>
      <c r="M164" s="28"/>
      <c r="N164" s="28">
        <v>1</v>
      </c>
      <c r="O164" s="28"/>
      <c r="P164" s="28">
        <v>1</v>
      </c>
      <c r="Q164" s="28"/>
      <c r="R164" s="28"/>
      <c r="S164" s="28"/>
      <c r="T164" s="28"/>
      <c r="U164" s="28"/>
      <c r="V164" s="28"/>
      <c r="W164" s="28"/>
      <c r="X164" s="28"/>
    </row>
    <row r="165" spans="1:25" ht="15" x14ac:dyDescent="0.25">
      <c r="A165" s="40">
        <v>1997</v>
      </c>
      <c r="B165" s="28">
        <v>26</v>
      </c>
      <c r="C165" s="32">
        <v>4441098.46</v>
      </c>
      <c r="D165" s="32">
        <v>304288.64000000001</v>
      </c>
      <c r="E165" s="28" t="s">
        <v>90</v>
      </c>
      <c r="F165" s="47" t="s">
        <v>40</v>
      </c>
      <c r="G165" s="35" t="s">
        <v>43</v>
      </c>
      <c r="H165" s="28" t="s">
        <v>91</v>
      </c>
      <c r="I165" s="22" t="s">
        <v>91</v>
      </c>
      <c r="J165" s="30">
        <v>3</v>
      </c>
      <c r="K165" s="30" t="s">
        <v>92</v>
      </c>
      <c r="L165" s="30" t="s">
        <v>92</v>
      </c>
      <c r="M165" s="28"/>
      <c r="N165" s="28">
        <v>1</v>
      </c>
      <c r="O165" s="28"/>
      <c r="P165" s="28">
        <v>1</v>
      </c>
      <c r="Q165" s="28"/>
      <c r="R165" s="28"/>
      <c r="S165" s="28"/>
      <c r="T165" s="28"/>
      <c r="U165" s="28"/>
      <c r="V165" s="28"/>
      <c r="W165" s="28"/>
      <c r="X165" s="28"/>
    </row>
    <row r="166" spans="1:25" ht="15" x14ac:dyDescent="0.25">
      <c r="A166" s="31">
        <v>1998</v>
      </c>
      <c r="B166" s="28">
        <v>26</v>
      </c>
      <c r="C166" s="32">
        <v>4441372.9000000004</v>
      </c>
      <c r="D166" s="32">
        <v>304075.39</v>
      </c>
      <c r="E166" s="28" t="s">
        <v>90</v>
      </c>
      <c r="F166" s="47" t="s">
        <v>40</v>
      </c>
      <c r="G166" s="35" t="s">
        <v>43</v>
      </c>
      <c r="H166" s="28" t="s">
        <v>91</v>
      </c>
      <c r="I166" s="22" t="s">
        <v>91</v>
      </c>
      <c r="J166" s="30">
        <v>3</v>
      </c>
      <c r="K166" s="30" t="s">
        <v>92</v>
      </c>
      <c r="L166" s="30" t="s">
        <v>92</v>
      </c>
      <c r="M166" s="28"/>
      <c r="N166" s="28"/>
      <c r="O166" s="28"/>
      <c r="P166" s="28">
        <v>1</v>
      </c>
      <c r="Q166" s="28"/>
      <c r="R166" s="28"/>
      <c r="S166" s="28"/>
      <c r="T166" s="28"/>
      <c r="U166" s="28"/>
      <c r="V166" s="28"/>
      <c r="W166" s="28"/>
      <c r="X166" s="28"/>
      <c r="Y166" s="28"/>
    </row>
    <row r="167" spans="1:25" ht="15" x14ac:dyDescent="0.25">
      <c r="A167" s="31">
        <v>1900</v>
      </c>
      <c r="B167" s="28">
        <v>45</v>
      </c>
      <c r="C167" s="32">
        <v>4441657.8099999996</v>
      </c>
      <c r="D167" s="32">
        <v>325014.74</v>
      </c>
      <c r="E167" s="28" t="s">
        <v>90</v>
      </c>
      <c r="F167" s="47" t="s">
        <v>40</v>
      </c>
      <c r="G167" s="35" t="s">
        <v>43</v>
      </c>
      <c r="H167" s="28" t="s">
        <v>91</v>
      </c>
      <c r="I167" s="22" t="s">
        <v>91</v>
      </c>
      <c r="J167" s="30">
        <v>3</v>
      </c>
      <c r="K167" s="30" t="s">
        <v>92</v>
      </c>
      <c r="L167" s="30" t="s">
        <v>92</v>
      </c>
      <c r="M167" s="28">
        <v>1</v>
      </c>
      <c r="N167" s="28">
        <v>1</v>
      </c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spans="1:25" ht="15" x14ac:dyDescent="0.25">
      <c r="A168" s="31">
        <v>1419</v>
      </c>
      <c r="B168" s="28">
        <v>23</v>
      </c>
      <c r="C168" s="32">
        <v>4442516.46</v>
      </c>
      <c r="D168" s="32">
        <v>324031.43</v>
      </c>
      <c r="E168" s="28" t="s">
        <v>90</v>
      </c>
      <c r="F168" s="47" t="s">
        <v>40</v>
      </c>
      <c r="G168" s="35" t="s">
        <v>43</v>
      </c>
      <c r="H168" s="28" t="s">
        <v>91</v>
      </c>
      <c r="I168" s="22" t="s">
        <v>91</v>
      </c>
      <c r="J168" s="30">
        <v>3</v>
      </c>
      <c r="K168" s="30" t="s">
        <v>92</v>
      </c>
      <c r="L168" s="30" t="s">
        <v>92</v>
      </c>
      <c r="M168" s="28">
        <v>1</v>
      </c>
      <c r="N168" s="28"/>
      <c r="O168" s="28"/>
      <c r="P168" s="28">
        <v>1</v>
      </c>
      <c r="Q168" s="28"/>
      <c r="R168" s="28"/>
      <c r="S168" s="28"/>
      <c r="T168" s="28"/>
      <c r="U168" s="28"/>
      <c r="V168" s="28"/>
      <c r="W168" s="28"/>
      <c r="X168" s="28"/>
      <c r="Y168" s="28"/>
    </row>
    <row r="169" spans="1:25" ht="15" x14ac:dyDescent="0.25">
      <c r="A169" s="31">
        <v>1421</v>
      </c>
      <c r="B169" s="28">
        <v>23</v>
      </c>
      <c r="C169" s="32">
        <v>4442702.1399999997</v>
      </c>
      <c r="D169" s="32">
        <v>324429.61</v>
      </c>
      <c r="E169" s="28" t="s">
        <v>90</v>
      </c>
      <c r="F169" s="47" t="s">
        <v>40</v>
      </c>
      <c r="G169" s="35" t="s">
        <v>43</v>
      </c>
      <c r="H169" s="28" t="s">
        <v>94</v>
      </c>
      <c r="I169" s="22" t="s">
        <v>91</v>
      </c>
      <c r="J169" s="30">
        <v>3</v>
      </c>
      <c r="K169" s="30" t="s">
        <v>92</v>
      </c>
      <c r="L169" s="30" t="s">
        <v>92</v>
      </c>
      <c r="M169" s="28">
        <v>1</v>
      </c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spans="1:25" ht="15" x14ac:dyDescent="0.25">
      <c r="A170" s="31">
        <v>1841</v>
      </c>
      <c r="B170" s="28">
        <v>23</v>
      </c>
      <c r="C170" s="32">
        <v>4442874.47</v>
      </c>
      <c r="D170" s="32">
        <v>324762.39</v>
      </c>
      <c r="E170" s="28" t="s">
        <v>90</v>
      </c>
      <c r="F170" s="47" t="s">
        <v>40</v>
      </c>
      <c r="G170" s="35" t="s">
        <v>43</v>
      </c>
      <c r="H170" s="28" t="s">
        <v>91</v>
      </c>
      <c r="I170" s="22" t="s">
        <v>91</v>
      </c>
      <c r="J170" s="30">
        <v>3</v>
      </c>
      <c r="K170" s="30" t="s">
        <v>92</v>
      </c>
      <c r="L170" s="30" t="s">
        <v>92</v>
      </c>
      <c r="M170" s="28"/>
      <c r="N170" s="28">
        <v>1</v>
      </c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spans="1:25" ht="15" x14ac:dyDescent="0.25">
      <c r="A171" s="31">
        <v>1649</v>
      </c>
      <c r="B171" s="28">
        <v>28</v>
      </c>
      <c r="C171" s="32">
        <v>4442983.17</v>
      </c>
      <c r="D171" s="32">
        <v>327946.15000000002</v>
      </c>
      <c r="E171" s="28" t="s">
        <v>90</v>
      </c>
      <c r="F171" s="47" t="s">
        <v>40</v>
      </c>
      <c r="G171" s="35" t="s">
        <v>43</v>
      </c>
      <c r="H171" s="28" t="s">
        <v>91</v>
      </c>
      <c r="I171" s="22" t="s">
        <v>91</v>
      </c>
      <c r="J171" s="30">
        <v>6</v>
      </c>
      <c r="K171" s="30" t="s">
        <v>92</v>
      </c>
      <c r="L171" s="30" t="s">
        <v>92</v>
      </c>
      <c r="M171" s="28">
        <v>1</v>
      </c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spans="1:25" ht="15" x14ac:dyDescent="0.25">
      <c r="A172" s="40">
        <v>1915</v>
      </c>
      <c r="B172" s="28">
        <v>28</v>
      </c>
      <c r="C172" s="32">
        <v>4442983.82</v>
      </c>
      <c r="D172" s="32">
        <v>327951.71000000002</v>
      </c>
      <c r="E172" s="28" t="s">
        <v>90</v>
      </c>
      <c r="F172" s="47" t="s">
        <v>40</v>
      </c>
      <c r="G172" s="35" t="s">
        <v>43</v>
      </c>
      <c r="H172" s="28" t="s">
        <v>91</v>
      </c>
      <c r="I172" s="22" t="s">
        <v>91</v>
      </c>
      <c r="J172" s="30">
        <v>3</v>
      </c>
      <c r="K172" s="30" t="s">
        <v>92</v>
      </c>
      <c r="L172" s="30" t="s">
        <v>92</v>
      </c>
      <c r="M172" s="28"/>
      <c r="N172" s="28">
        <v>1</v>
      </c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spans="1:25" ht="15" x14ac:dyDescent="0.25">
      <c r="A173" s="40">
        <v>1840</v>
      </c>
      <c r="B173" s="28">
        <v>23</v>
      </c>
      <c r="C173" s="32">
        <v>4443064.58</v>
      </c>
      <c r="D173" s="32">
        <v>325157.48</v>
      </c>
      <c r="E173" s="28" t="s">
        <v>90</v>
      </c>
      <c r="F173" s="47" t="s">
        <v>40</v>
      </c>
      <c r="G173" s="35" t="s">
        <v>43</v>
      </c>
      <c r="H173" s="28" t="s">
        <v>91</v>
      </c>
      <c r="I173" s="22" t="s">
        <v>91</v>
      </c>
      <c r="J173" s="30">
        <v>3</v>
      </c>
      <c r="K173" s="30" t="s">
        <v>92</v>
      </c>
      <c r="L173" s="30" t="s">
        <v>92</v>
      </c>
      <c r="M173" s="28"/>
      <c r="N173" s="28">
        <v>1</v>
      </c>
      <c r="O173" s="28"/>
      <c r="P173" s="28"/>
      <c r="Q173" s="28"/>
      <c r="R173" s="28"/>
      <c r="S173" s="28"/>
      <c r="T173" s="28"/>
      <c r="U173" s="28"/>
      <c r="V173" s="28"/>
      <c r="W173" s="28"/>
      <c r="X173" s="28"/>
    </row>
    <row r="174" spans="1:25" ht="15" x14ac:dyDescent="0.25">
      <c r="A174" s="40">
        <v>1647</v>
      </c>
      <c r="B174" s="28">
        <v>28</v>
      </c>
      <c r="C174" s="32">
        <v>4443088.3499999996</v>
      </c>
      <c r="D174" s="32">
        <v>328063.46999999997</v>
      </c>
      <c r="E174" s="28" t="s">
        <v>90</v>
      </c>
      <c r="F174" s="47" t="s">
        <v>40</v>
      </c>
      <c r="G174" s="35" t="s">
        <v>43</v>
      </c>
      <c r="H174" s="28" t="s">
        <v>91</v>
      </c>
      <c r="I174" s="22" t="s">
        <v>91</v>
      </c>
      <c r="J174" s="30">
        <v>6</v>
      </c>
      <c r="K174" s="30" t="s">
        <v>92</v>
      </c>
      <c r="L174" s="30" t="s">
        <v>92</v>
      </c>
      <c r="M174" s="28"/>
      <c r="N174" s="28"/>
      <c r="O174" s="28">
        <v>1</v>
      </c>
      <c r="P174" s="28"/>
      <c r="Q174" s="28"/>
      <c r="R174" s="28"/>
      <c r="S174" s="28"/>
      <c r="T174" s="28"/>
      <c r="U174" s="28"/>
      <c r="V174" s="28"/>
      <c r="W174" s="28"/>
      <c r="X174" s="28"/>
    </row>
    <row r="175" spans="1:25" ht="15" x14ac:dyDescent="0.25">
      <c r="A175" s="40">
        <v>1415</v>
      </c>
      <c r="B175" s="28">
        <v>23</v>
      </c>
      <c r="C175" s="32">
        <v>4443124.68</v>
      </c>
      <c r="D175" s="32">
        <v>325272.44</v>
      </c>
      <c r="E175" s="28" t="s">
        <v>90</v>
      </c>
      <c r="F175" s="47" t="s">
        <v>40</v>
      </c>
      <c r="G175" s="35" t="s">
        <v>43</v>
      </c>
      <c r="H175" s="28" t="s">
        <v>91</v>
      </c>
      <c r="I175" s="22" t="s">
        <v>91</v>
      </c>
      <c r="J175" s="30">
        <v>3</v>
      </c>
      <c r="K175" s="30" t="s">
        <v>92</v>
      </c>
      <c r="L175" s="30" t="s">
        <v>92</v>
      </c>
      <c r="M175" s="28">
        <v>1</v>
      </c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</row>
    <row r="176" spans="1:25" ht="15" x14ac:dyDescent="0.25">
      <c r="A176" s="40">
        <v>1280</v>
      </c>
      <c r="B176" s="28">
        <v>23</v>
      </c>
      <c r="C176" s="32">
        <v>4443128.07</v>
      </c>
      <c r="D176" s="32">
        <v>325284.28000000003</v>
      </c>
      <c r="E176" s="28" t="s">
        <v>90</v>
      </c>
      <c r="F176" s="47" t="s">
        <v>40</v>
      </c>
      <c r="G176" s="35" t="s">
        <v>43</v>
      </c>
      <c r="H176" s="28" t="s">
        <v>91</v>
      </c>
      <c r="I176" s="22" t="s">
        <v>91</v>
      </c>
      <c r="J176" s="30">
        <v>3</v>
      </c>
      <c r="K176" s="30" t="s">
        <v>92</v>
      </c>
      <c r="L176" s="30" t="s">
        <v>92</v>
      </c>
      <c r="M176" s="28">
        <v>1</v>
      </c>
      <c r="N176" s="28"/>
      <c r="O176" s="28"/>
      <c r="P176" s="28"/>
      <c r="Q176" s="28"/>
      <c r="R176" s="28">
        <v>1</v>
      </c>
      <c r="S176" s="28"/>
      <c r="T176" s="28"/>
      <c r="U176" s="28"/>
      <c r="V176" s="28"/>
      <c r="W176" s="28"/>
      <c r="X176" s="28"/>
    </row>
    <row r="177" spans="1:25" ht="15" x14ac:dyDescent="0.25">
      <c r="A177" s="31">
        <v>1802</v>
      </c>
      <c r="B177" s="28">
        <v>25</v>
      </c>
      <c r="C177" s="32">
        <v>4443240.83</v>
      </c>
      <c r="D177" s="32">
        <v>315563.83</v>
      </c>
      <c r="E177" s="28" t="s">
        <v>90</v>
      </c>
      <c r="F177" s="47" t="s">
        <v>40</v>
      </c>
      <c r="G177" s="35" t="s">
        <v>43</v>
      </c>
      <c r="H177" s="28" t="s">
        <v>91</v>
      </c>
      <c r="I177" s="22" t="s">
        <v>91</v>
      </c>
      <c r="J177" s="30">
        <v>3</v>
      </c>
      <c r="K177" s="30" t="s">
        <v>92</v>
      </c>
      <c r="L177" s="30" t="s">
        <v>92</v>
      </c>
      <c r="M177" s="28">
        <v>1</v>
      </c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spans="1:25" ht="15" x14ac:dyDescent="0.25">
      <c r="A178" s="40">
        <v>1801</v>
      </c>
      <c r="B178" s="28">
        <v>25</v>
      </c>
      <c r="C178" s="32">
        <v>4443242.04</v>
      </c>
      <c r="D178" s="32">
        <v>315564.28999999998</v>
      </c>
      <c r="E178" s="28" t="s">
        <v>90</v>
      </c>
      <c r="F178" s="47" t="s">
        <v>40</v>
      </c>
      <c r="G178" s="35" t="s">
        <v>43</v>
      </c>
      <c r="H178" s="28" t="s">
        <v>91</v>
      </c>
      <c r="I178" s="22" t="s">
        <v>91</v>
      </c>
      <c r="J178" s="30">
        <v>3</v>
      </c>
      <c r="K178" s="30" t="s">
        <v>92</v>
      </c>
      <c r="L178" s="30" t="s">
        <v>92</v>
      </c>
      <c r="M178" s="28"/>
      <c r="N178" s="28">
        <v>1</v>
      </c>
      <c r="O178" s="28"/>
      <c r="P178" s="28">
        <v>1</v>
      </c>
      <c r="Q178" s="28"/>
      <c r="R178" s="28"/>
      <c r="S178" s="28"/>
      <c r="T178" s="28"/>
      <c r="U178" s="28"/>
      <c r="V178" s="28"/>
      <c r="W178" s="28"/>
      <c r="X178" s="28"/>
      <c r="Y178" s="28"/>
    </row>
    <row r="179" spans="1:25" ht="15" x14ac:dyDescent="0.25">
      <c r="A179" s="40">
        <v>1842</v>
      </c>
      <c r="B179" s="28">
        <v>23</v>
      </c>
      <c r="C179" s="32">
        <v>4443571.2</v>
      </c>
      <c r="D179" s="32">
        <v>325907.18</v>
      </c>
      <c r="E179" s="28" t="s">
        <v>90</v>
      </c>
      <c r="F179" s="47" t="s">
        <v>40</v>
      </c>
      <c r="G179" s="35" t="s">
        <v>43</v>
      </c>
      <c r="H179" s="28" t="s">
        <v>91</v>
      </c>
      <c r="I179" s="22" t="s">
        <v>91</v>
      </c>
      <c r="J179" s="30">
        <v>3</v>
      </c>
      <c r="K179" s="30" t="s">
        <v>92</v>
      </c>
      <c r="L179" s="30" t="s">
        <v>92</v>
      </c>
      <c r="M179" s="28">
        <v>1</v>
      </c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</row>
    <row r="180" spans="1:25" ht="15" x14ac:dyDescent="0.25">
      <c r="A180" s="40">
        <v>1181</v>
      </c>
      <c r="B180" s="28">
        <v>43</v>
      </c>
      <c r="C180" s="32">
        <v>4443651.0999999996</v>
      </c>
      <c r="D180" s="32">
        <v>310922.40000000002</v>
      </c>
      <c r="E180" s="28" t="s">
        <v>90</v>
      </c>
      <c r="F180" s="47" t="s">
        <v>40</v>
      </c>
      <c r="G180" s="35" t="s">
        <v>43</v>
      </c>
      <c r="H180" s="28" t="s">
        <v>91</v>
      </c>
      <c r="I180" s="22" t="s">
        <v>91</v>
      </c>
      <c r="J180" s="30">
        <v>3</v>
      </c>
      <c r="K180" s="30" t="s">
        <v>92</v>
      </c>
      <c r="L180" s="30" t="s">
        <v>92</v>
      </c>
      <c r="M180" s="28"/>
      <c r="N180" s="28"/>
      <c r="O180" s="28"/>
      <c r="P180" s="28">
        <v>1</v>
      </c>
      <c r="Q180" s="28"/>
      <c r="R180" s="28"/>
      <c r="S180" s="28">
        <v>1</v>
      </c>
      <c r="T180" s="28">
        <v>1</v>
      </c>
      <c r="U180" s="28"/>
      <c r="V180" s="28"/>
      <c r="W180" s="28">
        <v>1</v>
      </c>
      <c r="X180" s="28"/>
      <c r="Y180" s="28"/>
    </row>
    <row r="181" spans="1:25" ht="15" x14ac:dyDescent="0.25">
      <c r="A181" s="40">
        <v>1905</v>
      </c>
      <c r="B181" s="28">
        <v>28</v>
      </c>
      <c r="C181" s="32">
        <v>4443689.3600000003</v>
      </c>
      <c r="D181" s="32">
        <v>329199.59000000003</v>
      </c>
      <c r="E181" s="28" t="s">
        <v>90</v>
      </c>
      <c r="F181" s="47" t="s">
        <v>40</v>
      </c>
      <c r="G181" s="35" t="s">
        <v>43</v>
      </c>
      <c r="H181" s="28" t="s">
        <v>91</v>
      </c>
      <c r="I181" s="22" t="s">
        <v>91</v>
      </c>
      <c r="J181" s="30">
        <v>3</v>
      </c>
      <c r="K181" s="30" t="s">
        <v>92</v>
      </c>
      <c r="L181" s="30" t="s">
        <v>92</v>
      </c>
      <c r="M181" s="28">
        <v>1</v>
      </c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spans="1:25" ht="15" x14ac:dyDescent="0.25">
      <c r="A182" s="40">
        <v>1411</v>
      </c>
      <c r="B182" s="28">
        <v>57</v>
      </c>
      <c r="C182" s="32">
        <v>4443845.29</v>
      </c>
      <c r="D182" s="32">
        <v>337654.72</v>
      </c>
      <c r="E182" s="28" t="s">
        <v>90</v>
      </c>
      <c r="F182" s="47" t="s">
        <v>40</v>
      </c>
      <c r="G182" s="35" t="s">
        <v>43</v>
      </c>
      <c r="H182" s="28" t="s">
        <v>91</v>
      </c>
      <c r="I182" s="22" t="s">
        <v>91</v>
      </c>
      <c r="J182" s="30">
        <v>3</v>
      </c>
      <c r="K182" s="30" t="s">
        <v>92</v>
      </c>
      <c r="L182" s="30" t="s">
        <v>92</v>
      </c>
      <c r="M182" s="28">
        <v>1</v>
      </c>
      <c r="N182" s="28"/>
      <c r="O182" s="28"/>
      <c r="P182" s="28">
        <v>1</v>
      </c>
      <c r="Q182" s="28"/>
      <c r="R182" s="28"/>
      <c r="S182" s="28"/>
      <c r="T182" s="28"/>
      <c r="U182" s="28"/>
      <c r="V182" s="28"/>
      <c r="W182" s="28"/>
      <c r="X182" s="28"/>
    </row>
    <row r="183" spans="1:25" ht="15" x14ac:dyDescent="0.25">
      <c r="A183" s="31">
        <v>1410</v>
      </c>
      <c r="B183" s="28">
        <v>57</v>
      </c>
      <c r="C183" s="32">
        <v>4443846.75</v>
      </c>
      <c r="D183" s="32">
        <v>337653.9</v>
      </c>
      <c r="E183" s="28" t="s">
        <v>90</v>
      </c>
      <c r="F183" s="47" t="s">
        <v>40</v>
      </c>
      <c r="G183" s="35" t="s">
        <v>43</v>
      </c>
      <c r="H183" s="28" t="s">
        <v>91</v>
      </c>
      <c r="I183" s="22" t="s">
        <v>91</v>
      </c>
      <c r="J183" s="30">
        <v>3</v>
      </c>
      <c r="K183" s="30" t="s">
        <v>92</v>
      </c>
      <c r="L183" s="30" t="s">
        <v>92</v>
      </c>
      <c r="M183" s="28">
        <v>1</v>
      </c>
      <c r="N183" s="28"/>
      <c r="O183" s="28"/>
      <c r="P183" s="28">
        <v>1</v>
      </c>
      <c r="Q183" s="28"/>
      <c r="R183" s="28"/>
      <c r="S183" s="28"/>
      <c r="T183" s="28">
        <v>1</v>
      </c>
      <c r="U183" s="28"/>
      <c r="V183" s="28"/>
      <c r="W183" s="28"/>
      <c r="X183" s="28"/>
      <c r="Y183" s="28"/>
    </row>
    <row r="184" spans="1:25" ht="15" x14ac:dyDescent="0.25">
      <c r="A184" s="40">
        <v>1075</v>
      </c>
      <c r="B184" s="28">
        <v>19</v>
      </c>
      <c r="C184" s="32">
        <v>4443894.0599999996</v>
      </c>
      <c r="D184" s="32">
        <v>355171.21</v>
      </c>
      <c r="E184" s="28" t="s">
        <v>90</v>
      </c>
      <c r="F184" s="47" t="s">
        <v>41</v>
      </c>
      <c r="G184" s="35" t="s">
        <v>43</v>
      </c>
      <c r="H184" s="28" t="s">
        <v>91</v>
      </c>
      <c r="I184" s="22" t="s">
        <v>91</v>
      </c>
      <c r="J184" s="30">
        <v>2</v>
      </c>
      <c r="K184" s="30" t="s">
        <v>92</v>
      </c>
      <c r="L184" s="30" t="s">
        <v>92</v>
      </c>
      <c r="M184" s="28"/>
      <c r="N184" s="28"/>
      <c r="O184" s="28"/>
      <c r="P184" s="28">
        <v>1</v>
      </c>
      <c r="Q184" s="28"/>
      <c r="R184" s="28"/>
      <c r="S184" s="28"/>
      <c r="T184" s="28"/>
      <c r="U184" s="28"/>
      <c r="V184" s="28"/>
      <c r="W184" s="28"/>
      <c r="X184" s="28"/>
      <c r="Y184" s="28"/>
    </row>
    <row r="185" spans="1:25" ht="15" x14ac:dyDescent="0.25">
      <c r="A185" s="40">
        <v>1646</v>
      </c>
      <c r="B185" s="28">
        <v>28</v>
      </c>
      <c r="C185" s="32">
        <v>4443906.8099999996</v>
      </c>
      <c r="D185" s="32">
        <v>329224.36</v>
      </c>
      <c r="E185" s="28" t="s">
        <v>90</v>
      </c>
      <c r="F185" s="47" t="s">
        <v>40</v>
      </c>
      <c r="G185" s="35" t="s">
        <v>43</v>
      </c>
      <c r="H185" s="28" t="s">
        <v>91</v>
      </c>
      <c r="I185" s="22" t="s">
        <v>91</v>
      </c>
      <c r="J185" s="30">
        <v>3</v>
      </c>
      <c r="K185" s="30" t="s">
        <v>92</v>
      </c>
      <c r="L185" s="30" t="s">
        <v>92</v>
      </c>
      <c r="M185" s="28"/>
      <c r="N185" s="28">
        <v>1</v>
      </c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spans="1:25" ht="15" x14ac:dyDescent="0.25">
      <c r="A186" s="40">
        <v>1533</v>
      </c>
      <c r="B186" s="28">
        <v>57</v>
      </c>
      <c r="C186" s="32">
        <v>4443993.2</v>
      </c>
      <c r="D186" s="32">
        <v>337496.5</v>
      </c>
      <c r="E186" s="28" t="s">
        <v>90</v>
      </c>
      <c r="F186" s="47" t="s">
        <v>40</v>
      </c>
      <c r="G186" s="35" t="s">
        <v>43</v>
      </c>
      <c r="H186" s="28" t="s">
        <v>91</v>
      </c>
      <c r="I186" s="22" t="s">
        <v>91</v>
      </c>
      <c r="J186" s="30">
        <v>3</v>
      </c>
      <c r="K186" s="30" t="s">
        <v>92</v>
      </c>
      <c r="L186" s="30" t="s">
        <v>92</v>
      </c>
      <c r="M186" s="28"/>
      <c r="N186" s="28"/>
      <c r="O186" s="28"/>
      <c r="P186" s="28"/>
      <c r="Q186" s="28"/>
      <c r="R186" s="28"/>
      <c r="S186" s="28">
        <v>1</v>
      </c>
      <c r="T186" s="28"/>
      <c r="U186" s="28"/>
      <c r="V186" s="28"/>
      <c r="W186" s="28"/>
      <c r="X186" s="28"/>
    </row>
    <row r="187" spans="1:25" ht="15" x14ac:dyDescent="0.25">
      <c r="A187" s="40">
        <v>1531</v>
      </c>
      <c r="B187" s="28">
        <v>57</v>
      </c>
      <c r="C187" s="32">
        <v>4444009.5</v>
      </c>
      <c r="D187" s="32">
        <v>337480.8</v>
      </c>
      <c r="E187" s="28" t="s">
        <v>90</v>
      </c>
      <c r="F187" s="47" t="s">
        <v>40</v>
      </c>
      <c r="G187" s="35" t="s">
        <v>43</v>
      </c>
      <c r="H187" s="28" t="s">
        <v>94</v>
      </c>
      <c r="I187" s="22" t="s">
        <v>91</v>
      </c>
      <c r="J187" s="30">
        <v>3</v>
      </c>
      <c r="K187" s="30" t="s">
        <v>92</v>
      </c>
      <c r="L187" s="30" t="s">
        <v>92</v>
      </c>
      <c r="M187" s="28">
        <v>1</v>
      </c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spans="1:25" ht="15" x14ac:dyDescent="0.25">
      <c r="A188" s="40">
        <v>1528</v>
      </c>
      <c r="B188" s="28">
        <v>57</v>
      </c>
      <c r="C188" s="32">
        <v>4444021.5</v>
      </c>
      <c r="D188" s="32">
        <v>337469.7</v>
      </c>
      <c r="E188" s="28" t="s">
        <v>90</v>
      </c>
      <c r="F188" s="47" t="s">
        <v>40</v>
      </c>
      <c r="G188" s="35" t="s">
        <v>43</v>
      </c>
      <c r="H188" s="28" t="s">
        <v>91</v>
      </c>
      <c r="I188" s="22" t="s">
        <v>91</v>
      </c>
      <c r="J188" s="30">
        <v>3</v>
      </c>
      <c r="K188" s="30" t="s">
        <v>92</v>
      </c>
      <c r="L188" s="30" t="s">
        <v>92</v>
      </c>
      <c r="M188" s="28">
        <v>1</v>
      </c>
      <c r="N188" s="28"/>
      <c r="O188" s="28"/>
      <c r="P188" s="28">
        <v>1</v>
      </c>
      <c r="Q188" s="28"/>
      <c r="R188" s="28"/>
      <c r="S188" s="28"/>
      <c r="T188" s="28"/>
      <c r="U188" s="28"/>
      <c r="V188" s="28"/>
      <c r="W188" s="28"/>
      <c r="X188" s="28"/>
      <c r="Y188" s="28"/>
    </row>
    <row r="189" spans="1:25" ht="15" x14ac:dyDescent="0.25">
      <c r="A189" s="31">
        <v>1538</v>
      </c>
      <c r="B189" s="28">
        <v>23</v>
      </c>
      <c r="C189" s="32">
        <v>4444023.7</v>
      </c>
      <c r="D189" s="32">
        <v>325910.68</v>
      </c>
      <c r="E189" s="28" t="s">
        <v>90</v>
      </c>
      <c r="F189" s="47" t="s">
        <v>40</v>
      </c>
      <c r="G189" s="35" t="s">
        <v>43</v>
      </c>
      <c r="H189" s="28" t="s">
        <v>91</v>
      </c>
      <c r="I189" s="22" t="s">
        <v>91</v>
      </c>
      <c r="J189" s="30">
        <v>3</v>
      </c>
      <c r="K189" s="30" t="s">
        <v>92</v>
      </c>
      <c r="L189" s="30" t="s">
        <v>92</v>
      </c>
      <c r="M189" s="28"/>
      <c r="N189" s="28">
        <v>1</v>
      </c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spans="1:25" ht="15" x14ac:dyDescent="0.25">
      <c r="A190" s="40">
        <v>1541</v>
      </c>
      <c r="B190" s="28">
        <v>23</v>
      </c>
      <c r="C190" s="32">
        <v>4444118.53</v>
      </c>
      <c r="D190" s="32">
        <v>325916.44</v>
      </c>
      <c r="E190" s="28" t="s">
        <v>90</v>
      </c>
      <c r="F190" s="47" t="s">
        <v>40</v>
      </c>
      <c r="G190" s="35" t="s">
        <v>43</v>
      </c>
      <c r="H190" s="28" t="s">
        <v>91</v>
      </c>
      <c r="I190" s="22" t="s">
        <v>91</v>
      </c>
      <c r="J190" s="30">
        <v>3</v>
      </c>
      <c r="K190" s="30" t="s">
        <v>92</v>
      </c>
      <c r="L190" s="30" t="s">
        <v>92</v>
      </c>
      <c r="M190" s="28"/>
      <c r="N190" s="28">
        <v>1</v>
      </c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spans="1:25" ht="15" x14ac:dyDescent="0.25">
      <c r="A191" s="31">
        <v>1278</v>
      </c>
      <c r="B191" s="28">
        <v>25</v>
      </c>
      <c r="C191" s="32">
        <v>4444352.5</v>
      </c>
      <c r="D191" s="32">
        <v>316883.59999999998</v>
      </c>
      <c r="E191" s="28" t="s">
        <v>90</v>
      </c>
      <c r="F191" s="47" t="s">
        <v>40</v>
      </c>
      <c r="G191" s="35" t="s">
        <v>43</v>
      </c>
      <c r="H191" s="28" t="s">
        <v>91</v>
      </c>
      <c r="I191" s="22" t="s">
        <v>91</v>
      </c>
      <c r="J191" s="30">
        <v>3</v>
      </c>
      <c r="K191" s="30" t="s">
        <v>92</v>
      </c>
      <c r="L191" s="30" t="s">
        <v>92</v>
      </c>
      <c r="M191" s="28"/>
      <c r="N191" s="28">
        <v>1</v>
      </c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spans="1:25" ht="15" x14ac:dyDescent="0.25">
      <c r="A192" s="31">
        <v>1342</v>
      </c>
      <c r="B192" s="28">
        <v>48</v>
      </c>
      <c r="C192" s="32">
        <v>4444431.99</v>
      </c>
      <c r="D192" s="32">
        <v>346720.93</v>
      </c>
      <c r="E192" s="28" t="s">
        <v>90</v>
      </c>
      <c r="F192" s="47" t="s">
        <v>40</v>
      </c>
      <c r="G192" s="35" t="s">
        <v>43</v>
      </c>
      <c r="H192" s="28" t="s">
        <v>91</v>
      </c>
      <c r="I192" s="22" t="s">
        <v>91</v>
      </c>
      <c r="J192" s="30">
        <v>2</v>
      </c>
      <c r="K192" s="30" t="s">
        <v>92</v>
      </c>
      <c r="L192" s="30" t="s">
        <v>92</v>
      </c>
      <c r="M192" s="28"/>
      <c r="N192" s="28"/>
      <c r="O192" s="28"/>
      <c r="P192" s="28">
        <v>1</v>
      </c>
      <c r="Q192" s="28"/>
      <c r="R192" s="28">
        <v>1</v>
      </c>
      <c r="S192" s="28"/>
      <c r="T192" s="28"/>
      <c r="U192" s="28"/>
      <c r="V192" s="28"/>
      <c r="W192" s="28"/>
      <c r="X192" s="28"/>
      <c r="Y192" s="28"/>
    </row>
    <row r="193" spans="1:25" ht="15" x14ac:dyDescent="0.25">
      <c r="A193" s="40">
        <v>1535</v>
      </c>
      <c r="B193" s="28">
        <v>57</v>
      </c>
      <c r="C193" s="32">
        <v>4444433.7</v>
      </c>
      <c r="D193" s="32">
        <v>336421</v>
      </c>
      <c r="E193" s="28" t="s">
        <v>90</v>
      </c>
      <c r="F193" s="47" t="s">
        <v>40</v>
      </c>
      <c r="G193" s="35" t="s">
        <v>43</v>
      </c>
      <c r="H193" s="28" t="s">
        <v>91</v>
      </c>
      <c r="I193" s="22" t="s">
        <v>91</v>
      </c>
      <c r="J193" s="30">
        <v>6</v>
      </c>
      <c r="K193" s="30" t="s">
        <v>92</v>
      </c>
      <c r="L193" s="30" t="s">
        <v>92</v>
      </c>
      <c r="M193" s="28"/>
      <c r="N193" s="28">
        <v>1</v>
      </c>
      <c r="O193" s="28"/>
      <c r="P193" s="28">
        <v>1</v>
      </c>
      <c r="Q193" s="28"/>
      <c r="R193" s="28"/>
      <c r="S193" s="28">
        <v>1</v>
      </c>
      <c r="T193" s="28"/>
      <c r="U193" s="28"/>
      <c r="V193" s="28"/>
      <c r="W193" s="28"/>
      <c r="X193" s="28"/>
    </row>
    <row r="194" spans="1:25" ht="15" x14ac:dyDescent="0.25">
      <c r="A194" s="31">
        <v>1536</v>
      </c>
      <c r="B194" s="28">
        <v>57</v>
      </c>
      <c r="C194" s="32">
        <v>4444434.8</v>
      </c>
      <c r="D194" s="32">
        <v>336381.1</v>
      </c>
      <c r="E194" s="28" t="s">
        <v>90</v>
      </c>
      <c r="F194" s="47" t="s">
        <v>40</v>
      </c>
      <c r="G194" s="35" t="s">
        <v>43</v>
      </c>
      <c r="H194" s="28" t="s">
        <v>91</v>
      </c>
      <c r="I194" s="22" t="s">
        <v>91</v>
      </c>
      <c r="J194" s="30">
        <v>6</v>
      </c>
      <c r="K194" s="30" t="s">
        <v>92</v>
      </c>
      <c r="L194" s="30" t="s">
        <v>92</v>
      </c>
      <c r="M194" s="28">
        <v>1</v>
      </c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spans="1:25" ht="15" x14ac:dyDescent="0.25">
      <c r="A195" s="40">
        <v>1547</v>
      </c>
      <c r="B195" s="28">
        <v>23</v>
      </c>
      <c r="C195" s="32">
        <v>4444608.07</v>
      </c>
      <c r="D195" s="32">
        <v>325917.46000000002</v>
      </c>
      <c r="E195" s="28" t="s">
        <v>90</v>
      </c>
      <c r="F195" s="47" t="s">
        <v>40</v>
      </c>
      <c r="G195" s="35" t="s">
        <v>43</v>
      </c>
      <c r="H195" s="28" t="s">
        <v>91</v>
      </c>
      <c r="I195" s="22" t="s">
        <v>91</v>
      </c>
      <c r="J195" s="30">
        <v>3</v>
      </c>
      <c r="K195" s="30" t="s">
        <v>92</v>
      </c>
      <c r="L195" s="30" t="s">
        <v>92</v>
      </c>
      <c r="M195" s="28"/>
      <c r="N195" s="28">
        <v>1</v>
      </c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spans="1:25" ht="15" x14ac:dyDescent="0.25">
      <c r="A196" s="31">
        <v>1609</v>
      </c>
      <c r="B196" s="28">
        <v>25</v>
      </c>
      <c r="C196" s="32">
        <v>4444764.75</v>
      </c>
      <c r="D196" s="32">
        <v>317400.40000000002</v>
      </c>
      <c r="E196" s="28" t="s">
        <v>90</v>
      </c>
      <c r="F196" s="47" t="s">
        <v>40</v>
      </c>
      <c r="G196" s="35" t="s">
        <v>43</v>
      </c>
      <c r="H196" s="28" t="s">
        <v>91</v>
      </c>
      <c r="I196" s="22" t="s">
        <v>91</v>
      </c>
      <c r="J196" s="30">
        <v>3</v>
      </c>
      <c r="K196" s="30" t="s">
        <v>92</v>
      </c>
      <c r="L196" s="30" t="s">
        <v>92</v>
      </c>
      <c r="M196" s="28"/>
      <c r="N196" s="28">
        <v>1</v>
      </c>
      <c r="O196" s="28"/>
      <c r="P196" s="28">
        <v>1</v>
      </c>
      <c r="Q196" s="28"/>
      <c r="R196" s="28">
        <v>1</v>
      </c>
      <c r="S196" s="28"/>
      <c r="T196" s="28"/>
      <c r="U196" s="28"/>
      <c r="V196" s="28"/>
      <c r="W196" s="28"/>
      <c r="X196" s="28"/>
      <c r="Y196" s="28"/>
    </row>
    <row r="197" spans="1:25" ht="15" x14ac:dyDescent="0.25">
      <c r="A197" s="40">
        <v>1672</v>
      </c>
      <c r="B197" s="28">
        <v>23</v>
      </c>
      <c r="C197" s="32">
        <v>4444816.87</v>
      </c>
      <c r="D197" s="32">
        <v>325922.34999999998</v>
      </c>
      <c r="E197" s="28" t="s">
        <v>90</v>
      </c>
      <c r="F197" s="47" t="s">
        <v>40</v>
      </c>
      <c r="G197" s="35" t="s">
        <v>43</v>
      </c>
      <c r="H197" s="28" t="s">
        <v>91</v>
      </c>
      <c r="I197" s="22" t="s">
        <v>91</v>
      </c>
      <c r="J197" s="30">
        <v>3</v>
      </c>
      <c r="K197" s="30" t="s">
        <v>92</v>
      </c>
      <c r="L197" s="30" t="s">
        <v>92</v>
      </c>
      <c r="M197" s="28"/>
      <c r="N197" s="28"/>
      <c r="O197" s="28">
        <v>1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spans="1:25" ht="15" x14ac:dyDescent="0.25">
      <c r="A198" s="40">
        <v>1903</v>
      </c>
      <c r="B198" s="28">
        <v>13</v>
      </c>
      <c r="C198" s="32">
        <v>4444832.12</v>
      </c>
      <c r="D198" s="32">
        <v>320018.05</v>
      </c>
      <c r="E198" s="28" t="s">
        <v>90</v>
      </c>
      <c r="F198" s="47" t="s">
        <v>40</v>
      </c>
      <c r="G198" s="35" t="s">
        <v>43</v>
      </c>
      <c r="H198" s="28" t="s">
        <v>91</v>
      </c>
      <c r="I198" s="22" t="s">
        <v>91</v>
      </c>
      <c r="J198" s="30">
        <v>3</v>
      </c>
      <c r="K198" s="30" t="s">
        <v>92</v>
      </c>
      <c r="L198" s="30" t="s">
        <v>92</v>
      </c>
      <c r="M198" s="28"/>
      <c r="N198" s="28">
        <v>1</v>
      </c>
      <c r="O198" s="28"/>
      <c r="P198" s="28"/>
      <c r="Q198" s="28"/>
      <c r="R198" s="28"/>
      <c r="S198" s="28"/>
      <c r="T198" s="28"/>
      <c r="U198" s="28"/>
      <c r="V198" s="28"/>
      <c r="W198" s="28"/>
      <c r="X198" s="28"/>
    </row>
    <row r="199" spans="1:25" ht="15" x14ac:dyDescent="0.25">
      <c r="A199" s="40">
        <v>1645</v>
      </c>
      <c r="B199" s="34">
        <v>13</v>
      </c>
      <c r="C199" s="42">
        <v>4444899.9000000004</v>
      </c>
      <c r="D199" s="42">
        <v>319410.64</v>
      </c>
      <c r="E199" s="34" t="s">
        <v>90</v>
      </c>
      <c r="F199" s="47" t="s">
        <v>40</v>
      </c>
      <c r="G199" s="35" t="s">
        <v>43</v>
      </c>
      <c r="H199" s="34" t="s">
        <v>91</v>
      </c>
      <c r="I199" s="22" t="s">
        <v>91</v>
      </c>
      <c r="J199" s="37">
        <v>3</v>
      </c>
      <c r="K199" s="37" t="s">
        <v>92</v>
      </c>
      <c r="L199" s="37" t="s">
        <v>92</v>
      </c>
      <c r="M199" s="28"/>
      <c r="N199" s="28">
        <v>1</v>
      </c>
      <c r="O199" s="28"/>
      <c r="P199" s="28"/>
      <c r="Q199" s="28"/>
      <c r="R199" s="28"/>
      <c r="S199" s="28"/>
      <c r="T199" s="28">
        <v>1</v>
      </c>
      <c r="U199" s="28"/>
      <c r="V199" s="28"/>
      <c r="W199" s="28"/>
      <c r="X199" s="28"/>
    </row>
    <row r="200" spans="1:25" ht="15" x14ac:dyDescent="0.25">
      <c r="A200" s="40">
        <v>1474</v>
      </c>
      <c r="B200" s="28">
        <v>21</v>
      </c>
      <c r="C200" s="32">
        <v>4445010.16</v>
      </c>
      <c r="D200" s="32">
        <v>357392.38</v>
      </c>
      <c r="E200" s="28" t="s">
        <v>90</v>
      </c>
      <c r="F200" s="47" t="s">
        <v>41</v>
      </c>
      <c r="G200" s="35" t="s">
        <v>43</v>
      </c>
      <c r="H200" s="28" t="s">
        <v>91</v>
      </c>
      <c r="I200" s="22" t="s">
        <v>91</v>
      </c>
      <c r="J200" s="30">
        <v>2</v>
      </c>
      <c r="K200" s="30" t="s">
        <v>92</v>
      </c>
      <c r="L200" s="30" t="s">
        <v>92</v>
      </c>
      <c r="M200" s="28"/>
      <c r="N200" s="28"/>
      <c r="O200" s="28"/>
      <c r="P200" s="28">
        <v>1</v>
      </c>
      <c r="Q200" s="28"/>
      <c r="R200" s="28">
        <v>1</v>
      </c>
      <c r="S200" s="28"/>
      <c r="T200" s="28"/>
      <c r="U200" s="28"/>
      <c r="V200" s="28"/>
      <c r="W200" s="28"/>
      <c r="X200" s="28"/>
      <c r="Y200" s="28"/>
    </row>
    <row r="201" spans="1:25" ht="15" x14ac:dyDescent="0.25">
      <c r="A201" s="40">
        <v>1546</v>
      </c>
      <c r="B201" s="28">
        <v>23</v>
      </c>
      <c r="C201" s="32">
        <v>4445021.32</v>
      </c>
      <c r="D201" s="32">
        <v>325923.39</v>
      </c>
      <c r="E201" s="28" t="s">
        <v>90</v>
      </c>
      <c r="F201" s="47" t="s">
        <v>40</v>
      </c>
      <c r="G201" s="35" t="s">
        <v>43</v>
      </c>
      <c r="H201" s="28" t="s">
        <v>91</v>
      </c>
      <c r="I201" s="22" t="s">
        <v>91</v>
      </c>
      <c r="J201" s="30">
        <v>3</v>
      </c>
      <c r="K201" s="30" t="s">
        <v>92</v>
      </c>
      <c r="L201" s="30" t="s">
        <v>92</v>
      </c>
      <c r="M201" s="28">
        <v>1</v>
      </c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</row>
    <row r="202" spans="1:25" ht="15" x14ac:dyDescent="0.25">
      <c r="A202" s="31">
        <v>1473</v>
      </c>
      <c r="B202" s="28">
        <v>21</v>
      </c>
      <c r="C202" s="32">
        <v>4445080.01</v>
      </c>
      <c r="D202" s="32">
        <v>356845.07</v>
      </c>
      <c r="E202" s="28" t="s">
        <v>90</v>
      </c>
      <c r="F202" s="47" t="s">
        <v>41</v>
      </c>
      <c r="G202" s="35" t="s">
        <v>43</v>
      </c>
      <c r="H202" s="28" t="s">
        <v>91</v>
      </c>
      <c r="I202" s="22" t="s">
        <v>91</v>
      </c>
      <c r="J202" s="30">
        <v>2</v>
      </c>
      <c r="K202" s="30" t="s">
        <v>92</v>
      </c>
      <c r="L202" s="30" t="s">
        <v>92</v>
      </c>
      <c r="M202" s="28"/>
      <c r="N202" s="28"/>
      <c r="O202" s="28"/>
      <c r="P202" s="28">
        <v>1</v>
      </c>
      <c r="Q202" s="28"/>
      <c r="R202" s="28"/>
      <c r="S202" s="28"/>
      <c r="T202" s="28"/>
      <c r="U202" s="28"/>
      <c r="V202" s="28"/>
      <c r="W202" s="28"/>
      <c r="X202" s="28"/>
      <c r="Y202" s="28"/>
    </row>
    <row r="203" spans="1:25" ht="15" x14ac:dyDescent="0.25">
      <c r="A203" s="40">
        <v>1471</v>
      </c>
      <c r="B203" s="28">
        <v>21</v>
      </c>
      <c r="C203" s="32">
        <v>4445099.05</v>
      </c>
      <c r="D203" s="32">
        <v>356754.08</v>
      </c>
      <c r="E203" s="28" t="s">
        <v>90</v>
      </c>
      <c r="F203" s="47" t="s">
        <v>41</v>
      </c>
      <c r="G203" s="35" t="s">
        <v>43</v>
      </c>
      <c r="H203" s="28" t="s">
        <v>91</v>
      </c>
      <c r="I203" s="22" t="s">
        <v>91</v>
      </c>
      <c r="J203" s="30">
        <v>2</v>
      </c>
      <c r="K203" s="30" t="s">
        <v>92</v>
      </c>
      <c r="L203" s="30" t="s">
        <v>92</v>
      </c>
      <c r="M203" s="28"/>
      <c r="N203" s="28"/>
      <c r="O203" s="28"/>
      <c r="P203" s="28">
        <v>1</v>
      </c>
      <c r="Q203" s="28"/>
      <c r="R203" s="28"/>
      <c r="S203" s="28"/>
      <c r="T203" s="28"/>
      <c r="U203" s="28"/>
      <c r="V203" s="28"/>
      <c r="W203" s="28"/>
      <c r="X203" s="28"/>
      <c r="Y203" s="28"/>
    </row>
    <row r="204" spans="1:25" ht="15" x14ac:dyDescent="0.25">
      <c r="A204" s="31">
        <v>1472</v>
      </c>
      <c r="B204" s="28">
        <v>21</v>
      </c>
      <c r="C204" s="32">
        <v>4445099.67</v>
      </c>
      <c r="D204" s="32">
        <v>356750.51</v>
      </c>
      <c r="E204" s="28" t="s">
        <v>90</v>
      </c>
      <c r="F204" s="47" t="s">
        <v>41</v>
      </c>
      <c r="G204" s="35" t="s">
        <v>43</v>
      </c>
      <c r="H204" s="28" t="s">
        <v>91</v>
      </c>
      <c r="I204" s="22" t="s">
        <v>91</v>
      </c>
      <c r="J204" s="30">
        <v>2</v>
      </c>
      <c r="K204" s="30" t="s">
        <v>92</v>
      </c>
      <c r="L204" s="30" t="s">
        <v>92</v>
      </c>
      <c r="M204" s="28"/>
      <c r="N204" s="28"/>
      <c r="O204" s="28"/>
      <c r="P204" s="28">
        <v>1</v>
      </c>
      <c r="Q204" s="28"/>
      <c r="R204" s="28"/>
      <c r="S204" s="28"/>
      <c r="T204" s="28"/>
      <c r="U204" s="28"/>
      <c r="V204" s="28"/>
      <c r="W204" s="28"/>
      <c r="X204" s="28"/>
      <c r="Y204" s="28"/>
    </row>
    <row r="205" spans="1:25" ht="15" x14ac:dyDescent="0.25">
      <c r="A205" s="40">
        <v>1320</v>
      </c>
      <c r="B205" s="28">
        <v>21</v>
      </c>
      <c r="C205" s="32">
        <v>4445107.57</v>
      </c>
      <c r="D205" s="32">
        <v>356720.49</v>
      </c>
      <c r="E205" s="28" t="s">
        <v>90</v>
      </c>
      <c r="F205" s="47" t="s">
        <v>41</v>
      </c>
      <c r="G205" s="35" t="s">
        <v>43</v>
      </c>
      <c r="H205" s="28" t="s">
        <v>91</v>
      </c>
      <c r="I205" s="22" t="s">
        <v>91</v>
      </c>
      <c r="J205" s="30">
        <v>2</v>
      </c>
      <c r="K205" s="30" t="s">
        <v>92</v>
      </c>
      <c r="L205" s="30" t="s">
        <v>92</v>
      </c>
      <c r="M205" s="28"/>
      <c r="N205" s="28">
        <v>1</v>
      </c>
      <c r="O205" s="28"/>
      <c r="P205" s="28">
        <v>1</v>
      </c>
      <c r="Q205" s="28"/>
      <c r="R205" s="28"/>
      <c r="S205" s="28"/>
      <c r="T205" s="28"/>
      <c r="U205" s="28"/>
      <c r="V205" s="28"/>
      <c r="W205" s="28"/>
      <c r="X205" s="28"/>
    </row>
    <row r="206" spans="1:25" ht="15" x14ac:dyDescent="0.25">
      <c r="A206" s="31">
        <v>1321</v>
      </c>
      <c r="B206" s="28">
        <v>21</v>
      </c>
      <c r="C206" s="32">
        <v>4445109.2</v>
      </c>
      <c r="D206" s="32">
        <v>356716.43</v>
      </c>
      <c r="E206" s="28" t="s">
        <v>90</v>
      </c>
      <c r="F206" s="47" t="s">
        <v>41</v>
      </c>
      <c r="G206" s="35" t="s">
        <v>43</v>
      </c>
      <c r="H206" s="28" t="s">
        <v>91</v>
      </c>
      <c r="I206" s="22" t="s">
        <v>91</v>
      </c>
      <c r="J206" s="30">
        <v>2</v>
      </c>
      <c r="K206" s="30" t="s">
        <v>92</v>
      </c>
      <c r="L206" s="30" t="s">
        <v>92</v>
      </c>
      <c r="M206" s="28"/>
      <c r="N206" s="28">
        <v>1</v>
      </c>
      <c r="O206" s="28"/>
      <c r="P206" s="28">
        <v>1</v>
      </c>
      <c r="Q206" s="28"/>
      <c r="R206" s="28"/>
      <c r="S206" s="28"/>
      <c r="T206" s="28"/>
      <c r="U206" s="28"/>
      <c r="V206" s="28"/>
      <c r="W206" s="28"/>
      <c r="X206" s="28"/>
      <c r="Y206" s="28"/>
    </row>
    <row r="207" spans="1:25" ht="15" x14ac:dyDescent="0.25">
      <c r="A207" s="40">
        <v>1470</v>
      </c>
      <c r="B207" s="28">
        <v>21</v>
      </c>
      <c r="C207" s="32">
        <v>4445121.9400000004</v>
      </c>
      <c r="D207" s="32">
        <v>356612.71</v>
      </c>
      <c r="E207" s="28" t="s">
        <v>90</v>
      </c>
      <c r="F207" s="47" t="s">
        <v>41</v>
      </c>
      <c r="G207" s="35" t="s">
        <v>43</v>
      </c>
      <c r="H207" s="28" t="s">
        <v>91</v>
      </c>
      <c r="I207" s="22" t="s">
        <v>91</v>
      </c>
      <c r="J207" s="30">
        <v>2</v>
      </c>
      <c r="K207" s="30" t="s">
        <v>92</v>
      </c>
      <c r="L207" s="30" t="s">
        <v>92</v>
      </c>
      <c r="M207" s="28"/>
      <c r="N207" s="28"/>
      <c r="O207" s="28"/>
      <c r="P207" s="28">
        <v>1</v>
      </c>
      <c r="Q207" s="28"/>
      <c r="R207" s="28">
        <v>1</v>
      </c>
      <c r="S207" s="28"/>
      <c r="T207" s="28"/>
      <c r="U207" s="28"/>
      <c r="V207" s="28"/>
      <c r="W207" s="28"/>
      <c r="X207" s="28"/>
      <c r="Y207" s="28"/>
    </row>
    <row r="208" spans="1:25" ht="15" x14ac:dyDescent="0.25">
      <c r="A208" s="31">
        <v>1962</v>
      </c>
      <c r="B208" s="28">
        <v>21</v>
      </c>
      <c r="C208" s="32">
        <v>4445188</v>
      </c>
      <c r="D208" s="32">
        <v>356174.16</v>
      </c>
      <c r="E208" s="28" t="s">
        <v>90</v>
      </c>
      <c r="F208" s="47" t="s">
        <v>41</v>
      </c>
      <c r="G208" s="35" t="s">
        <v>43</v>
      </c>
      <c r="H208" s="28" t="s">
        <v>91</v>
      </c>
      <c r="I208" s="22" t="s">
        <v>91</v>
      </c>
      <c r="J208" s="30">
        <v>2</v>
      </c>
      <c r="K208" s="30" t="s">
        <v>92</v>
      </c>
      <c r="L208" s="30" t="s">
        <v>92</v>
      </c>
      <c r="M208" s="28"/>
      <c r="N208" s="28"/>
      <c r="O208" s="28"/>
      <c r="P208" s="28">
        <v>1</v>
      </c>
      <c r="Q208" s="28"/>
      <c r="R208" s="28"/>
      <c r="S208" s="28"/>
      <c r="T208" s="28"/>
      <c r="U208" s="28"/>
      <c r="V208" s="28"/>
      <c r="W208" s="28"/>
      <c r="X208" s="28"/>
      <c r="Y208" s="28"/>
    </row>
    <row r="209" spans="1:25" ht="15" x14ac:dyDescent="0.25">
      <c r="A209" s="40">
        <v>1469</v>
      </c>
      <c r="B209" s="28">
        <v>21</v>
      </c>
      <c r="C209" s="32">
        <v>4445196.8</v>
      </c>
      <c r="D209" s="32">
        <v>356090.82</v>
      </c>
      <c r="E209" s="28" t="s">
        <v>90</v>
      </c>
      <c r="F209" s="47" t="s">
        <v>41</v>
      </c>
      <c r="G209" s="35" t="s">
        <v>43</v>
      </c>
      <c r="H209" s="28" t="s">
        <v>91</v>
      </c>
      <c r="I209" s="22" t="s">
        <v>91</v>
      </c>
      <c r="J209" s="30">
        <v>2</v>
      </c>
      <c r="K209" s="30" t="s">
        <v>92</v>
      </c>
      <c r="L209" s="30" t="s">
        <v>92</v>
      </c>
      <c r="M209" s="28"/>
      <c r="N209" s="28"/>
      <c r="O209" s="28"/>
      <c r="P209" s="28">
        <v>1</v>
      </c>
      <c r="Q209" s="28"/>
      <c r="R209" s="28"/>
      <c r="S209" s="28"/>
      <c r="T209" s="28"/>
      <c r="U209" s="28"/>
      <c r="V209" s="28"/>
      <c r="W209" s="28"/>
      <c r="X209" s="28"/>
    </row>
    <row r="210" spans="1:25" ht="15" x14ac:dyDescent="0.25">
      <c r="A210" s="31">
        <v>1468</v>
      </c>
      <c r="B210" s="28">
        <v>21</v>
      </c>
      <c r="C210" s="32">
        <v>4445278.37</v>
      </c>
      <c r="D210" s="32">
        <v>355562.93</v>
      </c>
      <c r="E210" s="28" t="s">
        <v>90</v>
      </c>
      <c r="F210" s="47" t="s">
        <v>41</v>
      </c>
      <c r="G210" s="35" t="s">
        <v>43</v>
      </c>
      <c r="H210" s="28" t="s">
        <v>91</v>
      </c>
      <c r="I210" s="22" t="s">
        <v>91</v>
      </c>
      <c r="J210" s="30">
        <v>3</v>
      </c>
      <c r="K210" s="30" t="s">
        <v>92</v>
      </c>
      <c r="L210" s="30" t="s">
        <v>92</v>
      </c>
      <c r="M210" s="28"/>
      <c r="N210" s="28"/>
      <c r="O210" s="28"/>
      <c r="P210" s="28">
        <v>1</v>
      </c>
      <c r="Q210" s="28"/>
      <c r="R210" s="28"/>
      <c r="S210" s="28"/>
      <c r="T210" s="28"/>
      <c r="U210" s="28"/>
      <c r="V210" s="28"/>
      <c r="W210" s="28"/>
      <c r="X210" s="28"/>
      <c r="Y210" s="28"/>
    </row>
    <row r="211" spans="1:25" ht="15" x14ac:dyDescent="0.25">
      <c r="A211" s="31">
        <v>1798</v>
      </c>
      <c r="B211" s="28">
        <v>15</v>
      </c>
      <c r="C211" s="32">
        <v>4445323.46</v>
      </c>
      <c r="D211" s="32">
        <v>359682.34</v>
      </c>
      <c r="E211" s="28" t="s">
        <v>90</v>
      </c>
      <c r="F211" s="47" t="s">
        <v>41</v>
      </c>
      <c r="G211" s="35" t="s">
        <v>43</v>
      </c>
      <c r="H211" s="28" t="s">
        <v>91</v>
      </c>
      <c r="I211" s="22" t="s">
        <v>91</v>
      </c>
      <c r="J211" s="30">
        <v>2</v>
      </c>
      <c r="K211" s="30" t="s">
        <v>92</v>
      </c>
      <c r="L211" s="30" t="s">
        <v>92</v>
      </c>
      <c r="M211" s="28">
        <v>1</v>
      </c>
      <c r="N211" s="28"/>
      <c r="O211" s="28"/>
      <c r="P211" s="28">
        <v>1</v>
      </c>
      <c r="Q211" s="28"/>
      <c r="R211" s="28"/>
      <c r="S211" s="28">
        <v>1</v>
      </c>
      <c r="T211" s="28"/>
      <c r="U211" s="28"/>
      <c r="V211" s="28"/>
      <c r="W211" s="28">
        <v>1</v>
      </c>
      <c r="X211" s="28"/>
      <c r="Y211" s="28"/>
    </row>
    <row r="212" spans="1:25" ht="15" x14ac:dyDescent="0.25">
      <c r="A212" s="40">
        <v>1701</v>
      </c>
      <c r="B212" s="28">
        <v>21</v>
      </c>
      <c r="C212" s="32">
        <v>4445347.2</v>
      </c>
      <c r="D212" s="32">
        <v>355110.72</v>
      </c>
      <c r="E212" s="28" t="s">
        <v>90</v>
      </c>
      <c r="F212" s="47" t="s">
        <v>41</v>
      </c>
      <c r="G212" s="35" t="s">
        <v>43</v>
      </c>
      <c r="H212" s="28" t="s">
        <v>91</v>
      </c>
      <c r="I212" s="22" t="s">
        <v>91</v>
      </c>
      <c r="J212" s="30">
        <v>7</v>
      </c>
      <c r="K212" s="30" t="s">
        <v>92</v>
      </c>
      <c r="L212" s="30" t="s">
        <v>92</v>
      </c>
      <c r="M212" s="28"/>
      <c r="N212" s="28"/>
      <c r="O212" s="28"/>
      <c r="P212" s="28">
        <v>1</v>
      </c>
      <c r="Q212" s="28"/>
      <c r="R212" s="28"/>
      <c r="S212" s="28"/>
      <c r="T212" s="28"/>
      <c r="U212" s="28"/>
      <c r="V212" s="28"/>
      <c r="W212" s="28"/>
      <c r="X212" s="28"/>
      <c r="Y212" s="28"/>
    </row>
    <row r="213" spans="1:25" ht="15" x14ac:dyDescent="0.25">
      <c r="A213" s="31">
        <v>1797</v>
      </c>
      <c r="B213" s="28">
        <v>15</v>
      </c>
      <c r="C213" s="32">
        <v>4445357.2300000004</v>
      </c>
      <c r="D213" s="32">
        <v>359687.31</v>
      </c>
      <c r="E213" s="28" t="s">
        <v>90</v>
      </c>
      <c r="F213" s="47" t="s">
        <v>41</v>
      </c>
      <c r="G213" s="35" t="s">
        <v>43</v>
      </c>
      <c r="H213" s="28" t="s">
        <v>91</v>
      </c>
      <c r="I213" s="22" t="s">
        <v>91</v>
      </c>
      <c r="J213" s="30">
        <v>2</v>
      </c>
      <c r="K213" s="30" t="s">
        <v>92</v>
      </c>
      <c r="L213" s="30" t="s">
        <v>92</v>
      </c>
      <c r="M213" s="28"/>
      <c r="N213" s="28"/>
      <c r="O213" s="28"/>
      <c r="P213" s="28">
        <v>1</v>
      </c>
      <c r="Q213" s="28"/>
      <c r="R213" s="28"/>
      <c r="S213" s="28"/>
      <c r="T213" s="28"/>
      <c r="U213" s="28"/>
      <c r="V213" s="28"/>
      <c r="W213" s="28"/>
      <c r="X213" s="28"/>
      <c r="Y213" s="28"/>
    </row>
    <row r="214" spans="1:25" ht="15" x14ac:dyDescent="0.25">
      <c r="A214" s="40">
        <v>1705</v>
      </c>
      <c r="B214" s="28">
        <v>21</v>
      </c>
      <c r="C214" s="32">
        <v>4445368.76</v>
      </c>
      <c r="D214" s="32">
        <v>354970.79</v>
      </c>
      <c r="E214" s="28" t="s">
        <v>90</v>
      </c>
      <c r="F214" s="47" t="s">
        <v>41</v>
      </c>
      <c r="G214" s="35" t="s">
        <v>43</v>
      </c>
      <c r="H214" s="28" t="s">
        <v>91</v>
      </c>
      <c r="I214" s="22" t="s">
        <v>91</v>
      </c>
      <c r="J214" s="30">
        <v>7</v>
      </c>
      <c r="K214" s="30" t="s">
        <v>92</v>
      </c>
      <c r="L214" s="30" t="s">
        <v>92</v>
      </c>
      <c r="M214" s="28"/>
      <c r="N214" s="28"/>
      <c r="O214" s="28"/>
      <c r="P214" s="28">
        <v>1</v>
      </c>
      <c r="Q214" s="28"/>
      <c r="R214" s="28"/>
      <c r="S214" s="28"/>
      <c r="T214" s="28"/>
      <c r="U214" s="28"/>
      <c r="V214" s="28"/>
      <c r="W214" s="28"/>
      <c r="X214" s="28"/>
    </row>
    <row r="215" spans="1:25" ht="15" x14ac:dyDescent="0.25">
      <c r="A215" s="31">
        <v>1685</v>
      </c>
      <c r="B215" s="28">
        <v>21</v>
      </c>
      <c r="C215" s="32">
        <v>4445382.92</v>
      </c>
      <c r="D215" s="32">
        <v>354892.15</v>
      </c>
      <c r="E215" s="28" t="s">
        <v>90</v>
      </c>
      <c r="F215" s="47" t="s">
        <v>41</v>
      </c>
      <c r="G215" s="35" t="s">
        <v>43</v>
      </c>
      <c r="H215" s="28" t="s">
        <v>91</v>
      </c>
      <c r="I215" s="22" t="s">
        <v>91</v>
      </c>
      <c r="J215" s="30">
        <v>2</v>
      </c>
      <c r="K215" s="30" t="s">
        <v>92</v>
      </c>
      <c r="L215" s="30" t="s">
        <v>92</v>
      </c>
      <c r="M215" s="28"/>
      <c r="N215" s="28"/>
      <c r="O215" s="28"/>
      <c r="P215" s="28">
        <v>1</v>
      </c>
      <c r="Q215" s="28"/>
      <c r="R215" s="28"/>
      <c r="S215" s="28"/>
      <c r="T215" s="28"/>
      <c r="U215" s="28"/>
      <c r="V215" s="28"/>
      <c r="W215" s="28"/>
      <c r="X215" s="28"/>
      <c r="Y215" s="28"/>
    </row>
    <row r="216" spans="1:25" ht="15" x14ac:dyDescent="0.25">
      <c r="A216" s="31">
        <v>1687</v>
      </c>
      <c r="B216" s="28">
        <v>21</v>
      </c>
      <c r="C216" s="32">
        <v>4445459.49</v>
      </c>
      <c r="D216" s="32">
        <v>354357.19</v>
      </c>
      <c r="E216" s="28" t="s">
        <v>90</v>
      </c>
      <c r="F216" s="47" t="s">
        <v>41</v>
      </c>
      <c r="G216" s="35" t="s">
        <v>43</v>
      </c>
      <c r="H216" s="28" t="s">
        <v>91</v>
      </c>
      <c r="I216" s="22" t="s">
        <v>91</v>
      </c>
      <c r="J216" s="30">
        <v>2</v>
      </c>
      <c r="K216" s="30" t="s">
        <v>92</v>
      </c>
      <c r="L216" s="30" t="s">
        <v>92</v>
      </c>
      <c r="M216" s="28"/>
      <c r="N216" s="28"/>
      <c r="O216" s="28"/>
      <c r="P216" s="28">
        <v>1</v>
      </c>
      <c r="Q216" s="28"/>
      <c r="R216" s="28"/>
      <c r="S216" s="28"/>
      <c r="T216" s="28"/>
      <c r="U216" s="28"/>
      <c r="V216" s="28"/>
      <c r="W216" s="28"/>
      <c r="X216" s="28"/>
      <c r="Y216" s="28"/>
    </row>
    <row r="217" spans="1:25" ht="15" x14ac:dyDescent="0.25">
      <c r="A217" s="31">
        <v>1702</v>
      </c>
      <c r="B217" s="28">
        <v>21</v>
      </c>
      <c r="C217" s="32">
        <v>4445462.4800000004</v>
      </c>
      <c r="D217" s="32">
        <v>354346.26</v>
      </c>
      <c r="E217" s="28" t="s">
        <v>90</v>
      </c>
      <c r="F217" s="47" t="s">
        <v>41</v>
      </c>
      <c r="G217" s="35" t="s">
        <v>43</v>
      </c>
      <c r="H217" s="28" t="s">
        <v>94</v>
      </c>
      <c r="I217" s="22" t="s">
        <v>91</v>
      </c>
      <c r="J217" s="30">
        <v>7</v>
      </c>
      <c r="K217" s="30" t="s">
        <v>92</v>
      </c>
      <c r="L217" s="30" t="s">
        <v>92</v>
      </c>
      <c r="M217" s="28"/>
      <c r="N217" s="28"/>
      <c r="O217" s="28"/>
      <c r="P217" s="28">
        <v>1</v>
      </c>
      <c r="Q217" s="28"/>
      <c r="R217" s="28"/>
      <c r="S217" s="28"/>
      <c r="T217" s="28"/>
      <c r="U217" s="28"/>
      <c r="V217" s="28"/>
      <c r="W217" s="28"/>
      <c r="X217" s="28"/>
      <c r="Y217" s="28"/>
    </row>
    <row r="218" spans="1:25" ht="15" x14ac:dyDescent="0.25">
      <c r="A218" s="31">
        <v>1670</v>
      </c>
      <c r="B218" s="28">
        <v>23</v>
      </c>
      <c r="C218" s="32">
        <v>4445496.91</v>
      </c>
      <c r="D218" s="32">
        <v>325932.03000000003</v>
      </c>
      <c r="E218" s="28" t="s">
        <v>90</v>
      </c>
      <c r="F218" s="47" t="s">
        <v>40</v>
      </c>
      <c r="G218" s="35" t="s">
        <v>43</v>
      </c>
      <c r="H218" s="28" t="s">
        <v>91</v>
      </c>
      <c r="I218" s="22" t="s">
        <v>91</v>
      </c>
      <c r="J218" s="30">
        <v>3</v>
      </c>
      <c r="K218" s="30" t="s">
        <v>92</v>
      </c>
      <c r="L218" s="30" t="s">
        <v>92</v>
      </c>
      <c r="M218" s="28">
        <v>1</v>
      </c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spans="1:25" ht="15" x14ac:dyDescent="0.25">
      <c r="A219" s="31">
        <v>1703</v>
      </c>
      <c r="B219" s="28">
        <v>21</v>
      </c>
      <c r="C219" s="32">
        <v>4445558.54</v>
      </c>
      <c r="D219" s="32">
        <v>353770.27</v>
      </c>
      <c r="E219" s="28" t="s">
        <v>90</v>
      </c>
      <c r="F219" s="47" t="s">
        <v>41</v>
      </c>
      <c r="G219" s="35" t="s">
        <v>43</v>
      </c>
      <c r="H219" s="28" t="s">
        <v>91</v>
      </c>
      <c r="I219" s="22" t="s">
        <v>91</v>
      </c>
      <c r="J219" s="30">
        <v>2</v>
      </c>
      <c r="K219" s="30" t="s">
        <v>92</v>
      </c>
      <c r="L219" s="30" t="s">
        <v>92</v>
      </c>
      <c r="M219" s="28"/>
      <c r="N219" s="28"/>
      <c r="O219" s="28"/>
      <c r="P219" s="28">
        <v>1</v>
      </c>
      <c r="Q219" s="28"/>
      <c r="R219" s="28"/>
      <c r="S219" s="28">
        <v>1</v>
      </c>
      <c r="T219" s="28"/>
      <c r="U219" s="28"/>
      <c r="V219" s="28"/>
      <c r="W219" s="28"/>
      <c r="X219" s="28"/>
      <c r="Y219" s="28"/>
    </row>
    <row r="220" spans="1:25" ht="15" x14ac:dyDescent="0.25">
      <c r="A220" s="31">
        <v>1704</v>
      </c>
      <c r="B220" s="28">
        <v>21</v>
      </c>
      <c r="C220" s="32">
        <v>4445683.8600000003</v>
      </c>
      <c r="D220" s="32">
        <v>352981.92</v>
      </c>
      <c r="E220" s="28" t="s">
        <v>90</v>
      </c>
      <c r="F220" s="47" t="s">
        <v>41</v>
      </c>
      <c r="G220" s="35" t="s">
        <v>43</v>
      </c>
      <c r="H220" s="28" t="s">
        <v>91</v>
      </c>
      <c r="I220" s="22" t="s">
        <v>91</v>
      </c>
      <c r="J220" s="30">
        <v>2</v>
      </c>
      <c r="K220" s="30" t="s">
        <v>92</v>
      </c>
      <c r="L220" s="30" t="s">
        <v>92</v>
      </c>
      <c r="M220" s="28"/>
      <c r="N220" s="28"/>
      <c r="O220" s="28"/>
      <c r="P220" s="28">
        <v>1</v>
      </c>
      <c r="Q220" s="28"/>
      <c r="R220" s="28"/>
      <c r="S220" s="28"/>
      <c r="T220" s="28"/>
      <c r="U220" s="28"/>
      <c r="V220" s="28"/>
      <c r="W220" s="28"/>
      <c r="X220" s="28"/>
      <c r="Y220" s="28"/>
    </row>
    <row r="221" spans="1:25" ht="15" x14ac:dyDescent="0.25">
      <c r="A221" s="31">
        <v>1686</v>
      </c>
      <c r="B221" s="28">
        <v>21</v>
      </c>
      <c r="C221" s="32">
        <v>4445702.4800000004</v>
      </c>
      <c r="D221" s="32">
        <v>352794.9</v>
      </c>
      <c r="E221" s="28" t="s">
        <v>90</v>
      </c>
      <c r="F221" s="47" t="s">
        <v>41</v>
      </c>
      <c r="G221" s="35" t="s">
        <v>43</v>
      </c>
      <c r="H221" s="28" t="s">
        <v>91</v>
      </c>
      <c r="I221" s="22" t="s">
        <v>91</v>
      </c>
      <c r="J221" s="30">
        <v>2</v>
      </c>
      <c r="K221" s="30" t="s">
        <v>92</v>
      </c>
      <c r="L221" s="30" t="s">
        <v>92</v>
      </c>
      <c r="M221" s="28"/>
      <c r="N221" s="28"/>
      <c r="O221" s="28"/>
      <c r="P221" s="28">
        <v>1</v>
      </c>
      <c r="Q221" s="28"/>
      <c r="R221" s="28"/>
      <c r="S221" s="28"/>
      <c r="T221" s="28"/>
      <c r="U221" s="28"/>
      <c r="V221" s="28"/>
      <c r="W221" s="28"/>
      <c r="X221" s="28"/>
      <c r="Y221" s="28"/>
    </row>
    <row r="222" spans="1:25" ht="15" x14ac:dyDescent="0.25">
      <c r="A222" s="40">
        <v>1318</v>
      </c>
      <c r="B222" s="28">
        <v>23</v>
      </c>
      <c r="C222" s="32">
        <v>4446153.91</v>
      </c>
      <c r="D222" s="32">
        <v>325929.67</v>
      </c>
      <c r="E222" s="28" t="s">
        <v>90</v>
      </c>
      <c r="F222" s="47" t="s">
        <v>40</v>
      </c>
      <c r="G222" s="35" t="s">
        <v>43</v>
      </c>
      <c r="H222" s="28" t="s">
        <v>91</v>
      </c>
      <c r="I222" s="22" t="s">
        <v>91</v>
      </c>
      <c r="J222" s="30">
        <v>3</v>
      </c>
      <c r="K222" s="30" t="s">
        <v>92</v>
      </c>
      <c r="L222" s="30" t="s">
        <v>92</v>
      </c>
      <c r="M222" s="28"/>
      <c r="N222" s="28">
        <v>1</v>
      </c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spans="1:25" ht="15" x14ac:dyDescent="0.25">
      <c r="A223" s="31">
        <v>2085</v>
      </c>
      <c r="B223" s="28">
        <v>4</v>
      </c>
      <c r="C223" s="32">
        <v>4446509.3499999996</v>
      </c>
      <c r="D223" s="32">
        <v>344264.15</v>
      </c>
      <c r="E223" s="28" t="s">
        <v>90</v>
      </c>
      <c r="F223" s="47" t="s">
        <v>40</v>
      </c>
      <c r="G223" s="35" t="s">
        <v>43</v>
      </c>
      <c r="H223" s="28" t="s">
        <v>94</v>
      </c>
      <c r="I223" s="22" t="s">
        <v>91</v>
      </c>
      <c r="J223" s="30">
        <v>3</v>
      </c>
      <c r="K223" s="30" t="s">
        <v>92</v>
      </c>
      <c r="L223" s="30" t="s">
        <v>92</v>
      </c>
      <c r="M223" s="28"/>
      <c r="N223" s="28">
        <v>1</v>
      </c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spans="1:25" ht="15" x14ac:dyDescent="0.25">
      <c r="A224" s="40">
        <v>2070</v>
      </c>
      <c r="B224" s="28">
        <v>4</v>
      </c>
      <c r="C224" s="32">
        <v>4446801.5599999996</v>
      </c>
      <c r="D224" s="32">
        <v>341186.22</v>
      </c>
      <c r="E224" s="28" t="s">
        <v>90</v>
      </c>
      <c r="F224" s="47" t="s">
        <v>40</v>
      </c>
      <c r="G224" s="35" t="s">
        <v>43</v>
      </c>
      <c r="H224" s="28" t="s">
        <v>94</v>
      </c>
      <c r="I224" s="22" t="s">
        <v>91</v>
      </c>
      <c r="J224" s="30">
        <v>3</v>
      </c>
      <c r="K224" s="30" t="s">
        <v>92</v>
      </c>
      <c r="L224" s="30" t="s">
        <v>92</v>
      </c>
      <c r="M224" s="28"/>
      <c r="N224" s="28"/>
      <c r="O224" s="28"/>
      <c r="P224" s="28"/>
      <c r="Q224" s="28"/>
      <c r="R224" s="28"/>
      <c r="S224" s="28"/>
      <c r="T224" s="28">
        <v>1</v>
      </c>
      <c r="U224" s="28"/>
      <c r="V224" s="28"/>
      <c r="W224" s="28"/>
      <c r="X224" s="28"/>
      <c r="Y224" s="28"/>
    </row>
    <row r="225" spans="1:25" ht="15" x14ac:dyDescent="0.25">
      <c r="A225" s="31">
        <v>1340</v>
      </c>
      <c r="B225" s="28">
        <v>4</v>
      </c>
      <c r="C225" s="32">
        <v>4446801.99</v>
      </c>
      <c r="D225" s="32">
        <v>341186.57</v>
      </c>
      <c r="E225" s="28" t="s">
        <v>90</v>
      </c>
      <c r="F225" s="47" t="s">
        <v>40</v>
      </c>
      <c r="G225" s="35" t="s">
        <v>43</v>
      </c>
      <c r="H225" s="28" t="s">
        <v>91</v>
      </c>
      <c r="I225" s="22" t="s">
        <v>91</v>
      </c>
      <c r="J225" s="30">
        <v>3</v>
      </c>
      <c r="K225" s="30" t="s">
        <v>92</v>
      </c>
      <c r="L225" s="30" t="s">
        <v>92</v>
      </c>
      <c r="M225" s="28"/>
      <c r="N225" s="28">
        <v>1</v>
      </c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spans="1:25" ht="15" x14ac:dyDescent="0.25">
      <c r="A226" s="31">
        <v>1339</v>
      </c>
      <c r="B226" s="28">
        <v>4</v>
      </c>
      <c r="C226" s="32">
        <v>4446804.66</v>
      </c>
      <c r="D226" s="32">
        <v>341234.17</v>
      </c>
      <c r="E226" s="28" t="s">
        <v>90</v>
      </c>
      <c r="F226" s="47" t="s">
        <v>40</v>
      </c>
      <c r="G226" s="35" t="s">
        <v>43</v>
      </c>
      <c r="H226" s="28" t="s">
        <v>91</v>
      </c>
      <c r="I226" s="22" t="s">
        <v>91</v>
      </c>
      <c r="J226" s="30">
        <v>3</v>
      </c>
      <c r="K226" s="30" t="s">
        <v>92</v>
      </c>
      <c r="L226" s="30" t="s">
        <v>92</v>
      </c>
      <c r="M226" s="28"/>
      <c r="N226" s="28">
        <v>1</v>
      </c>
      <c r="O226" s="28"/>
      <c r="P226" s="28">
        <v>1</v>
      </c>
      <c r="Q226" s="28"/>
      <c r="R226" s="28"/>
      <c r="S226" s="28">
        <v>1</v>
      </c>
      <c r="T226" s="28"/>
      <c r="U226" s="28"/>
      <c r="V226" s="28"/>
      <c r="W226" s="28"/>
      <c r="X226" s="28"/>
      <c r="Y226" s="28"/>
    </row>
    <row r="227" spans="1:25" ht="15" x14ac:dyDescent="0.25">
      <c r="A227" s="31">
        <v>2071</v>
      </c>
      <c r="B227" s="28">
        <v>4</v>
      </c>
      <c r="C227" s="32">
        <v>4446827.4000000004</v>
      </c>
      <c r="D227" s="32">
        <v>340912.81</v>
      </c>
      <c r="E227" s="28" t="s">
        <v>90</v>
      </c>
      <c r="F227" s="47" t="s">
        <v>40</v>
      </c>
      <c r="G227" s="35" t="s">
        <v>43</v>
      </c>
      <c r="H227" s="28" t="s">
        <v>91</v>
      </c>
      <c r="I227" s="22" t="s">
        <v>91</v>
      </c>
      <c r="J227" s="30">
        <v>3</v>
      </c>
      <c r="K227" s="30" t="s">
        <v>92</v>
      </c>
      <c r="L227" s="30" t="s">
        <v>92</v>
      </c>
      <c r="M227" s="28"/>
      <c r="N227" s="28"/>
      <c r="O227" s="28"/>
      <c r="P227" s="28"/>
      <c r="Q227" s="28"/>
      <c r="R227" s="28">
        <v>1</v>
      </c>
      <c r="S227" s="28"/>
      <c r="T227" s="28"/>
      <c r="U227" s="28"/>
      <c r="V227" s="28"/>
      <c r="W227" s="28"/>
      <c r="X227" s="28"/>
      <c r="Y227" s="28"/>
    </row>
    <row r="228" spans="1:25" ht="15" x14ac:dyDescent="0.25">
      <c r="A228" s="31">
        <v>2024</v>
      </c>
      <c r="B228" s="28">
        <v>9</v>
      </c>
      <c r="C228" s="32">
        <v>4447109.0199999996</v>
      </c>
      <c r="D228" s="32">
        <v>335907.71</v>
      </c>
      <c r="E228" s="28" t="s">
        <v>90</v>
      </c>
      <c r="F228" s="47" t="s">
        <v>40</v>
      </c>
      <c r="G228" s="35" t="s">
        <v>43</v>
      </c>
      <c r="H228" s="28" t="s">
        <v>91</v>
      </c>
      <c r="I228" s="22" t="s">
        <v>91</v>
      </c>
      <c r="J228" s="30">
        <v>3</v>
      </c>
      <c r="K228" s="30" t="s">
        <v>92</v>
      </c>
      <c r="L228" s="30" t="s">
        <v>92</v>
      </c>
      <c r="M228" s="28"/>
      <c r="N228" s="28"/>
      <c r="O228" s="28">
        <v>1</v>
      </c>
      <c r="P228" s="28">
        <v>1</v>
      </c>
      <c r="Q228" s="28"/>
      <c r="R228" s="28"/>
      <c r="S228" s="28"/>
      <c r="T228" s="28"/>
      <c r="U228" s="28"/>
      <c r="V228" s="28"/>
      <c r="W228" s="28"/>
      <c r="X228" s="28"/>
      <c r="Y228" s="28"/>
    </row>
    <row r="229" spans="1:25" ht="15" x14ac:dyDescent="0.25">
      <c r="A229" s="31">
        <v>2077</v>
      </c>
      <c r="B229" s="28">
        <v>15</v>
      </c>
      <c r="C229" s="32">
        <v>4447339.2699999996</v>
      </c>
      <c r="D229" s="32">
        <v>351731.74</v>
      </c>
      <c r="E229" s="28" t="s">
        <v>90</v>
      </c>
      <c r="F229" s="47" t="s">
        <v>41</v>
      </c>
      <c r="G229" s="35" t="s">
        <v>43</v>
      </c>
      <c r="H229" s="28" t="s">
        <v>91</v>
      </c>
      <c r="I229" s="22" t="s">
        <v>91</v>
      </c>
      <c r="J229" s="30">
        <v>2</v>
      </c>
      <c r="K229" s="30" t="s">
        <v>92</v>
      </c>
      <c r="L229" s="30" t="s">
        <v>92</v>
      </c>
      <c r="M229" s="28"/>
      <c r="N229" s="28"/>
      <c r="O229" s="28"/>
      <c r="P229" s="28"/>
      <c r="Q229" s="28"/>
      <c r="R229" s="28"/>
      <c r="S229" s="28"/>
      <c r="T229" s="28"/>
      <c r="U229" s="28"/>
      <c r="V229" s="28">
        <v>1</v>
      </c>
      <c r="W229" s="28"/>
      <c r="X229" s="28"/>
      <c r="Y229" s="28"/>
    </row>
    <row r="230" spans="1:25" ht="15" x14ac:dyDescent="0.25">
      <c r="A230" s="31">
        <v>1860</v>
      </c>
      <c r="B230" s="28">
        <v>14</v>
      </c>
      <c r="C230" s="32">
        <v>4447816.43</v>
      </c>
      <c r="D230" s="32">
        <v>345873.13</v>
      </c>
      <c r="E230" s="28" t="s">
        <v>90</v>
      </c>
      <c r="F230" s="47" t="s">
        <v>40</v>
      </c>
      <c r="G230" s="35" t="s">
        <v>43</v>
      </c>
      <c r="H230" s="28" t="s">
        <v>91</v>
      </c>
      <c r="I230" s="22" t="s">
        <v>91</v>
      </c>
      <c r="J230" s="30">
        <v>2</v>
      </c>
      <c r="K230" s="30" t="s">
        <v>92</v>
      </c>
      <c r="L230" s="30" t="s">
        <v>92</v>
      </c>
      <c r="M230" s="28"/>
      <c r="N230" s="28"/>
      <c r="O230" s="28">
        <v>1</v>
      </c>
      <c r="P230" s="28">
        <v>1</v>
      </c>
      <c r="Q230" s="28"/>
      <c r="R230" s="28"/>
      <c r="S230" s="28"/>
      <c r="T230" s="28"/>
      <c r="U230" s="28"/>
      <c r="V230" s="28"/>
      <c r="W230" s="28"/>
      <c r="X230" s="28"/>
      <c r="Y230" s="28"/>
    </row>
    <row r="231" spans="1:25" ht="15" x14ac:dyDescent="0.25">
      <c r="A231" s="31">
        <v>1863</v>
      </c>
      <c r="B231" s="28">
        <v>14</v>
      </c>
      <c r="C231" s="32">
        <v>4447834.4400000004</v>
      </c>
      <c r="D231" s="32">
        <v>345692.12</v>
      </c>
      <c r="E231" s="28" t="s">
        <v>90</v>
      </c>
      <c r="F231" s="47" t="s">
        <v>40</v>
      </c>
      <c r="G231" s="35" t="s">
        <v>43</v>
      </c>
      <c r="H231" s="28" t="s">
        <v>91</v>
      </c>
      <c r="I231" s="22" t="s">
        <v>91</v>
      </c>
      <c r="J231" s="30">
        <v>2</v>
      </c>
      <c r="K231" s="30" t="s">
        <v>92</v>
      </c>
      <c r="L231" s="30" t="s">
        <v>92</v>
      </c>
      <c r="M231" s="28"/>
      <c r="N231" s="28"/>
      <c r="O231" s="28">
        <v>1</v>
      </c>
      <c r="P231" s="28">
        <v>1</v>
      </c>
      <c r="Q231" s="28"/>
      <c r="R231" s="28"/>
      <c r="S231" s="28"/>
      <c r="T231" s="28"/>
      <c r="U231" s="28"/>
      <c r="V231" s="28"/>
      <c r="W231" s="28"/>
      <c r="X231" s="28"/>
      <c r="Y231" s="28"/>
    </row>
    <row r="232" spans="1:25" ht="15" x14ac:dyDescent="0.25">
      <c r="A232" s="40">
        <v>1859</v>
      </c>
      <c r="B232" s="34">
        <v>14</v>
      </c>
      <c r="C232" s="42">
        <v>4447848.92</v>
      </c>
      <c r="D232" s="42">
        <v>345499.62</v>
      </c>
      <c r="E232" s="34" t="s">
        <v>90</v>
      </c>
      <c r="F232" s="47" t="s">
        <v>40</v>
      </c>
      <c r="G232" s="35" t="s">
        <v>43</v>
      </c>
      <c r="H232" s="34" t="s">
        <v>91</v>
      </c>
      <c r="I232" s="22" t="s">
        <v>91</v>
      </c>
      <c r="J232" s="37">
        <v>2</v>
      </c>
      <c r="K232" s="37" t="s">
        <v>92</v>
      </c>
      <c r="L232" s="37" t="s">
        <v>92</v>
      </c>
      <c r="M232" s="34"/>
      <c r="N232" s="34"/>
      <c r="O232" s="34"/>
      <c r="P232" s="34">
        <v>1</v>
      </c>
      <c r="Q232" s="34"/>
      <c r="R232" s="34"/>
      <c r="S232" s="34"/>
      <c r="T232" s="34"/>
      <c r="U232" s="34"/>
      <c r="V232" s="34"/>
      <c r="W232" s="34"/>
      <c r="X232" s="34"/>
      <c r="Y232" s="28"/>
    </row>
    <row r="233" spans="1:25" ht="15" x14ac:dyDescent="0.25">
      <c r="A233" s="31">
        <v>2059</v>
      </c>
      <c r="B233" s="28">
        <v>14</v>
      </c>
      <c r="C233" s="32">
        <v>4447861.2300000004</v>
      </c>
      <c r="D233" s="32">
        <v>345402.92</v>
      </c>
      <c r="E233" s="28" t="s">
        <v>90</v>
      </c>
      <c r="F233" s="47" t="s">
        <v>40</v>
      </c>
      <c r="G233" s="35" t="s">
        <v>43</v>
      </c>
      <c r="H233" s="28" t="s">
        <v>91</v>
      </c>
      <c r="I233" s="22" t="s">
        <v>91</v>
      </c>
      <c r="J233" s="30">
        <v>2</v>
      </c>
      <c r="K233" s="30" t="s">
        <v>92</v>
      </c>
      <c r="L233" s="30" t="s">
        <v>92</v>
      </c>
      <c r="M233" s="28"/>
      <c r="N233" s="28"/>
      <c r="O233" s="28"/>
      <c r="P233" s="28">
        <v>1</v>
      </c>
      <c r="Q233" s="28"/>
      <c r="R233" s="28"/>
      <c r="S233" s="28"/>
      <c r="T233" s="28"/>
      <c r="U233" s="28"/>
      <c r="V233" s="28"/>
      <c r="W233" s="28"/>
      <c r="X233" s="28"/>
      <c r="Y233" s="28"/>
    </row>
    <row r="234" spans="1:25" ht="15" x14ac:dyDescent="0.25">
      <c r="A234" s="31">
        <v>1837</v>
      </c>
      <c r="B234" s="28">
        <v>14</v>
      </c>
      <c r="C234" s="32">
        <v>4447921.87</v>
      </c>
      <c r="D234" s="32">
        <v>344806.19</v>
      </c>
      <c r="E234" s="28" t="s">
        <v>90</v>
      </c>
      <c r="F234" s="47" t="s">
        <v>40</v>
      </c>
      <c r="G234" s="35" t="s">
        <v>43</v>
      </c>
      <c r="H234" s="28" t="s">
        <v>91</v>
      </c>
      <c r="I234" s="22" t="s">
        <v>91</v>
      </c>
      <c r="J234" s="30">
        <v>9</v>
      </c>
      <c r="K234" s="30" t="s">
        <v>92</v>
      </c>
      <c r="L234" s="30" t="s">
        <v>92</v>
      </c>
      <c r="M234" s="28">
        <v>1</v>
      </c>
      <c r="N234" s="28">
        <v>1</v>
      </c>
      <c r="O234" s="28"/>
      <c r="P234" s="28"/>
      <c r="Q234" s="28"/>
      <c r="R234" s="28">
        <v>1</v>
      </c>
      <c r="S234" s="28">
        <v>1</v>
      </c>
      <c r="T234" s="28"/>
      <c r="U234" s="28"/>
      <c r="V234" s="28"/>
      <c r="W234" s="28"/>
      <c r="X234" s="28"/>
      <c r="Y234" s="28"/>
    </row>
    <row r="235" spans="1:25" ht="15" x14ac:dyDescent="0.25">
      <c r="A235" s="31">
        <v>1338</v>
      </c>
      <c r="B235" s="28">
        <v>14</v>
      </c>
      <c r="C235" s="32">
        <v>4447975.3</v>
      </c>
      <c r="D235" s="32">
        <v>344686.31</v>
      </c>
      <c r="E235" s="28" t="s">
        <v>90</v>
      </c>
      <c r="F235" s="47" t="s">
        <v>40</v>
      </c>
      <c r="G235" s="35" t="s">
        <v>43</v>
      </c>
      <c r="H235" s="28" t="s">
        <v>91</v>
      </c>
      <c r="I235" s="22" t="s">
        <v>91</v>
      </c>
      <c r="J235" s="30">
        <v>9</v>
      </c>
      <c r="K235" s="30" t="s">
        <v>92</v>
      </c>
      <c r="L235" s="30" t="s">
        <v>92</v>
      </c>
      <c r="M235" s="28">
        <v>1</v>
      </c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 spans="1:25" ht="15" x14ac:dyDescent="0.25">
      <c r="A236" s="31">
        <v>1836</v>
      </c>
      <c r="B236" s="28">
        <v>14</v>
      </c>
      <c r="C236" s="32">
        <v>4448010.55</v>
      </c>
      <c r="D236" s="32">
        <v>344619.05</v>
      </c>
      <c r="E236" s="28" t="s">
        <v>90</v>
      </c>
      <c r="F236" s="47" t="s">
        <v>40</v>
      </c>
      <c r="G236" s="35" t="s">
        <v>43</v>
      </c>
      <c r="H236" s="28" t="s">
        <v>91</v>
      </c>
      <c r="I236" s="22" t="s">
        <v>91</v>
      </c>
      <c r="J236" s="30">
        <v>2</v>
      </c>
      <c r="K236" s="30" t="s">
        <v>92</v>
      </c>
      <c r="L236" s="30" t="s">
        <v>92</v>
      </c>
      <c r="M236" s="28"/>
      <c r="N236" s="28"/>
      <c r="O236" s="28"/>
      <c r="P236" s="28">
        <v>1</v>
      </c>
      <c r="Q236" s="28"/>
      <c r="R236" s="28"/>
      <c r="S236" s="28">
        <v>1</v>
      </c>
      <c r="T236" s="28"/>
      <c r="U236" s="28"/>
      <c r="V236" s="28"/>
      <c r="W236" s="28"/>
      <c r="X236" s="28"/>
      <c r="Y236" s="28"/>
    </row>
    <row r="237" spans="1:25" ht="15" x14ac:dyDescent="0.25">
      <c r="A237" s="31">
        <v>1835</v>
      </c>
      <c r="B237" s="28">
        <v>14</v>
      </c>
      <c r="C237" s="32">
        <v>4448011.26</v>
      </c>
      <c r="D237" s="32">
        <v>344617.1</v>
      </c>
      <c r="E237" s="28" t="s">
        <v>90</v>
      </c>
      <c r="F237" s="47" t="s">
        <v>40</v>
      </c>
      <c r="G237" s="35" t="s">
        <v>43</v>
      </c>
      <c r="H237" s="28" t="s">
        <v>91</v>
      </c>
      <c r="I237" s="22" t="s">
        <v>91</v>
      </c>
      <c r="J237" s="30">
        <v>2</v>
      </c>
      <c r="K237" s="30" t="s">
        <v>92</v>
      </c>
      <c r="L237" s="30" t="s">
        <v>92</v>
      </c>
      <c r="M237" s="28">
        <v>1</v>
      </c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spans="1:25" ht="15" x14ac:dyDescent="0.25">
      <c r="A238" s="40">
        <v>2058</v>
      </c>
      <c r="B238" s="28">
        <v>14</v>
      </c>
      <c r="C238" s="32">
        <v>4448021.33</v>
      </c>
      <c r="D238" s="32">
        <v>344608.19</v>
      </c>
      <c r="E238" s="28" t="s">
        <v>90</v>
      </c>
      <c r="F238" s="47" t="s">
        <v>40</v>
      </c>
      <c r="G238" s="35" t="s">
        <v>43</v>
      </c>
      <c r="H238" s="28" t="s">
        <v>91</v>
      </c>
      <c r="I238" s="22" t="s">
        <v>91</v>
      </c>
      <c r="J238" s="30">
        <v>9</v>
      </c>
      <c r="K238" s="30" t="s">
        <v>92</v>
      </c>
      <c r="L238" s="30" t="s">
        <v>92</v>
      </c>
      <c r="M238" s="28">
        <v>1</v>
      </c>
      <c r="N238" s="28"/>
      <c r="O238" s="28"/>
      <c r="P238" s="28">
        <v>1</v>
      </c>
      <c r="Q238" s="28"/>
      <c r="R238" s="28"/>
      <c r="S238" s="28"/>
      <c r="T238" s="28"/>
      <c r="U238" s="28"/>
      <c r="V238" s="28"/>
      <c r="W238" s="28"/>
      <c r="X238" s="28"/>
      <c r="Y238" s="28"/>
    </row>
    <row r="239" spans="1:25" ht="15" x14ac:dyDescent="0.25">
      <c r="A239" s="31">
        <v>2057</v>
      </c>
      <c r="B239" s="28">
        <v>14</v>
      </c>
      <c r="C239" s="32">
        <v>4448024.59</v>
      </c>
      <c r="D239" s="32">
        <v>344606.22</v>
      </c>
      <c r="E239" s="28" t="s">
        <v>90</v>
      </c>
      <c r="F239" s="47" t="s">
        <v>40</v>
      </c>
      <c r="G239" s="35" t="s">
        <v>43</v>
      </c>
      <c r="H239" s="28" t="s">
        <v>91</v>
      </c>
      <c r="I239" s="22" t="s">
        <v>91</v>
      </c>
      <c r="J239" s="30">
        <v>9</v>
      </c>
      <c r="K239" s="30" t="s">
        <v>92</v>
      </c>
      <c r="L239" s="30" t="s">
        <v>92</v>
      </c>
      <c r="M239" s="28"/>
      <c r="N239" s="28"/>
      <c r="O239" s="28">
        <v>1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spans="1:25" ht="15" x14ac:dyDescent="0.25">
      <c r="A240" s="31">
        <v>1343</v>
      </c>
      <c r="B240" s="28">
        <v>53</v>
      </c>
      <c r="C240" s="32">
        <v>4448092.6500000004</v>
      </c>
      <c r="D240" s="32">
        <v>348796.62</v>
      </c>
      <c r="E240" s="28" t="s">
        <v>90</v>
      </c>
      <c r="F240" s="47" t="s">
        <v>41</v>
      </c>
      <c r="G240" s="35" t="s">
        <v>43</v>
      </c>
      <c r="H240" s="28" t="s">
        <v>91</v>
      </c>
      <c r="I240" s="22" t="s">
        <v>91</v>
      </c>
      <c r="J240" s="30">
        <v>9</v>
      </c>
      <c r="K240" s="30" t="s">
        <v>92</v>
      </c>
      <c r="L240" s="30" t="s">
        <v>92</v>
      </c>
      <c r="M240" s="28">
        <v>1</v>
      </c>
      <c r="N240" s="28"/>
      <c r="O240" s="28"/>
      <c r="P240" s="28">
        <v>1</v>
      </c>
      <c r="Q240" s="28"/>
      <c r="R240" s="28">
        <v>1</v>
      </c>
      <c r="S240" s="28"/>
      <c r="T240" s="28"/>
      <c r="U240" s="28"/>
      <c r="V240" s="28"/>
      <c r="W240" s="28"/>
      <c r="X240" s="28"/>
      <c r="Y240" s="28"/>
    </row>
    <row r="241" spans="1:25" ht="15" x14ac:dyDescent="0.25">
      <c r="A241" s="31">
        <v>1834</v>
      </c>
      <c r="B241" s="28">
        <v>14</v>
      </c>
      <c r="C241" s="32">
        <v>4448105.9800000004</v>
      </c>
      <c r="D241" s="32">
        <v>344493.22</v>
      </c>
      <c r="E241" s="28" t="s">
        <v>90</v>
      </c>
      <c r="F241" s="47" t="s">
        <v>40</v>
      </c>
      <c r="G241" s="35" t="s">
        <v>43</v>
      </c>
      <c r="H241" s="28" t="s">
        <v>91</v>
      </c>
      <c r="I241" s="22" t="s">
        <v>91</v>
      </c>
      <c r="J241" s="30">
        <v>2</v>
      </c>
      <c r="K241" s="30" t="s">
        <v>92</v>
      </c>
      <c r="L241" s="30" t="s">
        <v>92</v>
      </c>
      <c r="M241" s="28"/>
      <c r="N241" s="28">
        <v>1</v>
      </c>
      <c r="O241" s="28"/>
      <c r="P241" s="28">
        <v>1</v>
      </c>
      <c r="Q241" s="28"/>
      <c r="R241" s="28">
        <v>1</v>
      </c>
      <c r="S241" s="28"/>
      <c r="T241" s="28"/>
      <c r="U241" s="28"/>
      <c r="V241" s="28"/>
      <c r="W241" s="28"/>
      <c r="X241" s="28"/>
      <c r="Y241" s="28"/>
    </row>
    <row r="242" spans="1:25" ht="15" x14ac:dyDescent="0.25">
      <c r="A242" s="31">
        <v>2056</v>
      </c>
      <c r="B242" s="28">
        <v>14</v>
      </c>
      <c r="C242" s="32">
        <v>4448133.8099999996</v>
      </c>
      <c r="D242" s="32">
        <v>344441.4</v>
      </c>
      <c r="E242" s="28" t="s">
        <v>90</v>
      </c>
      <c r="F242" s="47" t="s">
        <v>40</v>
      </c>
      <c r="G242" s="35" t="s">
        <v>43</v>
      </c>
      <c r="H242" s="28" t="s">
        <v>91</v>
      </c>
      <c r="I242" s="22" t="s">
        <v>91</v>
      </c>
      <c r="J242" s="30">
        <v>9</v>
      </c>
      <c r="K242" s="30" t="s">
        <v>92</v>
      </c>
      <c r="L242" s="30" t="s">
        <v>92</v>
      </c>
      <c r="M242" s="28">
        <v>1</v>
      </c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spans="1:25" ht="15" x14ac:dyDescent="0.25">
      <c r="A243" s="31">
        <v>1794</v>
      </c>
      <c r="B243" s="28">
        <v>50</v>
      </c>
      <c r="C243" s="32">
        <v>4448134.5</v>
      </c>
      <c r="D243" s="32">
        <v>357540.5</v>
      </c>
      <c r="E243" s="28" t="s">
        <v>90</v>
      </c>
      <c r="F243" s="47" t="s">
        <v>41</v>
      </c>
      <c r="G243" s="35" t="s">
        <v>43</v>
      </c>
      <c r="H243" s="28" t="s">
        <v>91</v>
      </c>
      <c r="I243" s="22" t="s">
        <v>91</v>
      </c>
      <c r="J243" s="30">
        <v>7</v>
      </c>
      <c r="K243" s="30" t="s">
        <v>92</v>
      </c>
      <c r="L243" s="30" t="s">
        <v>92</v>
      </c>
      <c r="M243" s="28"/>
      <c r="N243" s="28"/>
      <c r="O243" s="28"/>
      <c r="P243" s="28">
        <v>1</v>
      </c>
      <c r="Q243" s="28"/>
      <c r="R243" s="28"/>
      <c r="S243" s="28"/>
      <c r="T243" s="28"/>
      <c r="U243" s="28"/>
      <c r="V243" s="28"/>
      <c r="W243" s="28"/>
      <c r="X243" s="28"/>
      <c r="Y243" s="28"/>
    </row>
    <row r="244" spans="1:25" ht="15" x14ac:dyDescent="0.25">
      <c r="A244" s="31">
        <v>1337</v>
      </c>
      <c r="B244" s="28">
        <v>14</v>
      </c>
      <c r="C244" s="32">
        <v>4448147.0599999996</v>
      </c>
      <c r="D244" s="32">
        <v>344418.16</v>
      </c>
      <c r="E244" s="28" t="s">
        <v>90</v>
      </c>
      <c r="F244" s="47" t="s">
        <v>40</v>
      </c>
      <c r="G244" s="35" t="s">
        <v>43</v>
      </c>
      <c r="H244" s="28" t="s">
        <v>91</v>
      </c>
      <c r="I244" s="22" t="s">
        <v>91</v>
      </c>
      <c r="J244" s="30">
        <v>9</v>
      </c>
      <c r="K244" s="30" t="s">
        <v>92</v>
      </c>
      <c r="L244" s="30" t="s">
        <v>92</v>
      </c>
      <c r="M244" s="28">
        <v>1</v>
      </c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spans="1:25" ht="15" x14ac:dyDescent="0.25">
      <c r="A245" s="40">
        <v>1537</v>
      </c>
      <c r="B245" s="28">
        <v>55</v>
      </c>
      <c r="C245" s="32">
        <v>4448178.0999999996</v>
      </c>
      <c r="D245" s="32">
        <v>328476.3</v>
      </c>
      <c r="E245" s="28" t="s">
        <v>90</v>
      </c>
      <c r="F245" s="47" t="s">
        <v>40</v>
      </c>
      <c r="G245" s="35" t="s">
        <v>43</v>
      </c>
      <c r="H245" s="28" t="s">
        <v>91</v>
      </c>
      <c r="I245" s="22" t="s">
        <v>91</v>
      </c>
      <c r="J245" s="30">
        <v>3</v>
      </c>
      <c r="K245" s="30" t="s">
        <v>92</v>
      </c>
      <c r="L245" s="30" t="s">
        <v>92</v>
      </c>
      <c r="M245" s="28"/>
      <c r="N245" s="28"/>
      <c r="O245" s="28"/>
      <c r="P245" s="28">
        <v>1</v>
      </c>
      <c r="Q245" s="28"/>
      <c r="R245" s="28">
        <v>1</v>
      </c>
      <c r="S245" s="28"/>
      <c r="T245" s="28"/>
      <c r="U245" s="28"/>
      <c r="V245" s="28"/>
      <c r="W245" s="28">
        <v>1</v>
      </c>
      <c r="X245" s="28"/>
    </row>
    <row r="246" spans="1:25" ht="15" x14ac:dyDescent="0.25">
      <c r="A246" s="40">
        <v>1795</v>
      </c>
      <c r="B246" s="28">
        <v>50</v>
      </c>
      <c r="C246" s="32">
        <v>4448197.4000000004</v>
      </c>
      <c r="D246" s="32">
        <v>357586.7</v>
      </c>
      <c r="E246" s="28" t="s">
        <v>90</v>
      </c>
      <c r="F246" s="47" t="s">
        <v>41</v>
      </c>
      <c r="G246" s="35" t="s">
        <v>43</v>
      </c>
      <c r="H246" s="28" t="s">
        <v>91</v>
      </c>
      <c r="I246" s="22" t="s">
        <v>91</v>
      </c>
      <c r="J246" s="30">
        <v>7</v>
      </c>
      <c r="K246" s="30" t="s">
        <v>92</v>
      </c>
      <c r="L246" s="30" t="s">
        <v>92</v>
      </c>
      <c r="M246" s="28"/>
      <c r="N246" s="28"/>
      <c r="O246" s="28"/>
      <c r="P246" s="28">
        <v>1</v>
      </c>
      <c r="Q246" s="28"/>
      <c r="R246" s="28">
        <v>1</v>
      </c>
      <c r="S246" s="28"/>
      <c r="T246" s="28"/>
      <c r="U246" s="28"/>
      <c r="V246" s="28"/>
      <c r="W246" s="28"/>
      <c r="X246" s="28"/>
      <c r="Y246" s="28"/>
    </row>
    <row r="247" spans="1:25" ht="15" x14ac:dyDescent="0.25">
      <c r="A247" s="40">
        <v>1344</v>
      </c>
      <c r="B247" s="28">
        <v>53</v>
      </c>
      <c r="C247" s="32">
        <v>4448201.5</v>
      </c>
      <c r="D247" s="32">
        <v>348740.27</v>
      </c>
      <c r="E247" s="28" t="s">
        <v>90</v>
      </c>
      <c r="F247" s="47" t="s">
        <v>41</v>
      </c>
      <c r="G247" s="35" t="s">
        <v>43</v>
      </c>
      <c r="H247" s="28" t="s">
        <v>91</v>
      </c>
      <c r="I247" s="22" t="s">
        <v>91</v>
      </c>
      <c r="J247" s="30">
        <v>9</v>
      </c>
      <c r="K247" s="30" t="s">
        <v>92</v>
      </c>
      <c r="L247" s="30" t="s">
        <v>92</v>
      </c>
      <c r="M247" s="28"/>
      <c r="N247" s="28"/>
      <c r="O247" s="28"/>
      <c r="P247" s="28">
        <v>1</v>
      </c>
      <c r="Q247" s="28"/>
      <c r="R247" s="28">
        <v>1</v>
      </c>
      <c r="S247" s="28"/>
      <c r="T247" s="28"/>
      <c r="U247" s="28"/>
      <c r="V247" s="28"/>
      <c r="W247" s="28"/>
      <c r="X247" s="28"/>
    </row>
    <row r="248" spans="1:25" ht="15" x14ac:dyDescent="0.25">
      <c r="A248" s="40">
        <v>2080</v>
      </c>
      <c r="B248" s="28">
        <v>14</v>
      </c>
      <c r="C248" s="32">
        <v>4448258.54</v>
      </c>
      <c r="D248" s="32">
        <v>344272.82</v>
      </c>
      <c r="E248" s="28" t="s">
        <v>90</v>
      </c>
      <c r="F248" s="47" t="s">
        <v>40</v>
      </c>
      <c r="G248" s="35" t="s">
        <v>43</v>
      </c>
      <c r="H248" s="28" t="s">
        <v>91</v>
      </c>
      <c r="I248" s="22" t="s">
        <v>91</v>
      </c>
      <c r="J248" s="30">
        <v>9</v>
      </c>
      <c r="K248" s="30" t="s">
        <v>92</v>
      </c>
      <c r="L248" s="30" t="s">
        <v>92</v>
      </c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>
        <v>1</v>
      </c>
      <c r="X248" s="28"/>
      <c r="Y248" s="28"/>
    </row>
    <row r="249" spans="1:25" ht="15" x14ac:dyDescent="0.25">
      <c r="A249" s="40">
        <v>1333</v>
      </c>
      <c r="B249" s="28">
        <v>14</v>
      </c>
      <c r="C249" s="32">
        <v>4448454.6100000003</v>
      </c>
      <c r="D249" s="32">
        <v>343995.14</v>
      </c>
      <c r="E249" s="28" t="s">
        <v>90</v>
      </c>
      <c r="F249" s="47" t="s">
        <v>40</v>
      </c>
      <c r="G249" s="35" t="s">
        <v>43</v>
      </c>
      <c r="H249" s="28" t="s">
        <v>94</v>
      </c>
      <c r="I249" s="22" t="s">
        <v>91</v>
      </c>
      <c r="J249" s="30">
        <v>9</v>
      </c>
      <c r="K249" s="30" t="s">
        <v>92</v>
      </c>
      <c r="L249" s="30" t="s">
        <v>92</v>
      </c>
      <c r="M249" s="28"/>
      <c r="N249" s="28"/>
      <c r="O249" s="28"/>
      <c r="P249" s="28">
        <v>1</v>
      </c>
      <c r="Q249" s="28"/>
      <c r="R249" s="28"/>
      <c r="S249" s="28"/>
      <c r="T249" s="28"/>
      <c r="U249" s="28"/>
      <c r="V249" s="28"/>
      <c r="W249" s="28"/>
      <c r="X249" s="28"/>
      <c r="Y249" s="28"/>
    </row>
    <row r="250" spans="1:25" ht="15" x14ac:dyDescent="0.25">
      <c r="A250" s="31">
        <v>2062</v>
      </c>
      <c r="B250" s="28">
        <v>14</v>
      </c>
      <c r="C250" s="32">
        <v>4448502.5599999996</v>
      </c>
      <c r="D250" s="32">
        <v>343926.36</v>
      </c>
      <c r="E250" s="28" t="s">
        <v>90</v>
      </c>
      <c r="F250" s="47" t="s">
        <v>40</v>
      </c>
      <c r="G250" s="35" t="s">
        <v>43</v>
      </c>
      <c r="H250" s="28" t="s">
        <v>91</v>
      </c>
      <c r="I250" s="22" t="s">
        <v>91</v>
      </c>
      <c r="J250" s="30">
        <v>2</v>
      </c>
      <c r="K250" s="30" t="s">
        <v>92</v>
      </c>
      <c r="L250" s="30" t="s">
        <v>92</v>
      </c>
      <c r="M250" s="28">
        <v>1</v>
      </c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spans="1:25" ht="15" x14ac:dyDescent="0.25">
      <c r="A251" s="40">
        <v>2069</v>
      </c>
      <c r="B251" s="28">
        <v>14</v>
      </c>
      <c r="C251" s="32">
        <v>4448538.84</v>
      </c>
      <c r="D251" s="32">
        <v>342823.83</v>
      </c>
      <c r="E251" s="28" t="s">
        <v>90</v>
      </c>
      <c r="F251" s="47" t="s">
        <v>40</v>
      </c>
      <c r="G251" s="35" t="s">
        <v>43</v>
      </c>
      <c r="H251" s="28" t="s">
        <v>91</v>
      </c>
      <c r="I251" s="22" t="s">
        <v>91</v>
      </c>
      <c r="J251" s="30">
        <v>3</v>
      </c>
      <c r="K251" s="30" t="s">
        <v>92</v>
      </c>
      <c r="L251" s="30" t="s">
        <v>92</v>
      </c>
      <c r="M251" s="28"/>
      <c r="N251" s="28"/>
      <c r="O251" s="28"/>
      <c r="P251" s="28">
        <v>1</v>
      </c>
      <c r="Q251" s="28">
        <v>1</v>
      </c>
      <c r="R251" s="28"/>
      <c r="S251" s="28"/>
      <c r="T251" s="28"/>
      <c r="U251" s="28"/>
      <c r="V251" s="28"/>
      <c r="W251" s="28"/>
      <c r="X251" s="28"/>
      <c r="Y251" s="28"/>
    </row>
    <row r="252" spans="1:25" ht="15" x14ac:dyDescent="0.25">
      <c r="A252" s="40">
        <v>1334</v>
      </c>
      <c r="B252" s="28">
        <v>14</v>
      </c>
      <c r="C252" s="32">
        <v>4448599.0999999996</v>
      </c>
      <c r="D252" s="32">
        <v>343087.63</v>
      </c>
      <c r="E252" s="28" t="s">
        <v>90</v>
      </c>
      <c r="F252" s="47" t="s">
        <v>40</v>
      </c>
      <c r="G252" s="35" t="s">
        <v>43</v>
      </c>
      <c r="H252" s="28" t="s">
        <v>91</v>
      </c>
      <c r="I252" s="22" t="s">
        <v>91</v>
      </c>
      <c r="J252" s="30">
        <v>3</v>
      </c>
      <c r="K252" s="30" t="s">
        <v>92</v>
      </c>
      <c r="L252" s="30" t="s">
        <v>92</v>
      </c>
      <c r="M252" s="28"/>
      <c r="N252" s="28">
        <v>1</v>
      </c>
      <c r="O252" s="28"/>
      <c r="P252" s="28">
        <v>1</v>
      </c>
      <c r="Q252" s="28"/>
      <c r="R252" s="28">
        <v>1</v>
      </c>
      <c r="S252" s="28"/>
      <c r="T252" s="28"/>
      <c r="U252" s="28"/>
      <c r="V252" s="28"/>
      <c r="W252" s="28"/>
      <c r="X252" s="28"/>
      <c r="Y252" s="28"/>
    </row>
    <row r="253" spans="1:25" ht="15" x14ac:dyDescent="0.25">
      <c r="A253" s="40">
        <v>2068</v>
      </c>
      <c r="B253" s="28">
        <v>14</v>
      </c>
      <c r="C253" s="32">
        <v>4448601.0599999996</v>
      </c>
      <c r="D253" s="32">
        <v>343094.66</v>
      </c>
      <c r="E253" s="28" t="s">
        <v>90</v>
      </c>
      <c r="F253" s="47" t="s">
        <v>40</v>
      </c>
      <c r="G253" s="35" t="s">
        <v>43</v>
      </c>
      <c r="H253" s="28" t="s">
        <v>91</v>
      </c>
      <c r="I253" s="22" t="s">
        <v>91</v>
      </c>
      <c r="J253" s="30">
        <v>3</v>
      </c>
      <c r="K253" s="30" t="s">
        <v>92</v>
      </c>
      <c r="L253" s="30" t="s">
        <v>92</v>
      </c>
      <c r="M253" s="28"/>
      <c r="N253" s="28"/>
      <c r="O253" s="28">
        <v>1</v>
      </c>
      <c r="P253" s="28">
        <v>1</v>
      </c>
      <c r="Q253" s="28"/>
      <c r="R253" s="28"/>
      <c r="S253" s="28"/>
      <c r="T253" s="28"/>
      <c r="U253" s="28"/>
      <c r="V253" s="28"/>
      <c r="W253" s="28"/>
      <c r="X253" s="28"/>
      <c r="Y253" s="28"/>
    </row>
    <row r="254" spans="1:25" ht="15" x14ac:dyDescent="0.25">
      <c r="A254" s="40">
        <v>1336</v>
      </c>
      <c r="B254" s="28">
        <v>14</v>
      </c>
      <c r="C254" s="32">
        <v>4448604.78</v>
      </c>
      <c r="D254" s="32">
        <v>343145.85</v>
      </c>
      <c r="E254" s="28" t="s">
        <v>90</v>
      </c>
      <c r="F254" s="47" t="s">
        <v>40</v>
      </c>
      <c r="G254" s="35" t="s">
        <v>43</v>
      </c>
      <c r="H254" s="28" t="s">
        <v>91</v>
      </c>
      <c r="I254" s="22" t="s">
        <v>91</v>
      </c>
      <c r="J254" s="30">
        <v>3</v>
      </c>
      <c r="K254" s="30" t="s">
        <v>92</v>
      </c>
      <c r="L254" s="30" t="s">
        <v>92</v>
      </c>
      <c r="M254" s="28"/>
      <c r="N254" s="28">
        <v>1</v>
      </c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spans="1:25" ht="15" x14ac:dyDescent="0.25">
      <c r="A255" s="40">
        <v>2067</v>
      </c>
      <c r="B255" s="28">
        <v>14</v>
      </c>
      <c r="C255" s="32">
        <v>4448647.54</v>
      </c>
      <c r="D255" s="32">
        <v>343402.55</v>
      </c>
      <c r="E255" s="28" t="s">
        <v>90</v>
      </c>
      <c r="F255" s="47" t="s">
        <v>40</v>
      </c>
      <c r="G255" s="35" t="s">
        <v>43</v>
      </c>
      <c r="H255" s="28" t="s">
        <v>91</v>
      </c>
      <c r="I255" s="22" t="s">
        <v>91</v>
      </c>
      <c r="J255" s="30">
        <v>3</v>
      </c>
      <c r="K255" s="30" t="s">
        <v>92</v>
      </c>
      <c r="L255" s="30" t="s">
        <v>92</v>
      </c>
      <c r="M255" s="28"/>
      <c r="N255" s="28"/>
      <c r="O255" s="28"/>
      <c r="P255" s="28">
        <v>1</v>
      </c>
      <c r="Q255" s="28">
        <v>1</v>
      </c>
      <c r="R255" s="28"/>
      <c r="S255" s="28"/>
      <c r="T255" s="28"/>
      <c r="U255" s="28"/>
      <c r="V255" s="28"/>
      <c r="W255" s="28"/>
      <c r="X255" s="28"/>
      <c r="Y255" s="28"/>
    </row>
    <row r="256" spans="1:25" ht="15" x14ac:dyDescent="0.25">
      <c r="A256" s="40">
        <v>2066</v>
      </c>
      <c r="B256" s="28">
        <v>14</v>
      </c>
      <c r="C256" s="32">
        <v>4448654.0599999996</v>
      </c>
      <c r="D256" s="32">
        <v>343575.96</v>
      </c>
      <c r="E256" s="28" t="s">
        <v>90</v>
      </c>
      <c r="F256" s="47" t="s">
        <v>40</v>
      </c>
      <c r="G256" s="35" t="s">
        <v>43</v>
      </c>
      <c r="H256" s="28" t="s">
        <v>94</v>
      </c>
      <c r="I256" s="22" t="s">
        <v>91</v>
      </c>
      <c r="J256" s="30">
        <v>2</v>
      </c>
      <c r="K256" s="30" t="s">
        <v>92</v>
      </c>
      <c r="L256" s="30" t="s">
        <v>92</v>
      </c>
      <c r="M256" s="28"/>
      <c r="N256" s="28"/>
      <c r="O256" s="28">
        <v>1</v>
      </c>
      <c r="P256" s="28"/>
      <c r="Q256" s="28"/>
      <c r="R256" s="28"/>
      <c r="S256" s="28"/>
      <c r="T256" s="28">
        <v>1</v>
      </c>
      <c r="U256" s="28"/>
      <c r="V256" s="28"/>
      <c r="W256" s="28"/>
      <c r="X256" s="28"/>
      <c r="Y256" s="28"/>
    </row>
    <row r="257" spans="1:25" ht="15" x14ac:dyDescent="0.25">
      <c r="A257" s="40">
        <v>2065</v>
      </c>
      <c r="B257" s="34">
        <v>14</v>
      </c>
      <c r="C257" s="42">
        <v>4448655.17</v>
      </c>
      <c r="D257" s="42">
        <v>343581.18</v>
      </c>
      <c r="E257" s="34" t="s">
        <v>90</v>
      </c>
      <c r="F257" s="47" t="s">
        <v>40</v>
      </c>
      <c r="G257" s="35" t="s">
        <v>43</v>
      </c>
      <c r="H257" s="34" t="s">
        <v>91</v>
      </c>
      <c r="I257" s="22" t="s">
        <v>91</v>
      </c>
      <c r="J257" s="37">
        <v>2</v>
      </c>
      <c r="K257" s="37" t="s">
        <v>92</v>
      </c>
      <c r="L257" s="37" t="s">
        <v>92</v>
      </c>
      <c r="M257" s="28"/>
      <c r="N257" s="28"/>
      <c r="O257" s="28">
        <v>1</v>
      </c>
      <c r="P257" s="28"/>
      <c r="Q257" s="28"/>
      <c r="R257" s="28"/>
      <c r="S257" s="28"/>
      <c r="T257" s="28"/>
      <c r="U257" s="28"/>
      <c r="V257" s="28"/>
      <c r="W257" s="28"/>
      <c r="X257" s="28"/>
    </row>
    <row r="258" spans="1:25" ht="15" x14ac:dyDescent="0.25">
      <c r="A258" s="40">
        <v>2063</v>
      </c>
      <c r="B258" s="28">
        <v>14</v>
      </c>
      <c r="C258" s="32">
        <v>4448658.6500000004</v>
      </c>
      <c r="D258" s="32">
        <v>343746</v>
      </c>
      <c r="E258" s="28" t="s">
        <v>90</v>
      </c>
      <c r="F258" s="47" t="s">
        <v>40</v>
      </c>
      <c r="G258" s="35" t="s">
        <v>43</v>
      </c>
      <c r="H258" s="28" t="s">
        <v>91</v>
      </c>
      <c r="I258" s="22" t="s">
        <v>91</v>
      </c>
      <c r="J258" s="30">
        <v>2</v>
      </c>
      <c r="K258" s="30" t="s">
        <v>92</v>
      </c>
      <c r="L258" s="30" t="s">
        <v>92</v>
      </c>
      <c r="M258" s="28">
        <v>1</v>
      </c>
      <c r="N258" s="28">
        <v>1</v>
      </c>
      <c r="O258" s="28"/>
      <c r="P258" s="28">
        <v>1</v>
      </c>
      <c r="Q258" s="28"/>
      <c r="R258" s="28">
        <v>1</v>
      </c>
      <c r="S258" s="28"/>
      <c r="T258" s="28"/>
      <c r="U258" s="28"/>
      <c r="V258" s="28"/>
      <c r="W258" s="28"/>
      <c r="X258" s="28"/>
      <c r="Y258" s="28"/>
    </row>
    <row r="259" spans="1:25" ht="15" x14ac:dyDescent="0.25">
      <c r="A259" s="40">
        <v>2064</v>
      </c>
      <c r="B259" s="28">
        <v>14</v>
      </c>
      <c r="C259" s="32">
        <v>4448684.8600000003</v>
      </c>
      <c r="D259" s="32">
        <v>343702.93</v>
      </c>
      <c r="E259" s="28" t="s">
        <v>90</v>
      </c>
      <c r="F259" s="47" t="s">
        <v>40</v>
      </c>
      <c r="G259" s="35" t="s">
        <v>43</v>
      </c>
      <c r="H259" s="28" t="s">
        <v>91</v>
      </c>
      <c r="I259" s="22" t="s">
        <v>91</v>
      </c>
      <c r="J259" s="30">
        <v>2</v>
      </c>
      <c r="K259" s="30" t="s">
        <v>92</v>
      </c>
      <c r="L259" s="30" t="s">
        <v>92</v>
      </c>
      <c r="M259" s="28">
        <v>1</v>
      </c>
      <c r="N259" s="28"/>
      <c r="O259" s="28"/>
      <c r="P259" s="28">
        <v>1</v>
      </c>
      <c r="Q259" s="28"/>
      <c r="R259" s="28"/>
      <c r="S259" s="28"/>
      <c r="T259" s="28"/>
      <c r="U259" s="28"/>
      <c r="V259" s="28"/>
      <c r="W259" s="28"/>
      <c r="X259" s="28"/>
      <c r="Y259" s="28"/>
    </row>
    <row r="260" spans="1:25" ht="15" x14ac:dyDescent="0.25">
      <c r="A260" s="40">
        <v>1263</v>
      </c>
      <c r="B260" s="28">
        <v>18</v>
      </c>
      <c r="C260" s="32">
        <v>4449078.68</v>
      </c>
      <c r="D260" s="32">
        <v>358219.6</v>
      </c>
      <c r="E260" s="28" t="s">
        <v>90</v>
      </c>
      <c r="F260" s="47" t="s">
        <v>41</v>
      </c>
      <c r="G260" s="35" t="s">
        <v>43</v>
      </c>
      <c r="H260" s="28" t="s">
        <v>91</v>
      </c>
      <c r="I260" s="22" t="s">
        <v>91</v>
      </c>
      <c r="J260" s="30">
        <v>2</v>
      </c>
      <c r="K260" s="30" t="s">
        <v>92</v>
      </c>
      <c r="L260" s="30" t="s">
        <v>92</v>
      </c>
      <c r="M260" s="28"/>
      <c r="N260" s="28">
        <v>1</v>
      </c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spans="1:25" ht="15" x14ac:dyDescent="0.25">
      <c r="A261" s="40">
        <v>1465</v>
      </c>
      <c r="B261" s="28">
        <v>18</v>
      </c>
      <c r="C261" s="32">
        <v>4449169.2300000004</v>
      </c>
      <c r="D261" s="32">
        <v>358287.99</v>
      </c>
      <c r="E261" s="28" t="s">
        <v>90</v>
      </c>
      <c r="F261" s="47" t="s">
        <v>41</v>
      </c>
      <c r="G261" s="35" t="s">
        <v>43</v>
      </c>
      <c r="H261" s="28" t="s">
        <v>91</v>
      </c>
      <c r="I261" s="22" t="s">
        <v>91</v>
      </c>
      <c r="J261" s="30">
        <v>2</v>
      </c>
      <c r="K261" s="30" t="s">
        <v>92</v>
      </c>
      <c r="L261" s="30" t="s">
        <v>92</v>
      </c>
      <c r="M261" s="28"/>
      <c r="N261" s="28"/>
      <c r="O261" s="28"/>
      <c r="P261" s="28">
        <v>1</v>
      </c>
      <c r="Q261" s="28"/>
      <c r="R261" s="28"/>
      <c r="S261" s="28"/>
      <c r="T261" s="28"/>
      <c r="U261" s="28"/>
      <c r="V261" s="28"/>
      <c r="W261" s="28"/>
      <c r="X261" s="28"/>
      <c r="Y261" s="28"/>
    </row>
    <row r="262" spans="1:25" ht="15" x14ac:dyDescent="0.25">
      <c r="A262" s="40">
        <v>1466</v>
      </c>
      <c r="B262" s="28">
        <v>18</v>
      </c>
      <c r="C262" s="32">
        <v>4449169.9800000004</v>
      </c>
      <c r="D262" s="32">
        <v>358289.28</v>
      </c>
      <c r="E262" s="28" t="s">
        <v>90</v>
      </c>
      <c r="F262" s="47" t="s">
        <v>41</v>
      </c>
      <c r="G262" s="35" t="s">
        <v>43</v>
      </c>
      <c r="H262" s="28" t="s">
        <v>91</v>
      </c>
      <c r="I262" s="22" t="s">
        <v>91</v>
      </c>
      <c r="J262" s="30">
        <v>2</v>
      </c>
      <c r="K262" s="30" t="s">
        <v>92</v>
      </c>
      <c r="L262" s="30" t="s">
        <v>92</v>
      </c>
      <c r="M262" s="28"/>
      <c r="N262" s="28"/>
      <c r="O262" s="28"/>
      <c r="P262" s="28">
        <v>1</v>
      </c>
      <c r="Q262" s="28"/>
      <c r="R262" s="28"/>
      <c r="S262" s="28"/>
      <c r="T262" s="28"/>
      <c r="U262" s="28"/>
      <c r="V262" s="28"/>
      <c r="W262" s="28"/>
      <c r="X262" s="28"/>
      <c r="Y262" s="28"/>
    </row>
    <row r="263" spans="1:25" ht="15" x14ac:dyDescent="0.25">
      <c r="A263" s="40">
        <v>1265</v>
      </c>
      <c r="B263" s="28">
        <v>18</v>
      </c>
      <c r="C263" s="32">
        <v>4449176.04</v>
      </c>
      <c r="D263" s="32">
        <v>358291.52</v>
      </c>
      <c r="E263" s="28" t="s">
        <v>90</v>
      </c>
      <c r="F263" s="47" t="s">
        <v>41</v>
      </c>
      <c r="G263" s="35" t="s">
        <v>43</v>
      </c>
      <c r="H263" s="28" t="s">
        <v>91</v>
      </c>
      <c r="I263" s="22" t="s">
        <v>91</v>
      </c>
      <c r="J263" s="30">
        <v>2</v>
      </c>
      <c r="K263" s="30" t="s">
        <v>92</v>
      </c>
      <c r="L263" s="30" t="s">
        <v>92</v>
      </c>
      <c r="M263" s="28"/>
      <c r="N263" s="28">
        <v>1</v>
      </c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spans="1:25" ht="15" x14ac:dyDescent="0.25">
      <c r="A264" s="40">
        <v>1464</v>
      </c>
      <c r="B264" s="28">
        <v>18</v>
      </c>
      <c r="C264" s="32">
        <v>4449177.8499999996</v>
      </c>
      <c r="D264" s="32">
        <v>358284.15</v>
      </c>
      <c r="E264" s="28" t="s">
        <v>90</v>
      </c>
      <c r="F264" s="47" t="s">
        <v>41</v>
      </c>
      <c r="G264" s="35" t="s">
        <v>43</v>
      </c>
      <c r="H264" s="28" t="s">
        <v>91</v>
      </c>
      <c r="I264" s="22" t="s">
        <v>91</v>
      </c>
      <c r="J264" s="30">
        <v>2</v>
      </c>
      <c r="K264" s="30" t="s">
        <v>92</v>
      </c>
      <c r="L264" s="30" t="s">
        <v>92</v>
      </c>
      <c r="M264" s="28"/>
      <c r="N264" s="28"/>
      <c r="O264" s="28"/>
      <c r="P264" s="28">
        <v>1</v>
      </c>
      <c r="Q264" s="28"/>
      <c r="R264" s="28"/>
      <c r="S264" s="28"/>
      <c r="T264" s="28"/>
      <c r="U264" s="28"/>
      <c r="V264" s="28"/>
      <c r="W264" s="28"/>
      <c r="X264" s="28"/>
      <c r="Y264" s="28"/>
    </row>
    <row r="265" spans="1:25" ht="15" x14ac:dyDescent="0.25">
      <c r="A265" s="31">
        <v>1463</v>
      </c>
      <c r="B265" s="28">
        <v>18</v>
      </c>
      <c r="C265" s="32">
        <v>4449177.87</v>
      </c>
      <c r="D265" s="32">
        <v>358282.96</v>
      </c>
      <c r="E265" s="28" t="s">
        <v>90</v>
      </c>
      <c r="F265" s="47" t="s">
        <v>41</v>
      </c>
      <c r="G265" s="35" t="s">
        <v>43</v>
      </c>
      <c r="H265" s="28" t="s">
        <v>91</v>
      </c>
      <c r="I265" s="22" t="s">
        <v>91</v>
      </c>
      <c r="J265" s="30">
        <v>2</v>
      </c>
      <c r="K265" s="30" t="s">
        <v>92</v>
      </c>
      <c r="L265" s="30" t="s">
        <v>92</v>
      </c>
      <c r="M265" s="28"/>
      <c r="N265" s="28"/>
      <c r="O265" s="28"/>
      <c r="P265" s="28">
        <v>1</v>
      </c>
      <c r="Q265" s="28"/>
      <c r="R265" s="28"/>
      <c r="S265" s="28"/>
      <c r="T265" s="28"/>
      <c r="U265" s="28"/>
      <c r="V265" s="28"/>
      <c r="W265" s="28"/>
      <c r="X265" s="28"/>
      <c r="Y265" s="28"/>
    </row>
    <row r="266" spans="1:25" ht="15" x14ac:dyDescent="0.25">
      <c r="A266" s="40">
        <v>1262</v>
      </c>
      <c r="B266" s="28">
        <v>18</v>
      </c>
      <c r="C266" s="32">
        <v>4449179.0599999996</v>
      </c>
      <c r="D266" s="32">
        <v>358284.68</v>
      </c>
      <c r="E266" s="28" t="s">
        <v>90</v>
      </c>
      <c r="F266" s="47" t="s">
        <v>41</v>
      </c>
      <c r="G266" s="35" t="s">
        <v>43</v>
      </c>
      <c r="H266" s="28" t="s">
        <v>91</v>
      </c>
      <c r="I266" s="22" t="s">
        <v>91</v>
      </c>
      <c r="J266" s="30">
        <v>2</v>
      </c>
      <c r="K266" s="30" t="s">
        <v>92</v>
      </c>
      <c r="L266" s="30" t="s">
        <v>92</v>
      </c>
      <c r="M266" s="28"/>
      <c r="N266" s="28"/>
      <c r="O266" s="28"/>
      <c r="P266" s="28">
        <v>1</v>
      </c>
      <c r="Q266" s="28"/>
      <c r="R266" s="28"/>
      <c r="S266" s="28"/>
      <c r="T266" s="28"/>
      <c r="U266" s="28"/>
      <c r="V266" s="28"/>
      <c r="W266" s="28"/>
      <c r="X266" s="28"/>
      <c r="Y266" s="28"/>
    </row>
    <row r="267" spans="1:25" ht="15" x14ac:dyDescent="0.25">
      <c r="A267" s="40">
        <v>1345</v>
      </c>
      <c r="B267" s="34">
        <v>53</v>
      </c>
      <c r="C267" s="42">
        <v>4449222.49</v>
      </c>
      <c r="D267" s="42">
        <v>348433.96</v>
      </c>
      <c r="E267" s="34" t="s">
        <v>90</v>
      </c>
      <c r="F267" s="47" t="s">
        <v>41</v>
      </c>
      <c r="G267" s="35" t="s">
        <v>43</v>
      </c>
      <c r="H267" s="34" t="s">
        <v>91</v>
      </c>
      <c r="I267" s="22" t="s">
        <v>91</v>
      </c>
      <c r="J267" s="37">
        <v>9</v>
      </c>
      <c r="K267" s="37" t="s">
        <v>92</v>
      </c>
      <c r="L267" s="37" t="s">
        <v>92</v>
      </c>
      <c r="M267" s="34"/>
      <c r="N267" s="34">
        <v>1</v>
      </c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41"/>
    </row>
    <row r="268" spans="1:25" ht="15" x14ac:dyDescent="0.25">
      <c r="A268" s="40">
        <v>1346</v>
      </c>
      <c r="B268" s="28">
        <v>53</v>
      </c>
      <c r="C268" s="32">
        <v>4449240.5999999996</v>
      </c>
      <c r="D268" s="32">
        <v>348427.76</v>
      </c>
      <c r="E268" s="28" t="s">
        <v>90</v>
      </c>
      <c r="F268" s="47" t="s">
        <v>41</v>
      </c>
      <c r="G268" s="35" t="s">
        <v>43</v>
      </c>
      <c r="H268" s="28" t="s">
        <v>91</v>
      </c>
      <c r="I268" s="22" t="s">
        <v>91</v>
      </c>
      <c r="J268" s="30">
        <v>9</v>
      </c>
      <c r="K268" s="30" t="s">
        <v>92</v>
      </c>
      <c r="L268" s="30" t="s">
        <v>92</v>
      </c>
      <c r="M268" s="28"/>
      <c r="N268" s="28"/>
      <c r="O268" s="28"/>
      <c r="P268" s="28">
        <v>1</v>
      </c>
      <c r="Q268" s="28"/>
      <c r="R268" s="28">
        <v>1</v>
      </c>
      <c r="S268" s="28"/>
      <c r="T268" s="28"/>
      <c r="U268" s="28"/>
      <c r="V268" s="28"/>
      <c r="W268" s="28"/>
      <c r="X268" s="28"/>
      <c r="Y268" s="28"/>
    </row>
    <row r="269" spans="1:25" ht="15" x14ac:dyDescent="0.25">
      <c r="A269" s="31">
        <v>2049</v>
      </c>
      <c r="B269" s="28">
        <v>3</v>
      </c>
      <c r="C269" s="32">
        <v>4449272.5</v>
      </c>
      <c r="D269" s="32">
        <v>340562.44</v>
      </c>
      <c r="E269" s="28" t="s">
        <v>90</v>
      </c>
      <c r="F269" s="47" t="s">
        <v>40</v>
      </c>
      <c r="G269" s="35" t="s">
        <v>43</v>
      </c>
      <c r="H269" s="28" t="s">
        <v>91</v>
      </c>
      <c r="I269" s="22" t="s">
        <v>91</v>
      </c>
      <c r="J269" s="30">
        <v>3</v>
      </c>
      <c r="K269" s="30" t="s">
        <v>92</v>
      </c>
      <c r="L269" s="30" t="s">
        <v>92</v>
      </c>
      <c r="M269" s="28"/>
      <c r="N269" s="28"/>
      <c r="O269" s="28"/>
      <c r="P269" s="28">
        <v>1</v>
      </c>
      <c r="Q269" s="28"/>
      <c r="R269" s="28"/>
      <c r="S269" s="28"/>
      <c r="T269" s="28"/>
      <c r="U269" s="28"/>
      <c r="V269" s="28"/>
      <c r="W269" s="28"/>
      <c r="X269" s="28"/>
      <c r="Y269" s="28"/>
    </row>
    <row r="270" spans="1:25" ht="15" x14ac:dyDescent="0.25">
      <c r="A270" s="31">
        <v>2060</v>
      </c>
      <c r="B270" s="28">
        <v>3</v>
      </c>
      <c r="C270" s="32">
        <v>4449277.47</v>
      </c>
      <c r="D270" s="32">
        <v>340537.5</v>
      </c>
      <c r="E270" s="28" t="s">
        <v>90</v>
      </c>
      <c r="F270" s="47" t="s">
        <v>40</v>
      </c>
      <c r="G270" s="35" t="s">
        <v>43</v>
      </c>
      <c r="H270" s="28" t="s">
        <v>91</v>
      </c>
      <c r="I270" s="22" t="s">
        <v>91</v>
      </c>
      <c r="J270" s="30">
        <v>3</v>
      </c>
      <c r="K270" s="30" t="s">
        <v>92</v>
      </c>
      <c r="L270" s="30" t="s">
        <v>92</v>
      </c>
      <c r="M270" s="28"/>
      <c r="N270" s="28"/>
      <c r="O270" s="28"/>
      <c r="P270" s="28">
        <v>1</v>
      </c>
      <c r="Q270" s="28"/>
      <c r="R270" s="28"/>
      <c r="S270" s="28"/>
      <c r="T270" s="28"/>
      <c r="U270" s="28"/>
      <c r="V270" s="28"/>
      <c r="W270" s="28"/>
      <c r="X270" s="28"/>
      <c r="Y270" s="28"/>
    </row>
    <row r="271" spans="1:25" ht="15" x14ac:dyDescent="0.25">
      <c r="A271" s="40">
        <v>2061</v>
      </c>
      <c r="B271" s="28">
        <v>3</v>
      </c>
      <c r="C271" s="32">
        <v>4449279.8099999996</v>
      </c>
      <c r="D271" s="32">
        <v>340500.07</v>
      </c>
      <c r="E271" s="28" t="s">
        <v>90</v>
      </c>
      <c r="F271" s="47" t="s">
        <v>40</v>
      </c>
      <c r="G271" s="35" t="s">
        <v>43</v>
      </c>
      <c r="H271" s="28" t="s">
        <v>91</v>
      </c>
      <c r="I271" s="22" t="s">
        <v>91</v>
      </c>
      <c r="J271" s="30">
        <v>3</v>
      </c>
      <c r="K271" s="30" t="s">
        <v>92</v>
      </c>
      <c r="L271" s="30" t="s">
        <v>92</v>
      </c>
      <c r="M271" s="28"/>
      <c r="N271" s="28"/>
      <c r="O271" s="28"/>
      <c r="P271" s="28">
        <v>1</v>
      </c>
      <c r="Q271" s="28"/>
      <c r="R271" s="28"/>
      <c r="S271" s="28"/>
      <c r="T271" s="28"/>
      <c r="U271" s="28"/>
      <c r="V271" s="28"/>
      <c r="W271" s="28"/>
      <c r="X271" s="28">
        <v>1</v>
      </c>
      <c r="Y271" s="28"/>
    </row>
    <row r="272" spans="1:25" ht="15" x14ac:dyDescent="0.25">
      <c r="A272" s="31">
        <v>1329</v>
      </c>
      <c r="B272" s="28">
        <v>3</v>
      </c>
      <c r="C272" s="32">
        <v>4449280.6900000004</v>
      </c>
      <c r="D272" s="32">
        <v>340537.32</v>
      </c>
      <c r="E272" s="28" t="s">
        <v>90</v>
      </c>
      <c r="F272" s="47" t="s">
        <v>40</v>
      </c>
      <c r="G272" s="35" t="s">
        <v>43</v>
      </c>
      <c r="H272" s="28" t="s">
        <v>91</v>
      </c>
      <c r="I272" s="22" t="s">
        <v>91</v>
      </c>
      <c r="J272" s="30">
        <v>3</v>
      </c>
      <c r="K272" s="30" t="s">
        <v>92</v>
      </c>
      <c r="L272" s="30" t="s">
        <v>92</v>
      </c>
      <c r="M272" s="28"/>
      <c r="N272" s="28"/>
      <c r="O272" s="28"/>
      <c r="P272" s="28">
        <v>1</v>
      </c>
      <c r="Q272" s="28"/>
      <c r="R272" s="28">
        <v>1</v>
      </c>
      <c r="S272" s="28"/>
      <c r="T272" s="28"/>
      <c r="U272" s="28"/>
      <c r="V272" s="28"/>
      <c r="W272" s="28"/>
      <c r="X272" s="28"/>
      <c r="Y272" s="28"/>
    </row>
    <row r="273" spans="1:25" ht="15" x14ac:dyDescent="0.25">
      <c r="A273" s="31">
        <v>1347</v>
      </c>
      <c r="B273" s="28">
        <v>53</v>
      </c>
      <c r="C273" s="32">
        <v>4449289.33</v>
      </c>
      <c r="D273" s="32">
        <v>347831.91</v>
      </c>
      <c r="E273" s="28" t="s">
        <v>90</v>
      </c>
      <c r="F273" s="47" t="s">
        <v>41</v>
      </c>
      <c r="G273" s="35" t="s">
        <v>43</v>
      </c>
      <c r="H273" s="28" t="s">
        <v>91</v>
      </c>
      <c r="I273" s="22" t="s">
        <v>91</v>
      </c>
      <c r="J273" s="30">
        <v>2</v>
      </c>
      <c r="K273" s="30" t="s">
        <v>92</v>
      </c>
      <c r="L273" s="30" t="s">
        <v>92</v>
      </c>
      <c r="M273" s="28"/>
      <c r="N273" s="28"/>
      <c r="O273" s="28"/>
      <c r="P273" s="28">
        <v>1</v>
      </c>
      <c r="Q273" s="28"/>
      <c r="R273" s="28"/>
      <c r="S273" s="28"/>
      <c r="T273" s="28"/>
      <c r="U273" s="28"/>
      <c r="V273" s="28"/>
      <c r="W273" s="28"/>
      <c r="X273" s="28"/>
      <c r="Y273" s="28"/>
    </row>
    <row r="274" spans="1:25" ht="15" x14ac:dyDescent="0.25">
      <c r="A274" s="31">
        <v>1330</v>
      </c>
      <c r="B274" s="28">
        <v>3</v>
      </c>
      <c r="C274" s="32">
        <v>4449294.21</v>
      </c>
      <c r="D274" s="32">
        <v>340412.55</v>
      </c>
      <c r="E274" s="28" t="s">
        <v>90</v>
      </c>
      <c r="F274" s="47" t="s">
        <v>40</v>
      </c>
      <c r="G274" s="35" t="s">
        <v>43</v>
      </c>
      <c r="H274" s="28" t="s">
        <v>91</v>
      </c>
      <c r="I274" s="22" t="s">
        <v>91</v>
      </c>
      <c r="J274" s="30">
        <v>3</v>
      </c>
      <c r="K274" s="30" t="s">
        <v>92</v>
      </c>
      <c r="L274" s="30" t="s">
        <v>92</v>
      </c>
      <c r="M274" s="28"/>
      <c r="N274" s="28"/>
      <c r="O274" s="28"/>
      <c r="P274" s="28"/>
      <c r="Q274" s="28"/>
      <c r="R274" s="28">
        <v>1</v>
      </c>
      <c r="S274" s="28">
        <v>1</v>
      </c>
      <c r="T274" s="28"/>
      <c r="U274" s="28"/>
      <c r="V274" s="28"/>
      <c r="W274" s="28"/>
      <c r="X274" s="28"/>
      <c r="Y274" s="28"/>
    </row>
    <row r="275" spans="1:25" ht="15" x14ac:dyDescent="0.25">
      <c r="A275" s="31">
        <v>1331</v>
      </c>
      <c r="B275" s="28">
        <v>3</v>
      </c>
      <c r="C275" s="32">
        <v>4449298.18</v>
      </c>
      <c r="D275" s="32">
        <v>340324.47</v>
      </c>
      <c r="E275" s="28" t="s">
        <v>90</v>
      </c>
      <c r="F275" s="47" t="s">
        <v>40</v>
      </c>
      <c r="G275" s="35" t="s">
        <v>43</v>
      </c>
      <c r="H275" s="28" t="s">
        <v>91</v>
      </c>
      <c r="I275" s="22" t="s">
        <v>91</v>
      </c>
      <c r="J275" s="30">
        <v>3</v>
      </c>
      <c r="K275" s="30" t="s">
        <v>92</v>
      </c>
      <c r="L275" s="30" t="s">
        <v>92</v>
      </c>
      <c r="M275" s="28"/>
      <c r="N275" s="28"/>
      <c r="O275" s="28"/>
      <c r="P275" s="28"/>
      <c r="Q275" s="28"/>
      <c r="R275" s="28">
        <v>1</v>
      </c>
      <c r="S275" s="28"/>
      <c r="T275" s="28"/>
      <c r="U275" s="28"/>
      <c r="V275" s="28"/>
      <c r="W275" s="28"/>
      <c r="X275" s="28"/>
      <c r="Y275" s="28"/>
    </row>
    <row r="276" spans="1:25" ht="15" x14ac:dyDescent="0.25">
      <c r="A276" s="31">
        <v>1328</v>
      </c>
      <c r="B276" s="28">
        <v>3</v>
      </c>
      <c r="C276" s="32">
        <v>4449298.2699999996</v>
      </c>
      <c r="D276" s="32">
        <v>340741.44</v>
      </c>
      <c r="E276" s="28" t="s">
        <v>90</v>
      </c>
      <c r="F276" s="47" t="s">
        <v>40</v>
      </c>
      <c r="G276" s="35" t="s">
        <v>43</v>
      </c>
      <c r="H276" s="28" t="s">
        <v>91</v>
      </c>
      <c r="I276" s="22" t="s">
        <v>91</v>
      </c>
      <c r="J276" s="30">
        <v>3</v>
      </c>
      <c r="K276" s="30" t="s">
        <v>92</v>
      </c>
      <c r="L276" s="30" t="s">
        <v>92</v>
      </c>
      <c r="M276" s="28"/>
      <c r="N276" s="28"/>
      <c r="O276" s="28"/>
      <c r="P276" s="28">
        <v>1</v>
      </c>
      <c r="Q276" s="28"/>
      <c r="R276" s="28"/>
      <c r="S276" s="28"/>
      <c r="T276" s="28"/>
      <c r="U276" s="28"/>
      <c r="V276" s="28"/>
      <c r="W276" s="28"/>
      <c r="X276" s="28"/>
      <c r="Y276" s="28"/>
    </row>
    <row r="277" spans="1:25" ht="15" x14ac:dyDescent="0.25">
      <c r="A277" s="31">
        <v>1957</v>
      </c>
      <c r="B277" s="28">
        <v>18</v>
      </c>
      <c r="C277" s="32">
        <v>4449348.05</v>
      </c>
      <c r="D277" s="32">
        <v>358409.56</v>
      </c>
      <c r="E277" s="28" t="s">
        <v>90</v>
      </c>
      <c r="F277" s="47" t="s">
        <v>41</v>
      </c>
      <c r="G277" s="35" t="s">
        <v>43</v>
      </c>
      <c r="H277" s="28" t="s">
        <v>91</v>
      </c>
      <c r="I277" s="22" t="s">
        <v>91</v>
      </c>
      <c r="J277" s="30">
        <v>2</v>
      </c>
      <c r="K277" s="30" t="s">
        <v>92</v>
      </c>
      <c r="L277" s="30" t="s">
        <v>92</v>
      </c>
      <c r="M277" s="28"/>
      <c r="N277" s="28"/>
      <c r="O277" s="28"/>
      <c r="P277" s="28">
        <v>1</v>
      </c>
      <c r="Q277" s="28"/>
      <c r="R277" s="28"/>
      <c r="S277" s="28"/>
      <c r="T277" s="28"/>
      <c r="U277" s="28"/>
      <c r="V277" s="28"/>
      <c r="W277" s="28"/>
      <c r="X277" s="28"/>
      <c r="Y277" s="28"/>
    </row>
    <row r="278" spans="1:25" ht="15" x14ac:dyDescent="0.25">
      <c r="A278" s="31">
        <v>1326</v>
      </c>
      <c r="B278" s="28">
        <v>3</v>
      </c>
      <c r="C278" s="32">
        <v>4449351.21</v>
      </c>
      <c r="D278" s="32">
        <v>341017.18</v>
      </c>
      <c r="E278" s="28" t="s">
        <v>90</v>
      </c>
      <c r="F278" s="47" t="s">
        <v>40</v>
      </c>
      <c r="G278" s="35" t="s">
        <v>43</v>
      </c>
      <c r="H278" s="28" t="s">
        <v>91</v>
      </c>
      <c r="I278" s="22" t="s">
        <v>91</v>
      </c>
      <c r="J278" s="30">
        <v>3</v>
      </c>
      <c r="K278" s="30" t="s">
        <v>92</v>
      </c>
      <c r="L278" s="30" t="s">
        <v>92</v>
      </c>
      <c r="M278" s="28"/>
      <c r="N278" s="28"/>
      <c r="O278" s="28"/>
      <c r="P278" s="28">
        <v>1</v>
      </c>
      <c r="Q278" s="28"/>
      <c r="R278" s="28"/>
      <c r="S278" s="28"/>
      <c r="T278" s="28"/>
      <c r="U278" s="28"/>
      <c r="V278" s="28"/>
      <c r="W278" s="28"/>
      <c r="X278" s="28"/>
      <c r="Y278" s="28"/>
    </row>
    <row r="279" spans="1:25" ht="15" x14ac:dyDescent="0.25">
      <c r="A279" s="31">
        <v>1325</v>
      </c>
      <c r="B279" s="28">
        <v>3</v>
      </c>
      <c r="C279" s="32">
        <v>4449370.07</v>
      </c>
      <c r="D279" s="32">
        <v>341070.9</v>
      </c>
      <c r="E279" s="28" t="s">
        <v>90</v>
      </c>
      <c r="F279" s="47" t="s">
        <v>40</v>
      </c>
      <c r="G279" s="35" t="s">
        <v>43</v>
      </c>
      <c r="H279" s="28" t="s">
        <v>91</v>
      </c>
      <c r="I279" s="22" t="s">
        <v>91</v>
      </c>
      <c r="J279" s="30">
        <v>3</v>
      </c>
      <c r="K279" s="30" t="s">
        <v>92</v>
      </c>
      <c r="L279" s="30" t="s">
        <v>92</v>
      </c>
      <c r="M279" s="28"/>
      <c r="N279" s="28"/>
      <c r="O279" s="28"/>
      <c r="P279" s="28">
        <v>1</v>
      </c>
      <c r="Q279" s="28">
        <v>1</v>
      </c>
      <c r="R279" s="28"/>
      <c r="S279" s="28"/>
      <c r="T279" s="28"/>
      <c r="U279" s="28"/>
      <c r="V279" s="28"/>
      <c r="W279" s="28"/>
      <c r="X279" s="28"/>
      <c r="Y279" s="28"/>
    </row>
    <row r="280" spans="1:25" ht="15" x14ac:dyDescent="0.25">
      <c r="A280" s="31">
        <v>1324</v>
      </c>
      <c r="B280" s="28">
        <v>3</v>
      </c>
      <c r="C280" s="32">
        <v>4449457.9000000004</v>
      </c>
      <c r="D280" s="32">
        <v>341288.08</v>
      </c>
      <c r="E280" s="28" t="s">
        <v>90</v>
      </c>
      <c r="F280" s="47" t="s">
        <v>40</v>
      </c>
      <c r="G280" s="35" t="s">
        <v>43</v>
      </c>
      <c r="H280" s="28" t="s">
        <v>94</v>
      </c>
      <c r="I280" s="22" t="s">
        <v>91</v>
      </c>
      <c r="J280" s="30">
        <v>3</v>
      </c>
      <c r="K280" s="30" t="s">
        <v>92</v>
      </c>
      <c r="L280" s="30" t="s">
        <v>92</v>
      </c>
      <c r="M280" s="28"/>
      <c r="N280" s="28"/>
      <c r="O280" s="28"/>
      <c r="P280" s="28"/>
      <c r="Q280" s="28"/>
      <c r="R280" s="28">
        <v>1</v>
      </c>
      <c r="S280" s="28">
        <v>1</v>
      </c>
      <c r="T280" s="28">
        <v>1</v>
      </c>
      <c r="U280" s="28"/>
      <c r="V280" s="28"/>
      <c r="W280" s="28"/>
      <c r="X280" s="28"/>
      <c r="Y280" s="28"/>
    </row>
    <row r="281" spans="1:25" ht="15" x14ac:dyDescent="0.25">
      <c r="A281" s="31">
        <v>2046</v>
      </c>
      <c r="B281" s="28">
        <v>3</v>
      </c>
      <c r="C281" s="32">
        <v>4449580.55</v>
      </c>
      <c r="D281" s="32">
        <v>341592.7</v>
      </c>
      <c r="E281" s="28" t="s">
        <v>90</v>
      </c>
      <c r="F281" s="47" t="s">
        <v>40</v>
      </c>
      <c r="G281" s="35" t="s">
        <v>43</v>
      </c>
      <c r="H281" s="28" t="s">
        <v>91</v>
      </c>
      <c r="I281" s="22" t="s">
        <v>91</v>
      </c>
      <c r="J281" s="30">
        <v>3</v>
      </c>
      <c r="K281" s="30" t="s">
        <v>92</v>
      </c>
      <c r="L281" s="30" t="s">
        <v>92</v>
      </c>
      <c r="M281" s="28"/>
      <c r="N281" s="28"/>
      <c r="O281" s="28"/>
      <c r="P281" s="28">
        <v>1</v>
      </c>
      <c r="Q281" s="28"/>
      <c r="R281" s="28"/>
      <c r="S281" s="28"/>
      <c r="T281" s="28"/>
      <c r="U281" s="28"/>
      <c r="V281" s="28"/>
      <c r="W281" s="28"/>
      <c r="X281" s="28"/>
      <c r="Y281" s="28"/>
    </row>
    <row r="282" spans="1:25" ht="15" x14ac:dyDescent="0.25">
      <c r="A282" s="31">
        <v>1323</v>
      </c>
      <c r="B282" s="28">
        <v>3</v>
      </c>
      <c r="C282" s="32">
        <v>4449600.3899999997</v>
      </c>
      <c r="D282" s="32">
        <v>341652.66</v>
      </c>
      <c r="E282" s="28" t="s">
        <v>90</v>
      </c>
      <c r="F282" s="47" t="s">
        <v>40</v>
      </c>
      <c r="G282" s="35" t="s">
        <v>43</v>
      </c>
      <c r="H282" s="28" t="s">
        <v>91</v>
      </c>
      <c r="I282" s="22" t="s">
        <v>91</v>
      </c>
      <c r="J282" s="30">
        <v>3</v>
      </c>
      <c r="K282" s="30" t="s">
        <v>92</v>
      </c>
      <c r="L282" s="30" t="s">
        <v>92</v>
      </c>
      <c r="M282" s="28"/>
      <c r="N282" s="28"/>
      <c r="O282" s="28"/>
      <c r="P282" s="28">
        <v>1</v>
      </c>
      <c r="Q282" s="28"/>
      <c r="R282" s="28"/>
      <c r="S282" s="28"/>
      <c r="T282" s="28"/>
      <c r="U282" s="28"/>
      <c r="V282" s="28"/>
      <c r="W282" s="28"/>
      <c r="X282" s="28"/>
      <c r="Y282" s="28"/>
    </row>
    <row r="283" spans="1:25" ht="15" x14ac:dyDescent="0.25">
      <c r="A283" s="40">
        <v>1332</v>
      </c>
      <c r="B283" s="28">
        <v>3</v>
      </c>
      <c r="C283" s="32">
        <v>4449656.0999999996</v>
      </c>
      <c r="D283" s="32">
        <v>341771.2</v>
      </c>
      <c r="E283" s="28" t="s">
        <v>90</v>
      </c>
      <c r="F283" s="47" t="s">
        <v>40</v>
      </c>
      <c r="G283" s="35" t="s">
        <v>43</v>
      </c>
      <c r="H283" s="28" t="s">
        <v>91</v>
      </c>
      <c r="I283" s="22" t="s">
        <v>91</v>
      </c>
      <c r="J283" s="30">
        <v>3</v>
      </c>
      <c r="K283" s="30" t="s">
        <v>92</v>
      </c>
      <c r="L283" s="30" t="s">
        <v>92</v>
      </c>
      <c r="M283" s="28"/>
      <c r="N283" s="28"/>
      <c r="O283" s="28"/>
      <c r="P283" s="28">
        <v>1</v>
      </c>
      <c r="Q283" s="28"/>
      <c r="R283" s="28">
        <v>1</v>
      </c>
      <c r="S283" s="28"/>
      <c r="T283" s="28"/>
      <c r="U283" s="28"/>
      <c r="V283" s="28"/>
      <c r="W283" s="28"/>
      <c r="X283" s="28"/>
      <c r="Y283" s="28"/>
    </row>
    <row r="284" spans="1:25" ht="15" x14ac:dyDescent="0.25">
      <c r="A284" s="40">
        <v>2045</v>
      </c>
      <c r="B284" s="28">
        <v>3</v>
      </c>
      <c r="C284" s="32">
        <v>4449660.8899999997</v>
      </c>
      <c r="D284" s="32">
        <v>341786.37</v>
      </c>
      <c r="E284" s="28" t="s">
        <v>90</v>
      </c>
      <c r="F284" s="47" t="s">
        <v>40</v>
      </c>
      <c r="G284" s="35" t="s">
        <v>43</v>
      </c>
      <c r="H284" s="28" t="s">
        <v>91</v>
      </c>
      <c r="I284" s="22" t="s">
        <v>91</v>
      </c>
      <c r="J284" s="30">
        <v>3</v>
      </c>
      <c r="K284" s="30" t="s">
        <v>92</v>
      </c>
      <c r="L284" s="30" t="s">
        <v>92</v>
      </c>
      <c r="M284" s="28"/>
      <c r="N284" s="28"/>
      <c r="O284" s="28"/>
      <c r="P284" s="28">
        <v>1</v>
      </c>
      <c r="Q284" s="28"/>
      <c r="R284" s="28"/>
      <c r="S284" s="28"/>
      <c r="T284" s="28"/>
      <c r="U284" s="28"/>
      <c r="V284" s="28"/>
      <c r="W284" s="28"/>
      <c r="X284" s="28"/>
    </row>
    <row r="285" spans="1:25" ht="15" x14ac:dyDescent="0.25">
      <c r="A285" s="40">
        <v>2044</v>
      </c>
      <c r="B285" s="28">
        <v>3</v>
      </c>
      <c r="C285" s="32">
        <v>4449693.6900000004</v>
      </c>
      <c r="D285" s="32">
        <v>341869.51</v>
      </c>
      <c r="E285" s="28" t="s">
        <v>90</v>
      </c>
      <c r="F285" s="47" t="s">
        <v>40</v>
      </c>
      <c r="G285" s="35" t="s">
        <v>43</v>
      </c>
      <c r="H285" s="28" t="s">
        <v>91</v>
      </c>
      <c r="I285" s="22" t="s">
        <v>91</v>
      </c>
      <c r="J285" s="30">
        <v>3</v>
      </c>
      <c r="K285" s="30" t="s">
        <v>92</v>
      </c>
      <c r="L285" s="30" t="s">
        <v>92</v>
      </c>
      <c r="M285" s="28"/>
      <c r="N285" s="28"/>
      <c r="O285" s="28"/>
      <c r="P285" s="28">
        <v>1</v>
      </c>
      <c r="Q285" s="28"/>
      <c r="R285" s="28"/>
      <c r="S285" s="28"/>
      <c r="T285" s="28"/>
      <c r="U285" s="28"/>
      <c r="V285" s="28"/>
      <c r="W285" s="28"/>
      <c r="X285" s="28"/>
    </row>
    <row r="286" spans="1:25" ht="15" x14ac:dyDescent="0.25">
      <c r="A286" s="31">
        <v>2043</v>
      </c>
      <c r="B286" s="28">
        <v>3</v>
      </c>
      <c r="C286" s="32">
        <v>4449764.42</v>
      </c>
      <c r="D286" s="32">
        <v>342093.3</v>
      </c>
      <c r="E286" s="28" t="s">
        <v>90</v>
      </c>
      <c r="F286" s="47" t="s">
        <v>40</v>
      </c>
      <c r="G286" s="35" t="s">
        <v>43</v>
      </c>
      <c r="H286" s="28" t="s">
        <v>91</v>
      </c>
      <c r="I286" s="22" t="s">
        <v>91</v>
      </c>
      <c r="J286" s="30">
        <v>3</v>
      </c>
      <c r="K286" s="30" t="s">
        <v>92</v>
      </c>
      <c r="L286" s="30" t="s">
        <v>92</v>
      </c>
      <c r="M286" s="28"/>
      <c r="N286" s="28">
        <v>1</v>
      </c>
      <c r="O286" s="28"/>
      <c r="P286" s="28">
        <v>1</v>
      </c>
      <c r="Q286" s="28"/>
      <c r="R286" s="28"/>
      <c r="S286" s="28"/>
      <c r="T286" s="28"/>
      <c r="U286" s="28"/>
      <c r="V286" s="28"/>
      <c r="W286" s="28"/>
      <c r="X286" s="28"/>
      <c r="Y286" s="28"/>
    </row>
    <row r="287" spans="1:25" ht="15" x14ac:dyDescent="0.25">
      <c r="A287" s="40">
        <v>1899</v>
      </c>
      <c r="B287" s="28">
        <v>3</v>
      </c>
      <c r="C287" s="32">
        <v>4449779.33</v>
      </c>
      <c r="D287" s="32">
        <v>342144.72</v>
      </c>
      <c r="E287" s="28" t="s">
        <v>90</v>
      </c>
      <c r="F287" s="47" t="s">
        <v>40</v>
      </c>
      <c r="G287" s="35" t="s">
        <v>43</v>
      </c>
      <c r="H287" s="28" t="s">
        <v>91</v>
      </c>
      <c r="I287" s="22" t="s">
        <v>91</v>
      </c>
      <c r="J287" s="30">
        <v>3</v>
      </c>
      <c r="K287" s="30" t="s">
        <v>92</v>
      </c>
      <c r="L287" s="30" t="s">
        <v>92</v>
      </c>
      <c r="M287" s="28"/>
      <c r="N287" s="28">
        <v>1</v>
      </c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 spans="1:25" ht="15" x14ac:dyDescent="0.25">
      <c r="A288" s="40">
        <v>1831</v>
      </c>
      <c r="B288" s="34">
        <v>3</v>
      </c>
      <c r="C288" s="42">
        <v>4449865.75</v>
      </c>
      <c r="D288" s="42">
        <v>344101.51</v>
      </c>
      <c r="E288" s="34" t="s">
        <v>90</v>
      </c>
      <c r="F288" s="47" t="s">
        <v>41</v>
      </c>
      <c r="G288" s="35" t="s">
        <v>43</v>
      </c>
      <c r="H288" s="34" t="s">
        <v>91</v>
      </c>
      <c r="I288" s="22" t="s">
        <v>91</v>
      </c>
      <c r="J288" s="37">
        <v>2</v>
      </c>
      <c r="K288" s="37" t="s">
        <v>92</v>
      </c>
      <c r="L288" s="37" t="s">
        <v>92</v>
      </c>
      <c r="M288" s="28"/>
      <c r="N288" s="28">
        <v>1</v>
      </c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 spans="1:25" ht="15" x14ac:dyDescent="0.25">
      <c r="A289" s="40">
        <v>2054</v>
      </c>
      <c r="B289" s="28">
        <v>3</v>
      </c>
      <c r="C289" s="32">
        <v>4449866.67</v>
      </c>
      <c r="D289" s="32">
        <v>344100.25</v>
      </c>
      <c r="E289" s="28" t="s">
        <v>90</v>
      </c>
      <c r="F289" s="47" t="s">
        <v>41</v>
      </c>
      <c r="G289" s="35" t="s">
        <v>43</v>
      </c>
      <c r="H289" s="28" t="s">
        <v>91</v>
      </c>
      <c r="I289" s="22" t="s">
        <v>91</v>
      </c>
      <c r="J289" s="30">
        <v>9</v>
      </c>
      <c r="K289" s="30" t="s">
        <v>92</v>
      </c>
      <c r="L289" s="30" t="s">
        <v>92</v>
      </c>
      <c r="M289" s="28">
        <v>1</v>
      </c>
      <c r="N289" s="28"/>
      <c r="O289" s="28"/>
      <c r="P289" s="28"/>
      <c r="Q289" s="28"/>
      <c r="R289" s="28"/>
      <c r="S289" s="28"/>
      <c r="T289" s="28"/>
      <c r="U289" s="28"/>
      <c r="V289" s="28"/>
      <c r="W289" s="28">
        <v>1</v>
      </c>
      <c r="X289" s="28"/>
      <c r="Y289" s="28"/>
    </row>
    <row r="290" spans="1:25" ht="15" x14ac:dyDescent="0.25">
      <c r="A290" s="31">
        <v>1166</v>
      </c>
      <c r="B290" s="28">
        <v>42</v>
      </c>
      <c r="C290" s="32">
        <v>4449901.3</v>
      </c>
      <c r="D290" s="32">
        <v>302891.8</v>
      </c>
      <c r="E290" s="28" t="s">
        <v>90</v>
      </c>
      <c r="F290" s="47" t="s">
        <v>40</v>
      </c>
      <c r="G290" s="35" t="s">
        <v>43</v>
      </c>
      <c r="H290" s="28" t="s">
        <v>91</v>
      </c>
      <c r="I290" s="22" t="s">
        <v>91</v>
      </c>
      <c r="J290" s="30">
        <v>3</v>
      </c>
      <c r="K290" s="30" t="s">
        <v>92</v>
      </c>
      <c r="L290" s="30" t="s">
        <v>92</v>
      </c>
      <c r="M290" s="28"/>
      <c r="N290" s="28">
        <v>1</v>
      </c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spans="1:25" ht="15" x14ac:dyDescent="0.25">
      <c r="A291" s="40">
        <v>1832</v>
      </c>
      <c r="B291" s="28">
        <v>3</v>
      </c>
      <c r="C291" s="32">
        <v>4449955.83</v>
      </c>
      <c r="D291" s="32">
        <v>344548.39</v>
      </c>
      <c r="E291" s="28" t="s">
        <v>90</v>
      </c>
      <c r="F291" s="47" t="s">
        <v>41</v>
      </c>
      <c r="G291" s="35" t="s">
        <v>43</v>
      </c>
      <c r="H291" s="28" t="s">
        <v>91</v>
      </c>
      <c r="I291" s="22" t="s">
        <v>91</v>
      </c>
      <c r="J291" s="30">
        <v>2</v>
      </c>
      <c r="K291" s="30" t="s">
        <v>92</v>
      </c>
      <c r="L291" s="30" t="s">
        <v>92</v>
      </c>
      <c r="M291" s="28"/>
      <c r="N291" s="28">
        <v>1</v>
      </c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 spans="1:25" ht="15" x14ac:dyDescent="0.25">
      <c r="A292" s="31">
        <v>2052</v>
      </c>
      <c r="B292" s="28">
        <v>3</v>
      </c>
      <c r="C292" s="32">
        <v>4449960.55</v>
      </c>
      <c r="D292" s="32">
        <v>344583.41</v>
      </c>
      <c r="E292" s="28" t="s">
        <v>90</v>
      </c>
      <c r="F292" s="47" t="s">
        <v>41</v>
      </c>
      <c r="G292" s="35" t="s">
        <v>43</v>
      </c>
      <c r="H292" s="28" t="s">
        <v>91</v>
      </c>
      <c r="I292" s="22" t="s">
        <v>91</v>
      </c>
      <c r="J292" s="30">
        <v>9</v>
      </c>
      <c r="K292" s="30" t="s">
        <v>92</v>
      </c>
      <c r="L292" s="30" t="s">
        <v>92</v>
      </c>
      <c r="M292" s="28"/>
      <c r="N292" s="28"/>
      <c r="O292" s="28"/>
      <c r="P292" s="28"/>
      <c r="Q292" s="28"/>
      <c r="R292" s="28"/>
      <c r="S292" s="28"/>
      <c r="T292" s="28"/>
      <c r="U292" s="28"/>
      <c r="V292" s="28">
        <v>1</v>
      </c>
      <c r="W292" s="28"/>
      <c r="X292" s="28"/>
      <c r="Y292" s="28"/>
    </row>
    <row r="293" spans="1:25" ht="15" x14ac:dyDescent="0.25">
      <c r="A293" s="31">
        <v>1979</v>
      </c>
      <c r="B293" s="28">
        <v>18</v>
      </c>
      <c r="C293" s="32">
        <v>4450067.1399999997</v>
      </c>
      <c r="D293" s="32">
        <v>347555.19</v>
      </c>
      <c r="E293" s="28" t="s">
        <v>90</v>
      </c>
      <c r="F293" s="47" t="s">
        <v>41</v>
      </c>
      <c r="G293" s="35" t="s">
        <v>43</v>
      </c>
      <c r="H293" s="28" t="s">
        <v>91</v>
      </c>
      <c r="I293" s="22" t="s">
        <v>91</v>
      </c>
      <c r="J293" s="30">
        <v>6</v>
      </c>
      <c r="K293" s="30" t="s">
        <v>92</v>
      </c>
      <c r="L293" s="30" t="s">
        <v>92</v>
      </c>
      <c r="M293" s="28"/>
      <c r="N293" s="28"/>
      <c r="O293" s="28"/>
      <c r="P293" s="28">
        <v>1</v>
      </c>
      <c r="Q293" s="28"/>
      <c r="R293" s="28"/>
      <c r="S293" s="28"/>
      <c r="T293" s="28"/>
      <c r="U293" s="28"/>
      <c r="V293" s="28"/>
      <c r="W293" s="28"/>
      <c r="X293" s="28"/>
      <c r="Y293" s="28"/>
    </row>
    <row r="294" spans="1:25" ht="15" x14ac:dyDescent="0.25">
      <c r="A294" s="31">
        <v>2053</v>
      </c>
      <c r="B294" s="28">
        <v>3</v>
      </c>
      <c r="C294" s="32">
        <v>4450074.97</v>
      </c>
      <c r="D294" s="32">
        <v>344808.48</v>
      </c>
      <c r="E294" s="28" t="s">
        <v>90</v>
      </c>
      <c r="F294" s="47" t="s">
        <v>41</v>
      </c>
      <c r="G294" s="35" t="s">
        <v>43</v>
      </c>
      <c r="H294" s="28" t="s">
        <v>91</v>
      </c>
      <c r="I294" s="22" t="s">
        <v>91</v>
      </c>
      <c r="J294" s="30">
        <v>9</v>
      </c>
      <c r="K294" s="30" t="s">
        <v>92</v>
      </c>
      <c r="L294" s="30" t="s">
        <v>92</v>
      </c>
      <c r="M294" s="28"/>
      <c r="N294" s="28"/>
      <c r="O294" s="28">
        <v>1</v>
      </c>
      <c r="P294" s="28"/>
      <c r="Q294" s="28"/>
      <c r="R294" s="28"/>
      <c r="S294" s="28"/>
      <c r="T294" s="28">
        <v>1</v>
      </c>
      <c r="U294" s="28"/>
      <c r="V294" s="28"/>
      <c r="W294" s="28"/>
      <c r="X294" s="28"/>
      <c r="Y294" s="28"/>
    </row>
    <row r="295" spans="1:25" ht="15" x14ac:dyDescent="0.25">
      <c r="A295" s="31">
        <v>2051</v>
      </c>
      <c r="B295" s="28">
        <v>3</v>
      </c>
      <c r="C295" s="32">
        <v>4450116.57</v>
      </c>
      <c r="D295" s="32">
        <v>343512.96</v>
      </c>
      <c r="E295" s="28" t="s">
        <v>90</v>
      </c>
      <c r="F295" s="47" t="s">
        <v>41</v>
      </c>
      <c r="G295" s="35" t="s">
        <v>43</v>
      </c>
      <c r="H295" s="28" t="s">
        <v>91</v>
      </c>
      <c r="I295" s="22" t="s">
        <v>91</v>
      </c>
      <c r="J295" s="30">
        <v>9</v>
      </c>
      <c r="K295" s="30" t="s">
        <v>92</v>
      </c>
      <c r="L295" s="30" t="s">
        <v>92</v>
      </c>
      <c r="M295" s="28">
        <v>1</v>
      </c>
      <c r="N295" s="28"/>
      <c r="O295" s="28"/>
      <c r="P295" s="28">
        <v>1</v>
      </c>
      <c r="Q295" s="28"/>
      <c r="R295" s="28"/>
      <c r="S295" s="28"/>
      <c r="T295" s="28">
        <v>1</v>
      </c>
      <c r="U295" s="28"/>
      <c r="V295" s="28"/>
      <c r="W295" s="28"/>
      <c r="X295" s="28"/>
      <c r="Y295" s="28"/>
    </row>
    <row r="296" spans="1:25" ht="15" x14ac:dyDescent="0.25">
      <c r="A296" s="31">
        <v>2029</v>
      </c>
      <c r="B296" s="28">
        <v>3</v>
      </c>
      <c r="C296" s="32">
        <v>4450194.1900000004</v>
      </c>
      <c r="D296" s="32">
        <v>343074.07</v>
      </c>
      <c r="E296" s="28" t="s">
        <v>90</v>
      </c>
      <c r="F296" s="47" t="s">
        <v>40</v>
      </c>
      <c r="G296" s="35" t="s">
        <v>43</v>
      </c>
      <c r="H296" s="28" t="s">
        <v>91</v>
      </c>
      <c r="I296" s="22" t="s">
        <v>91</v>
      </c>
      <c r="J296" s="30">
        <v>9</v>
      </c>
      <c r="K296" s="30" t="s">
        <v>92</v>
      </c>
      <c r="L296" s="30" t="s">
        <v>92</v>
      </c>
      <c r="M296" s="28"/>
      <c r="N296" s="28"/>
      <c r="O296" s="28">
        <v>1</v>
      </c>
      <c r="P296" s="28">
        <v>1</v>
      </c>
      <c r="Q296" s="28"/>
      <c r="R296" s="28"/>
      <c r="S296" s="28"/>
      <c r="T296" s="28"/>
      <c r="U296" s="28"/>
      <c r="V296" s="28"/>
      <c r="W296" s="28"/>
      <c r="X296" s="28"/>
      <c r="Y296" s="28"/>
    </row>
    <row r="297" spans="1:25" ht="15" x14ac:dyDescent="0.25">
      <c r="A297" s="31">
        <v>2050</v>
      </c>
      <c r="B297" s="28">
        <v>3</v>
      </c>
      <c r="C297" s="32">
        <v>4450217.2</v>
      </c>
      <c r="D297" s="32">
        <v>343179.74</v>
      </c>
      <c r="E297" s="28" t="s">
        <v>90</v>
      </c>
      <c r="F297" s="47" t="s">
        <v>40</v>
      </c>
      <c r="G297" s="35" t="s">
        <v>43</v>
      </c>
      <c r="H297" s="28" t="s">
        <v>91</v>
      </c>
      <c r="I297" s="22" t="s">
        <v>91</v>
      </c>
      <c r="J297" s="30">
        <v>9</v>
      </c>
      <c r="K297" s="30" t="s">
        <v>92</v>
      </c>
      <c r="L297" s="30" t="s">
        <v>92</v>
      </c>
      <c r="M297" s="28"/>
      <c r="N297" s="28"/>
      <c r="O297" s="28"/>
      <c r="P297" s="28">
        <v>1</v>
      </c>
      <c r="Q297" s="28"/>
      <c r="R297" s="28"/>
      <c r="S297" s="28"/>
      <c r="T297" s="28"/>
      <c r="U297" s="28"/>
      <c r="V297" s="28"/>
      <c r="W297" s="28"/>
      <c r="X297" s="28"/>
      <c r="Y297" s="28"/>
    </row>
    <row r="298" spans="1:25" ht="15" x14ac:dyDescent="0.25">
      <c r="A298" s="31">
        <v>1069</v>
      </c>
      <c r="B298" s="28">
        <v>44</v>
      </c>
      <c r="C298" s="32">
        <v>4450251.96</v>
      </c>
      <c r="D298" s="32">
        <v>324126.25</v>
      </c>
      <c r="E298" s="28" t="s">
        <v>90</v>
      </c>
      <c r="F298" s="47" t="s">
        <v>40</v>
      </c>
      <c r="G298" s="35" t="s">
        <v>43</v>
      </c>
      <c r="H298" s="28" t="s">
        <v>91</v>
      </c>
      <c r="I298" s="22" t="s">
        <v>91</v>
      </c>
      <c r="J298" s="30">
        <v>3</v>
      </c>
      <c r="K298" s="30" t="s">
        <v>92</v>
      </c>
      <c r="L298" s="30" t="s">
        <v>92</v>
      </c>
      <c r="M298" s="28">
        <v>1</v>
      </c>
      <c r="N298" s="28"/>
      <c r="O298" s="28"/>
      <c r="P298" s="28">
        <v>1</v>
      </c>
      <c r="Q298" s="28"/>
      <c r="R298" s="28"/>
      <c r="S298" s="28"/>
      <c r="T298" s="28"/>
      <c r="U298" s="28"/>
      <c r="V298" s="28"/>
      <c r="W298" s="28"/>
      <c r="X298" s="28"/>
      <c r="Y298" s="28"/>
    </row>
    <row r="299" spans="1:25" ht="15" x14ac:dyDescent="0.25">
      <c r="A299" s="40">
        <v>1462</v>
      </c>
      <c r="B299" s="28">
        <v>18</v>
      </c>
      <c r="C299" s="32">
        <v>4450356.79</v>
      </c>
      <c r="D299" s="32">
        <v>359358.79</v>
      </c>
      <c r="E299" s="28" t="s">
        <v>90</v>
      </c>
      <c r="F299" s="47" t="s">
        <v>41</v>
      </c>
      <c r="G299" s="35" t="s">
        <v>43</v>
      </c>
      <c r="H299" s="28" t="s">
        <v>91</v>
      </c>
      <c r="I299" s="22" t="s">
        <v>91</v>
      </c>
      <c r="J299" s="30">
        <v>2</v>
      </c>
      <c r="K299" s="30" t="s">
        <v>92</v>
      </c>
      <c r="L299" s="30" t="s">
        <v>92</v>
      </c>
      <c r="M299" s="28"/>
      <c r="N299" s="28"/>
      <c r="O299" s="28"/>
      <c r="P299" s="28">
        <v>1</v>
      </c>
      <c r="Q299" s="28"/>
      <c r="R299" s="28"/>
      <c r="S299" s="28"/>
      <c r="T299" s="28"/>
      <c r="U299" s="28"/>
      <c r="V299" s="28"/>
      <c r="W299" s="28"/>
      <c r="X299" s="28"/>
    </row>
    <row r="300" spans="1:25" ht="15" x14ac:dyDescent="0.25">
      <c r="A300" s="40">
        <v>1172</v>
      </c>
      <c r="B300" s="28">
        <v>44</v>
      </c>
      <c r="C300" s="32">
        <v>4450402.2</v>
      </c>
      <c r="D300" s="32">
        <v>324313</v>
      </c>
      <c r="E300" s="28" t="s">
        <v>90</v>
      </c>
      <c r="F300" s="47" t="s">
        <v>40</v>
      </c>
      <c r="G300" s="35" t="s">
        <v>43</v>
      </c>
      <c r="H300" s="28" t="s">
        <v>91</v>
      </c>
      <c r="I300" s="22" t="s">
        <v>91</v>
      </c>
      <c r="J300" s="30">
        <v>3</v>
      </c>
      <c r="K300" s="30" t="s">
        <v>92</v>
      </c>
      <c r="L300" s="30" t="s">
        <v>92</v>
      </c>
      <c r="M300" s="28"/>
      <c r="N300" s="28">
        <v>1</v>
      </c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spans="1:25" ht="15" x14ac:dyDescent="0.25">
      <c r="A301" s="40">
        <v>1171</v>
      </c>
      <c r="B301" s="28">
        <v>44</v>
      </c>
      <c r="C301" s="32">
        <v>4450402.5</v>
      </c>
      <c r="D301" s="32">
        <v>324312.09999999998</v>
      </c>
      <c r="E301" s="28" t="s">
        <v>90</v>
      </c>
      <c r="F301" s="47" t="s">
        <v>40</v>
      </c>
      <c r="G301" s="35" t="s">
        <v>43</v>
      </c>
      <c r="H301" s="28" t="s">
        <v>91</v>
      </c>
      <c r="I301" s="22" t="s">
        <v>91</v>
      </c>
      <c r="J301" s="30">
        <v>3</v>
      </c>
      <c r="K301" s="30" t="s">
        <v>92</v>
      </c>
      <c r="L301" s="30" t="s">
        <v>92</v>
      </c>
      <c r="M301" s="28"/>
      <c r="N301" s="28">
        <v>1</v>
      </c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 spans="1:25" ht="15" x14ac:dyDescent="0.25">
      <c r="A302" s="40">
        <v>1173</v>
      </c>
      <c r="B302" s="28">
        <v>44</v>
      </c>
      <c r="C302" s="32">
        <v>4450403.5</v>
      </c>
      <c r="D302" s="32">
        <v>324313.3</v>
      </c>
      <c r="E302" s="28" t="s">
        <v>90</v>
      </c>
      <c r="F302" s="47" t="s">
        <v>40</v>
      </c>
      <c r="G302" s="35" t="s">
        <v>43</v>
      </c>
      <c r="H302" s="28" t="s">
        <v>91</v>
      </c>
      <c r="I302" s="22" t="s">
        <v>91</v>
      </c>
      <c r="J302" s="30">
        <v>3</v>
      </c>
      <c r="K302" s="30" t="s">
        <v>92</v>
      </c>
      <c r="L302" s="30" t="s">
        <v>92</v>
      </c>
      <c r="M302" s="28"/>
      <c r="N302" s="28">
        <v>1</v>
      </c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spans="1:25" ht="15" x14ac:dyDescent="0.25">
      <c r="A303" s="40">
        <v>1032</v>
      </c>
      <c r="B303" s="28">
        <v>9</v>
      </c>
      <c r="C303" s="32">
        <v>4450613.3899999997</v>
      </c>
      <c r="D303" s="32">
        <v>311820.28999999998</v>
      </c>
      <c r="E303" s="28" t="s">
        <v>90</v>
      </c>
      <c r="F303" s="47" t="s">
        <v>40</v>
      </c>
      <c r="G303" s="35" t="s">
        <v>43</v>
      </c>
      <c r="H303" s="28" t="s">
        <v>91</v>
      </c>
      <c r="I303" s="22" t="s">
        <v>91</v>
      </c>
      <c r="J303" s="30">
        <v>3</v>
      </c>
      <c r="K303" s="30" t="s">
        <v>92</v>
      </c>
      <c r="L303" s="30" t="s">
        <v>92</v>
      </c>
      <c r="M303" s="28"/>
      <c r="N303" s="28"/>
      <c r="O303" s="28"/>
      <c r="P303" s="28"/>
      <c r="Q303" s="28"/>
      <c r="R303" s="28">
        <v>1</v>
      </c>
      <c r="S303" s="28">
        <v>1</v>
      </c>
      <c r="T303" s="28"/>
      <c r="U303" s="28"/>
      <c r="V303" s="28"/>
      <c r="W303" s="28"/>
      <c r="X303" s="28"/>
      <c r="Y303" s="28"/>
    </row>
    <row r="304" spans="1:25" ht="15" x14ac:dyDescent="0.25">
      <c r="A304" s="40">
        <v>1060</v>
      </c>
      <c r="B304" s="34">
        <v>42</v>
      </c>
      <c r="C304" s="42">
        <v>4450694.9400000004</v>
      </c>
      <c r="D304" s="42">
        <v>303387.68</v>
      </c>
      <c r="E304" s="34" t="s">
        <v>90</v>
      </c>
      <c r="F304" s="47" t="s">
        <v>40</v>
      </c>
      <c r="G304" s="35" t="s">
        <v>43</v>
      </c>
      <c r="H304" s="34" t="s">
        <v>91</v>
      </c>
      <c r="I304" s="22" t="s">
        <v>91</v>
      </c>
      <c r="J304" s="37">
        <v>3</v>
      </c>
      <c r="K304" s="37" t="s">
        <v>92</v>
      </c>
      <c r="L304" s="37" t="s">
        <v>92</v>
      </c>
      <c r="M304" s="28"/>
      <c r="N304" s="28">
        <v>1</v>
      </c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spans="1:25" ht="15" x14ac:dyDescent="0.25">
      <c r="A305" s="40">
        <v>1683</v>
      </c>
      <c r="B305" s="28">
        <v>18</v>
      </c>
      <c r="C305" s="32">
        <v>4450733.04</v>
      </c>
      <c r="D305" s="32">
        <v>359517.11</v>
      </c>
      <c r="E305" s="28" t="s">
        <v>90</v>
      </c>
      <c r="F305" s="47" t="s">
        <v>41</v>
      </c>
      <c r="G305" s="35" t="s">
        <v>43</v>
      </c>
      <c r="H305" s="28" t="s">
        <v>91</v>
      </c>
      <c r="I305" s="22" t="s">
        <v>91</v>
      </c>
      <c r="J305" s="30">
        <v>2</v>
      </c>
      <c r="K305" s="30" t="s">
        <v>92</v>
      </c>
      <c r="L305" s="30" t="s">
        <v>92</v>
      </c>
      <c r="M305" s="28"/>
      <c r="N305" s="28"/>
      <c r="O305" s="28"/>
      <c r="P305" s="28">
        <v>1</v>
      </c>
      <c r="Q305" s="28"/>
      <c r="R305" s="28"/>
      <c r="S305" s="28"/>
      <c r="T305" s="28"/>
      <c r="U305" s="28"/>
      <c r="V305" s="28"/>
      <c r="W305" s="28"/>
      <c r="X305" s="28"/>
      <c r="Y305" s="28"/>
    </row>
    <row r="306" spans="1:25" ht="15" x14ac:dyDescent="0.25">
      <c r="A306" s="40">
        <v>1165</v>
      </c>
      <c r="B306" s="28">
        <v>42</v>
      </c>
      <c r="C306" s="32">
        <v>4450784.5</v>
      </c>
      <c r="D306" s="32">
        <v>303440.7</v>
      </c>
      <c r="E306" s="28" t="s">
        <v>90</v>
      </c>
      <c r="F306" s="47" t="s">
        <v>40</v>
      </c>
      <c r="G306" s="35" t="s">
        <v>43</v>
      </c>
      <c r="H306" s="28" t="s">
        <v>91</v>
      </c>
      <c r="I306" s="22" t="s">
        <v>91</v>
      </c>
      <c r="J306" s="30">
        <v>3</v>
      </c>
      <c r="K306" s="30" t="s">
        <v>92</v>
      </c>
      <c r="L306" s="30" t="s">
        <v>92</v>
      </c>
      <c r="M306" s="28"/>
      <c r="N306" s="28">
        <v>1</v>
      </c>
      <c r="O306" s="28"/>
      <c r="P306" s="28">
        <v>1</v>
      </c>
      <c r="Q306" s="28"/>
      <c r="R306" s="28"/>
      <c r="S306" s="28"/>
      <c r="T306" s="28">
        <v>1</v>
      </c>
      <c r="U306" s="28"/>
      <c r="V306" s="28"/>
      <c r="W306" s="28"/>
      <c r="X306" s="28"/>
      <c r="Y306" s="28"/>
    </row>
    <row r="307" spans="1:25" ht="15" x14ac:dyDescent="0.25">
      <c r="A307" s="40">
        <v>1119</v>
      </c>
      <c r="B307" s="28">
        <v>9</v>
      </c>
      <c r="C307" s="32">
        <v>4450816.5</v>
      </c>
      <c r="D307" s="32">
        <v>311647.2</v>
      </c>
      <c r="E307" s="28" t="s">
        <v>90</v>
      </c>
      <c r="F307" s="47" t="s">
        <v>40</v>
      </c>
      <c r="G307" s="35" t="s">
        <v>43</v>
      </c>
      <c r="H307" s="28" t="s">
        <v>91</v>
      </c>
      <c r="I307" s="22" t="s">
        <v>91</v>
      </c>
      <c r="J307" s="30">
        <v>3</v>
      </c>
      <c r="K307" s="30" t="s">
        <v>92</v>
      </c>
      <c r="L307" s="30" t="s">
        <v>92</v>
      </c>
      <c r="M307" s="28"/>
      <c r="N307" s="28"/>
      <c r="O307" s="28"/>
      <c r="P307" s="28"/>
      <c r="Q307" s="28"/>
      <c r="R307" s="28"/>
      <c r="S307" s="28">
        <v>1</v>
      </c>
      <c r="T307" s="28"/>
      <c r="U307" s="28"/>
      <c r="V307" s="28"/>
      <c r="W307" s="28"/>
      <c r="X307" s="28"/>
    </row>
    <row r="308" spans="1:25" ht="15" x14ac:dyDescent="0.25">
      <c r="A308" s="40">
        <v>1029</v>
      </c>
      <c r="B308" s="28">
        <v>38</v>
      </c>
      <c r="C308" s="32">
        <v>4450826.2699999996</v>
      </c>
      <c r="D308" s="32">
        <v>317183.31</v>
      </c>
      <c r="E308" s="28" t="s">
        <v>90</v>
      </c>
      <c r="F308" s="47" t="s">
        <v>40</v>
      </c>
      <c r="G308" s="35" t="s">
        <v>43</v>
      </c>
      <c r="H308" s="28" t="s">
        <v>91</v>
      </c>
      <c r="I308" s="22" t="s">
        <v>91</v>
      </c>
      <c r="J308" s="30">
        <v>3</v>
      </c>
      <c r="K308" s="30" t="s">
        <v>92</v>
      </c>
      <c r="L308" s="30" t="s">
        <v>92</v>
      </c>
      <c r="M308" s="28"/>
      <c r="N308" s="28"/>
      <c r="O308" s="28">
        <v>1</v>
      </c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spans="1:25" ht="15" x14ac:dyDescent="0.25">
      <c r="A309" s="31">
        <v>1700</v>
      </c>
      <c r="B309" s="28">
        <v>18</v>
      </c>
      <c r="C309" s="32">
        <v>4450941.08</v>
      </c>
      <c r="D309" s="32">
        <v>359352.55</v>
      </c>
      <c r="E309" s="28" t="s">
        <v>90</v>
      </c>
      <c r="F309" s="47" t="s">
        <v>41</v>
      </c>
      <c r="G309" s="35" t="s">
        <v>43</v>
      </c>
      <c r="H309" s="28" t="s">
        <v>91</v>
      </c>
      <c r="I309" s="22" t="s">
        <v>91</v>
      </c>
      <c r="J309" s="30">
        <v>2</v>
      </c>
      <c r="K309" s="30" t="s">
        <v>92</v>
      </c>
      <c r="L309" s="30" t="s">
        <v>92</v>
      </c>
      <c r="M309" s="28"/>
      <c r="N309" s="28"/>
      <c r="O309" s="28"/>
      <c r="P309" s="28">
        <v>1</v>
      </c>
      <c r="Q309" s="28"/>
      <c r="R309" s="28">
        <v>1</v>
      </c>
      <c r="S309" s="28"/>
      <c r="T309" s="28"/>
      <c r="U309" s="28"/>
      <c r="V309" s="28"/>
      <c r="W309" s="28"/>
      <c r="X309" s="28"/>
      <c r="Y309" s="28"/>
    </row>
    <row r="310" spans="1:25" ht="15" x14ac:dyDescent="0.25">
      <c r="A310" s="40">
        <v>1976</v>
      </c>
      <c r="B310" s="28">
        <v>18</v>
      </c>
      <c r="C310" s="32">
        <v>4451101.41</v>
      </c>
      <c r="D310" s="32">
        <v>346531.36</v>
      </c>
      <c r="E310" s="28" t="s">
        <v>90</v>
      </c>
      <c r="F310" s="47" t="s">
        <v>41</v>
      </c>
      <c r="G310" s="35" t="s">
        <v>43</v>
      </c>
      <c r="H310" s="28" t="s">
        <v>91</v>
      </c>
      <c r="I310" s="22" t="s">
        <v>91</v>
      </c>
      <c r="J310" s="30">
        <v>9</v>
      </c>
      <c r="K310" s="30" t="s">
        <v>92</v>
      </c>
      <c r="L310" s="30" t="s">
        <v>92</v>
      </c>
      <c r="M310" s="28">
        <v>1</v>
      </c>
      <c r="N310" s="28"/>
      <c r="O310" s="28"/>
      <c r="P310" s="28">
        <v>1</v>
      </c>
      <c r="Q310" s="28"/>
      <c r="R310" s="28">
        <v>1</v>
      </c>
      <c r="S310" s="28"/>
      <c r="T310" s="28"/>
      <c r="U310" s="28"/>
      <c r="V310" s="28"/>
      <c r="W310" s="28">
        <v>1</v>
      </c>
      <c r="X310" s="28"/>
      <c r="Y310" s="28"/>
    </row>
    <row r="311" spans="1:25" ht="15" x14ac:dyDescent="0.25">
      <c r="A311" s="40">
        <v>1598</v>
      </c>
      <c r="B311" s="28">
        <v>18</v>
      </c>
      <c r="C311" s="32">
        <v>4451120.5599999996</v>
      </c>
      <c r="D311" s="32">
        <v>359094.49</v>
      </c>
      <c r="E311" s="28" t="s">
        <v>90</v>
      </c>
      <c r="F311" s="47" t="s">
        <v>41</v>
      </c>
      <c r="G311" s="35" t="s">
        <v>43</v>
      </c>
      <c r="H311" s="28" t="s">
        <v>91</v>
      </c>
      <c r="I311" s="22" t="s">
        <v>91</v>
      </c>
      <c r="J311" s="30">
        <v>2</v>
      </c>
      <c r="K311" s="30" t="s">
        <v>92</v>
      </c>
      <c r="L311" s="30" t="s">
        <v>92</v>
      </c>
      <c r="M311" s="28"/>
      <c r="N311" s="28"/>
      <c r="O311" s="28">
        <v>1</v>
      </c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spans="1:25" ht="15" x14ac:dyDescent="0.25">
      <c r="A312" s="40">
        <v>1058</v>
      </c>
      <c r="B312" s="28">
        <v>42</v>
      </c>
      <c r="C312" s="32">
        <v>4451615.5599999996</v>
      </c>
      <c r="D312" s="32">
        <v>303962.05</v>
      </c>
      <c r="E312" s="28" t="s">
        <v>90</v>
      </c>
      <c r="F312" s="47" t="s">
        <v>40</v>
      </c>
      <c r="G312" s="35" t="s">
        <v>43</v>
      </c>
      <c r="H312" s="28" t="s">
        <v>91</v>
      </c>
      <c r="I312" s="22" t="s">
        <v>91</v>
      </c>
      <c r="J312" s="30">
        <v>7</v>
      </c>
      <c r="K312" s="30" t="s">
        <v>92</v>
      </c>
      <c r="L312" s="30" t="s">
        <v>92</v>
      </c>
      <c r="M312" s="28">
        <v>1</v>
      </c>
      <c r="N312" s="28"/>
      <c r="O312" s="28"/>
      <c r="P312" s="28">
        <v>1</v>
      </c>
      <c r="Q312" s="28"/>
      <c r="R312" s="28"/>
      <c r="S312" s="28">
        <v>1</v>
      </c>
      <c r="T312" s="28"/>
      <c r="U312" s="28"/>
      <c r="V312" s="28"/>
      <c r="W312" s="28"/>
      <c r="X312" s="28"/>
    </row>
    <row r="313" spans="1:25" ht="15" x14ac:dyDescent="0.25">
      <c r="A313" s="31">
        <v>1057</v>
      </c>
      <c r="B313" s="28">
        <v>42</v>
      </c>
      <c r="C313" s="32">
        <v>4451615.79</v>
      </c>
      <c r="D313" s="32">
        <v>303961.8</v>
      </c>
      <c r="E313" s="28" t="s">
        <v>90</v>
      </c>
      <c r="F313" s="47" t="s">
        <v>40</v>
      </c>
      <c r="G313" s="35" t="s">
        <v>43</v>
      </c>
      <c r="H313" s="28" t="s">
        <v>91</v>
      </c>
      <c r="I313" s="22" t="s">
        <v>91</v>
      </c>
      <c r="J313" s="30">
        <v>7</v>
      </c>
      <c r="K313" s="30" t="s">
        <v>92</v>
      </c>
      <c r="L313" s="30" t="s">
        <v>92</v>
      </c>
      <c r="M313" s="28">
        <v>1</v>
      </c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spans="1:25" ht="15" x14ac:dyDescent="0.25">
      <c r="A314" s="31">
        <v>2075</v>
      </c>
      <c r="B314" s="28">
        <v>2</v>
      </c>
      <c r="C314" s="32">
        <v>4451705</v>
      </c>
      <c r="D314" s="32">
        <v>350117.75</v>
      </c>
      <c r="E314" s="28" t="s">
        <v>90</v>
      </c>
      <c r="F314" s="47" t="s">
        <v>41</v>
      </c>
      <c r="G314" s="35" t="s">
        <v>43</v>
      </c>
      <c r="H314" s="28" t="s">
        <v>91</v>
      </c>
      <c r="I314" s="22" t="s">
        <v>91</v>
      </c>
      <c r="J314" s="30">
        <v>2</v>
      </c>
      <c r="K314" s="30" t="s">
        <v>92</v>
      </c>
      <c r="L314" s="30" t="s">
        <v>92</v>
      </c>
      <c r="M314" s="28">
        <v>1</v>
      </c>
      <c r="N314" s="28"/>
      <c r="O314" s="28"/>
      <c r="P314" s="28"/>
      <c r="Q314" s="28"/>
      <c r="R314" s="28"/>
      <c r="S314" s="28">
        <v>1</v>
      </c>
      <c r="T314" s="28"/>
      <c r="U314" s="28"/>
      <c r="V314" s="28"/>
      <c r="W314" s="28"/>
      <c r="X314" s="28"/>
      <c r="Y314" s="28"/>
    </row>
    <row r="315" spans="1:25" ht="15" x14ac:dyDescent="0.25">
      <c r="A315" s="40">
        <v>2076</v>
      </c>
      <c r="B315" s="28">
        <v>2</v>
      </c>
      <c r="C315" s="32">
        <v>4451705.29</v>
      </c>
      <c r="D315" s="32">
        <v>350120.14</v>
      </c>
      <c r="E315" s="28" t="s">
        <v>90</v>
      </c>
      <c r="F315" s="47" t="s">
        <v>41</v>
      </c>
      <c r="G315" s="35" t="s">
        <v>43</v>
      </c>
      <c r="H315" s="28" t="s">
        <v>91</v>
      </c>
      <c r="I315" s="22" t="s">
        <v>91</v>
      </c>
      <c r="J315" s="30">
        <v>2</v>
      </c>
      <c r="K315" s="30" t="s">
        <v>92</v>
      </c>
      <c r="L315" s="30" t="s">
        <v>92</v>
      </c>
      <c r="M315" s="28"/>
      <c r="N315" s="28"/>
      <c r="O315" s="28"/>
      <c r="P315" s="28">
        <v>1</v>
      </c>
      <c r="Q315" s="28"/>
      <c r="R315" s="28">
        <v>1</v>
      </c>
      <c r="S315" s="28"/>
      <c r="T315" s="28"/>
      <c r="U315" s="28"/>
      <c r="V315" s="28"/>
      <c r="W315" s="28"/>
      <c r="X315" s="28"/>
      <c r="Y315" s="28"/>
    </row>
    <row r="316" spans="1:25" ht="15" x14ac:dyDescent="0.25">
      <c r="A316" s="40">
        <v>1599</v>
      </c>
      <c r="B316" s="28">
        <v>18</v>
      </c>
      <c r="C316" s="32">
        <v>4451738.83</v>
      </c>
      <c r="D316" s="32">
        <v>359065.07</v>
      </c>
      <c r="E316" s="28" t="s">
        <v>90</v>
      </c>
      <c r="F316" s="47" t="s">
        <v>41</v>
      </c>
      <c r="G316" s="35" t="s">
        <v>43</v>
      </c>
      <c r="H316" s="28" t="s">
        <v>91</v>
      </c>
      <c r="I316" s="22" t="s">
        <v>91</v>
      </c>
      <c r="J316" s="30">
        <v>2</v>
      </c>
      <c r="K316" s="30" t="s">
        <v>92</v>
      </c>
      <c r="L316" s="30" t="s">
        <v>92</v>
      </c>
      <c r="M316" s="28"/>
      <c r="N316" s="28"/>
      <c r="O316" s="28"/>
      <c r="P316" s="28">
        <v>1</v>
      </c>
      <c r="Q316" s="28"/>
      <c r="R316" s="28"/>
      <c r="S316" s="28"/>
      <c r="T316" s="28"/>
      <c r="U316" s="28"/>
      <c r="V316" s="28"/>
      <c r="W316" s="28"/>
      <c r="X316" s="28"/>
    </row>
    <row r="317" spans="1:25" ht="15" x14ac:dyDescent="0.25">
      <c r="A317" s="40">
        <v>1699</v>
      </c>
      <c r="B317" s="28">
        <v>18</v>
      </c>
      <c r="C317" s="32">
        <v>4451794</v>
      </c>
      <c r="D317" s="32">
        <v>347712.8</v>
      </c>
      <c r="E317" s="28" t="s">
        <v>90</v>
      </c>
      <c r="F317" s="47" t="s">
        <v>41</v>
      </c>
      <c r="G317" s="35" t="s">
        <v>43</v>
      </c>
      <c r="H317" s="28" t="s">
        <v>91</v>
      </c>
      <c r="I317" s="22" t="s">
        <v>91</v>
      </c>
      <c r="J317" s="30">
        <v>9</v>
      </c>
      <c r="K317" s="30" t="s">
        <v>92</v>
      </c>
      <c r="L317" s="30" t="s">
        <v>92</v>
      </c>
      <c r="M317" s="28"/>
      <c r="N317" s="28">
        <v>1</v>
      </c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spans="1:25" ht="15" x14ac:dyDescent="0.25">
      <c r="A318" s="40">
        <v>1684</v>
      </c>
      <c r="B318" s="28">
        <v>18</v>
      </c>
      <c r="C318" s="32">
        <v>4451905.6900000004</v>
      </c>
      <c r="D318" s="32">
        <v>359346.93</v>
      </c>
      <c r="E318" s="28" t="s">
        <v>90</v>
      </c>
      <c r="F318" s="47" t="s">
        <v>41</v>
      </c>
      <c r="G318" s="35" t="s">
        <v>43</v>
      </c>
      <c r="H318" s="28" t="s">
        <v>91</v>
      </c>
      <c r="I318" s="22" t="s">
        <v>91</v>
      </c>
      <c r="J318" s="30">
        <v>2</v>
      </c>
      <c r="K318" s="30" t="s">
        <v>92</v>
      </c>
      <c r="L318" s="30" t="s">
        <v>92</v>
      </c>
      <c r="M318" s="28"/>
      <c r="N318" s="28"/>
      <c r="O318" s="28"/>
      <c r="P318" s="28">
        <v>1</v>
      </c>
      <c r="Q318" s="28"/>
      <c r="R318" s="28"/>
      <c r="S318" s="28"/>
      <c r="T318" s="28"/>
      <c r="U318" s="28"/>
      <c r="V318" s="28"/>
      <c r="W318" s="28"/>
      <c r="X318" s="28"/>
    </row>
    <row r="319" spans="1:25" ht="15" x14ac:dyDescent="0.25">
      <c r="A319" s="40">
        <v>1159</v>
      </c>
      <c r="B319" s="28">
        <v>35</v>
      </c>
      <c r="C319" s="32">
        <v>4452327.0999999996</v>
      </c>
      <c r="D319" s="32">
        <v>304586.2</v>
      </c>
      <c r="E319" s="28" t="s">
        <v>90</v>
      </c>
      <c r="F319" s="47" t="s">
        <v>40</v>
      </c>
      <c r="G319" s="35" t="s">
        <v>43</v>
      </c>
      <c r="H319" s="28" t="s">
        <v>91</v>
      </c>
      <c r="I319" s="22" t="s">
        <v>91</v>
      </c>
      <c r="J319" s="30">
        <v>3</v>
      </c>
      <c r="K319" s="30" t="s">
        <v>92</v>
      </c>
      <c r="L319" s="30" t="s">
        <v>92</v>
      </c>
      <c r="M319" s="28"/>
      <c r="N319" s="28">
        <v>1</v>
      </c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 spans="1:25" ht="15" x14ac:dyDescent="0.25">
      <c r="A320" s="31">
        <v>1635</v>
      </c>
      <c r="B320" s="28">
        <v>59</v>
      </c>
      <c r="C320" s="32">
        <v>4452369.54</v>
      </c>
      <c r="D320" s="32">
        <v>356237.69</v>
      </c>
      <c r="E320" s="28" t="s">
        <v>90</v>
      </c>
      <c r="F320" s="47" t="s">
        <v>41</v>
      </c>
      <c r="G320" s="35" t="s">
        <v>43</v>
      </c>
      <c r="H320" s="28" t="s">
        <v>91</v>
      </c>
      <c r="I320" s="22" t="s">
        <v>91</v>
      </c>
      <c r="J320" s="30">
        <v>2</v>
      </c>
      <c r="K320" s="30" t="s">
        <v>92</v>
      </c>
      <c r="L320" s="30" t="s">
        <v>92</v>
      </c>
      <c r="M320" s="28">
        <v>1</v>
      </c>
      <c r="N320" s="28">
        <v>1</v>
      </c>
      <c r="O320" s="28"/>
      <c r="P320" s="28"/>
      <c r="Q320" s="28"/>
      <c r="R320" s="28">
        <v>1</v>
      </c>
      <c r="S320" s="28"/>
      <c r="T320" s="28"/>
      <c r="U320" s="28"/>
      <c r="V320" s="28"/>
      <c r="W320" s="28"/>
      <c r="X320" s="28"/>
      <c r="Y320" s="28"/>
    </row>
    <row r="321" spans="1:25" ht="15" x14ac:dyDescent="0.25">
      <c r="A321" s="31">
        <v>1778</v>
      </c>
      <c r="B321" s="28">
        <v>59</v>
      </c>
      <c r="C321" s="32">
        <v>4452376.4000000004</v>
      </c>
      <c r="D321" s="32">
        <v>356240.2</v>
      </c>
      <c r="E321" s="28" t="s">
        <v>90</v>
      </c>
      <c r="F321" s="47" t="s">
        <v>41</v>
      </c>
      <c r="G321" s="35" t="s">
        <v>43</v>
      </c>
      <c r="H321" s="28" t="s">
        <v>91</v>
      </c>
      <c r="I321" s="22" t="s">
        <v>91</v>
      </c>
      <c r="J321" s="30">
        <v>2</v>
      </c>
      <c r="K321" s="30" t="s">
        <v>92</v>
      </c>
      <c r="L321" s="30" t="s">
        <v>92</v>
      </c>
      <c r="M321" s="28"/>
      <c r="N321" s="28"/>
      <c r="O321" s="28"/>
      <c r="P321" s="28">
        <v>1</v>
      </c>
      <c r="Q321" s="28"/>
      <c r="R321" s="28"/>
      <c r="S321" s="28"/>
      <c r="T321" s="28"/>
      <c r="U321" s="28"/>
      <c r="V321" s="28"/>
      <c r="W321" s="28"/>
      <c r="X321" s="28"/>
      <c r="Y321" s="28"/>
    </row>
    <row r="322" spans="1:25" ht="15" x14ac:dyDescent="0.25">
      <c r="A322" s="31">
        <v>1056</v>
      </c>
      <c r="B322" s="28">
        <v>35</v>
      </c>
      <c r="C322" s="32">
        <v>4452391.97</v>
      </c>
      <c r="D322" s="32">
        <v>304654.61</v>
      </c>
      <c r="E322" s="28" t="s">
        <v>90</v>
      </c>
      <c r="F322" s="47" t="s">
        <v>40</v>
      </c>
      <c r="G322" s="35" t="s">
        <v>43</v>
      </c>
      <c r="H322" s="28" t="s">
        <v>91</v>
      </c>
      <c r="I322" s="22" t="s">
        <v>91</v>
      </c>
      <c r="J322" s="30">
        <v>3</v>
      </c>
      <c r="K322" s="30" t="s">
        <v>92</v>
      </c>
      <c r="L322" s="30" t="s">
        <v>92</v>
      </c>
      <c r="M322" s="28"/>
      <c r="N322" s="28"/>
      <c r="O322" s="28"/>
      <c r="P322" s="28">
        <v>1</v>
      </c>
      <c r="Q322" s="28"/>
      <c r="R322" s="28"/>
      <c r="S322" s="28"/>
      <c r="T322" s="28"/>
      <c r="U322" s="28"/>
      <c r="V322" s="28"/>
      <c r="W322" s="28"/>
      <c r="X322" s="28"/>
      <c r="Y322" s="28"/>
    </row>
    <row r="323" spans="1:25" ht="15" x14ac:dyDescent="0.25">
      <c r="A323" s="40">
        <v>1828</v>
      </c>
      <c r="B323" s="28">
        <v>3</v>
      </c>
      <c r="C323" s="32">
        <v>4452689.28</v>
      </c>
      <c r="D323" s="32">
        <v>343711.94</v>
      </c>
      <c r="E323" s="28" t="s">
        <v>90</v>
      </c>
      <c r="F323" s="47" t="s">
        <v>41</v>
      </c>
      <c r="G323" s="35" t="s">
        <v>43</v>
      </c>
      <c r="H323" s="28" t="s">
        <v>91</v>
      </c>
      <c r="I323" s="22" t="s">
        <v>91</v>
      </c>
      <c r="J323" s="30">
        <v>6</v>
      </c>
      <c r="K323" s="30" t="s">
        <v>92</v>
      </c>
      <c r="L323" s="30" t="s">
        <v>92</v>
      </c>
      <c r="M323" s="28">
        <v>1</v>
      </c>
      <c r="N323" s="28"/>
      <c r="O323" s="28"/>
      <c r="P323" s="28"/>
      <c r="Q323" s="28"/>
      <c r="R323" s="28">
        <v>1</v>
      </c>
      <c r="S323" s="28"/>
      <c r="T323" s="28"/>
      <c r="U323" s="28"/>
      <c r="V323" s="28"/>
      <c r="W323" s="28"/>
      <c r="X323" s="28"/>
    </row>
    <row r="324" spans="1:25" ht="15" x14ac:dyDescent="0.25">
      <c r="A324" s="40">
        <v>1896</v>
      </c>
      <c r="B324" s="28">
        <v>3</v>
      </c>
      <c r="C324" s="32">
        <v>4452806.76</v>
      </c>
      <c r="D324" s="32">
        <v>344282.42</v>
      </c>
      <c r="E324" s="28" t="s">
        <v>90</v>
      </c>
      <c r="F324" s="47" t="s">
        <v>41</v>
      </c>
      <c r="G324" s="35" t="s">
        <v>43</v>
      </c>
      <c r="H324" s="28" t="s">
        <v>91</v>
      </c>
      <c r="I324" s="22" t="s">
        <v>91</v>
      </c>
      <c r="J324" s="30">
        <v>9</v>
      </c>
      <c r="K324" s="30" t="s">
        <v>92</v>
      </c>
      <c r="L324" s="30" t="s">
        <v>92</v>
      </c>
      <c r="M324" s="28">
        <v>1</v>
      </c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 spans="1:25" ht="15" x14ac:dyDescent="0.25">
      <c r="A325" s="40">
        <v>1830</v>
      </c>
      <c r="B325" s="28">
        <v>3</v>
      </c>
      <c r="C325" s="32">
        <v>4452818.0199999996</v>
      </c>
      <c r="D325" s="32">
        <v>344296.53</v>
      </c>
      <c r="E325" s="28" t="s">
        <v>90</v>
      </c>
      <c r="F325" s="47" t="s">
        <v>41</v>
      </c>
      <c r="G325" s="35" t="s">
        <v>43</v>
      </c>
      <c r="H325" s="28" t="s">
        <v>91</v>
      </c>
      <c r="I325" s="22" t="s">
        <v>91</v>
      </c>
      <c r="J325" s="30">
        <v>6</v>
      </c>
      <c r="K325" s="30" t="s">
        <v>92</v>
      </c>
      <c r="L325" s="30" t="s">
        <v>92</v>
      </c>
      <c r="M325" s="28"/>
      <c r="N325" s="28">
        <v>1</v>
      </c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 spans="1:25" ht="15" x14ac:dyDescent="0.25">
      <c r="A326" s="40">
        <v>1028</v>
      </c>
      <c r="B326" s="28">
        <v>37</v>
      </c>
      <c r="C326" s="32">
        <v>4452919.42</v>
      </c>
      <c r="D326" s="32">
        <v>314804.78999999998</v>
      </c>
      <c r="E326" s="28" t="s">
        <v>90</v>
      </c>
      <c r="F326" s="47" t="s">
        <v>40</v>
      </c>
      <c r="G326" s="35" t="s">
        <v>43</v>
      </c>
      <c r="H326" s="28" t="s">
        <v>91</v>
      </c>
      <c r="I326" s="22" t="s">
        <v>91</v>
      </c>
      <c r="J326" s="30">
        <v>3</v>
      </c>
      <c r="K326" s="30" t="s">
        <v>92</v>
      </c>
      <c r="L326" s="30" t="s">
        <v>92</v>
      </c>
      <c r="M326" s="28">
        <v>1</v>
      </c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 spans="1:25" ht="15" x14ac:dyDescent="0.25">
      <c r="A327" s="40">
        <v>1045</v>
      </c>
      <c r="B327" s="28">
        <v>7</v>
      </c>
      <c r="C327" s="32">
        <v>4452941.3099999996</v>
      </c>
      <c r="D327" s="32">
        <v>309866.28999999998</v>
      </c>
      <c r="E327" s="28" t="s">
        <v>90</v>
      </c>
      <c r="F327" s="47" t="s">
        <v>40</v>
      </c>
      <c r="G327" s="35" t="s">
        <v>43</v>
      </c>
      <c r="H327" s="28" t="s">
        <v>91</v>
      </c>
      <c r="I327" s="22" t="s">
        <v>91</v>
      </c>
      <c r="J327" s="30">
        <v>3</v>
      </c>
      <c r="K327" s="30" t="s">
        <v>92</v>
      </c>
      <c r="L327" s="30" t="s">
        <v>92</v>
      </c>
      <c r="M327" s="28">
        <v>1</v>
      </c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 spans="1:25" ht="15" x14ac:dyDescent="0.25">
      <c r="A328" s="40">
        <v>1116</v>
      </c>
      <c r="B328" s="28">
        <v>37</v>
      </c>
      <c r="C328" s="32">
        <v>4452947.5</v>
      </c>
      <c r="D328" s="32">
        <v>314853.5</v>
      </c>
      <c r="E328" s="28" t="s">
        <v>90</v>
      </c>
      <c r="F328" s="47" t="s">
        <v>40</v>
      </c>
      <c r="G328" s="35" t="s">
        <v>43</v>
      </c>
      <c r="H328" s="28" t="s">
        <v>91</v>
      </c>
      <c r="I328" s="22" t="s">
        <v>91</v>
      </c>
      <c r="J328" s="30">
        <v>3</v>
      </c>
      <c r="K328" s="30" t="s">
        <v>92</v>
      </c>
      <c r="L328" s="30" t="s">
        <v>92</v>
      </c>
      <c r="M328" s="28"/>
      <c r="N328" s="28">
        <v>1</v>
      </c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spans="1:25" ht="15" x14ac:dyDescent="0.25">
      <c r="A329" s="40">
        <v>1043</v>
      </c>
      <c r="B329" s="28">
        <v>7</v>
      </c>
      <c r="C329" s="32">
        <v>4452982.8</v>
      </c>
      <c r="D329" s="32">
        <v>309833.01</v>
      </c>
      <c r="E329" s="28" t="s">
        <v>90</v>
      </c>
      <c r="F329" s="47" t="s">
        <v>40</v>
      </c>
      <c r="G329" s="35" t="s">
        <v>43</v>
      </c>
      <c r="H329" s="28" t="s">
        <v>91</v>
      </c>
      <c r="I329" s="22" t="s">
        <v>91</v>
      </c>
      <c r="J329" s="30">
        <v>3</v>
      </c>
      <c r="K329" s="30" t="s">
        <v>92</v>
      </c>
      <c r="L329" s="30" t="s">
        <v>92</v>
      </c>
      <c r="M329" s="28">
        <v>1</v>
      </c>
      <c r="N329" s="28"/>
      <c r="O329" s="28"/>
      <c r="P329" s="28">
        <v>1</v>
      </c>
      <c r="Q329" s="28"/>
      <c r="R329" s="28">
        <v>1</v>
      </c>
      <c r="S329" s="28"/>
      <c r="T329" s="28"/>
      <c r="U329" s="28"/>
      <c r="V329" s="28"/>
      <c r="W329" s="28"/>
      <c r="X329" s="28"/>
    </row>
    <row r="330" spans="1:25" ht="15" x14ac:dyDescent="0.25">
      <c r="A330" s="40">
        <v>1777</v>
      </c>
      <c r="B330" s="28">
        <v>59</v>
      </c>
      <c r="C330" s="32">
        <v>4453383.0999999996</v>
      </c>
      <c r="D330" s="32">
        <v>355339.7</v>
      </c>
      <c r="E330" s="28" t="s">
        <v>90</v>
      </c>
      <c r="F330" s="47" t="s">
        <v>41</v>
      </c>
      <c r="G330" s="35" t="s">
        <v>43</v>
      </c>
      <c r="H330" s="28" t="s">
        <v>91</v>
      </c>
      <c r="I330" s="22" t="s">
        <v>91</v>
      </c>
      <c r="J330" s="30">
        <v>2</v>
      </c>
      <c r="K330" s="30" t="s">
        <v>92</v>
      </c>
      <c r="L330" s="30" t="s">
        <v>92</v>
      </c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>
        <v>1</v>
      </c>
      <c r="X330" s="28"/>
    </row>
    <row r="331" spans="1:25" ht="15" x14ac:dyDescent="0.25">
      <c r="A331" s="40">
        <v>1115</v>
      </c>
      <c r="B331" s="28">
        <v>37</v>
      </c>
      <c r="C331" s="32">
        <v>4453396.5</v>
      </c>
      <c r="D331" s="32">
        <v>314205.5</v>
      </c>
      <c r="E331" s="28" t="s">
        <v>90</v>
      </c>
      <c r="F331" s="47" t="s">
        <v>40</v>
      </c>
      <c r="G331" s="35" t="s">
        <v>43</v>
      </c>
      <c r="H331" s="28" t="s">
        <v>91</v>
      </c>
      <c r="I331" s="22" t="s">
        <v>91</v>
      </c>
      <c r="J331" s="30">
        <v>3</v>
      </c>
      <c r="K331" s="30" t="s">
        <v>92</v>
      </c>
      <c r="L331" s="30" t="s">
        <v>92</v>
      </c>
      <c r="M331" s="28"/>
      <c r="N331" s="28"/>
      <c r="O331" s="28">
        <v>1</v>
      </c>
      <c r="P331" s="28"/>
      <c r="Q331" s="28"/>
      <c r="R331" s="28"/>
      <c r="S331" s="28"/>
      <c r="T331" s="28"/>
      <c r="U331" s="28"/>
      <c r="V331" s="28"/>
      <c r="W331" s="28"/>
      <c r="X331" s="28"/>
    </row>
    <row r="332" spans="1:25" ht="15" x14ac:dyDescent="0.25">
      <c r="A332" s="40">
        <v>1113</v>
      </c>
      <c r="B332" s="28">
        <v>37</v>
      </c>
      <c r="C332" s="32">
        <v>4453409.4000000004</v>
      </c>
      <c r="D332" s="32">
        <v>314198.59999999998</v>
      </c>
      <c r="E332" s="28" t="s">
        <v>90</v>
      </c>
      <c r="F332" s="47" t="s">
        <v>40</v>
      </c>
      <c r="G332" s="35" t="s">
        <v>43</v>
      </c>
      <c r="H332" s="28" t="s">
        <v>91</v>
      </c>
      <c r="I332" s="22" t="s">
        <v>91</v>
      </c>
      <c r="J332" s="30">
        <v>3</v>
      </c>
      <c r="K332" s="30" t="s">
        <v>92</v>
      </c>
      <c r="L332" s="30" t="s">
        <v>92</v>
      </c>
      <c r="M332" s="28"/>
      <c r="N332" s="28"/>
      <c r="O332" s="28">
        <v>1</v>
      </c>
      <c r="P332" s="28">
        <v>1</v>
      </c>
      <c r="Q332" s="28"/>
      <c r="R332" s="28"/>
      <c r="S332" s="28"/>
      <c r="T332" s="28"/>
      <c r="U332" s="28"/>
      <c r="V332" s="28"/>
      <c r="W332" s="28"/>
      <c r="X332" s="28"/>
    </row>
    <row r="333" spans="1:25" ht="15" x14ac:dyDescent="0.25">
      <c r="A333" s="40">
        <v>1025</v>
      </c>
      <c r="B333" s="28">
        <v>37</v>
      </c>
      <c r="C333" s="32">
        <v>4453418.84</v>
      </c>
      <c r="D333" s="32">
        <v>314197.93</v>
      </c>
      <c r="E333" s="28" t="s">
        <v>90</v>
      </c>
      <c r="F333" s="47" t="s">
        <v>40</v>
      </c>
      <c r="G333" s="35" t="s">
        <v>43</v>
      </c>
      <c r="H333" s="28" t="s">
        <v>91</v>
      </c>
      <c r="I333" s="22" t="s">
        <v>91</v>
      </c>
      <c r="J333" s="30">
        <v>3</v>
      </c>
      <c r="K333" s="30" t="s">
        <v>92</v>
      </c>
      <c r="L333" s="30" t="s">
        <v>92</v>
      </c>
      <c r="M333" s="28">
        <v>1</v>
      </c>
      <c r="N333" s="28">
        <v>1</v>
      </c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 spans="1:25" ht="15" x14ac:dyDescent="0.25">
      <c r="A334" s="40">
        <v>1027</v>
      </c>
      <c r="B334" s="28">
        <v>37</v>
      </c>
      <c r="C334" s="32">
        <v>4453500.47</v>
      </c>
      <c r="D334" s="32">
        <v>314153.28000000003</v>
      </c>
      <c r="E334" s="28" t="s">
        <v>90</v>
      </c>
      <c r="F334" s="47" t="s">
        <v>40</v>
      </c>
      <c r="G334" s="35" t="s">
        <v>43</v>
      </c>
      <c r="H334" s="28" t="s">
        <v>91</v>
      </c>
      <c r="I334" s="22" t="s">
        <v>91</v>
      </c>
      <c r="J334" s="30">
        <v>3</v>
      </c>
      <c r="K334" s="30" t="s">
        <v>92</v>
      </c>
      <c r="L334" s="30" t="s">
        <v>92</v>
      </c>
      <c r="M334" s="28">
        <v>1</v>
      </c>
      <c r="N334" s="28"/>
      <c r="O334" s="28"/>
      <c r="P334" s="28">
        <v>1</v>
      </c>
      <c r="Q334" s="28"/>
      <c r="R334" s="28"/>
      <c r="S334" s="28"/>
      <c r="T334" s="28">
        <v>1</v>
      </c>
      <c r="U334" s="28"/>
      <c r="V334" s="28"/>
      <c r="W334" s="28"/>
      <c r="X334" s="28"/>
      <c r="Y334" s="28"/>
    </row>
    <row r="335" spans="1:25" ht="15" x14ac:dyDescent="0.25">
      <c r="A335" s="31">
        <v>1055</v>
      </c>
      <c r="B335" s="28">
        <v>35</v>
      </c>
      <c r="C335" s="32">
        <v>4453564.42</v>
      </c>
      <c r="D335" s="32">
        <v>304343.17</v>
      </c>
      <c r="E335" s="28" t="s">
        <v>90</v>
      </c>
      <c r="F335" s="47" t="s">
        <v>40</v>
      </c>
      <c r="G335" s="35" t="s">
        <v>43</v>
      </c>
      <c r="H335" s="28" t="s">
        <v>91</v>
      </c>
      <c r="I335" s="22" t="s">
        <v>91</v>
      </c>
      <c r="J335" s="30">
        <v>3</v>
      </c>
      <c r="K335" s="30" t="s">
        <v>92</v>
      </c>
      <c r="L335" s="30" t="s">
        <v>92</v>
      </c>
      <c r="M335" s="28"/>
      <c r="N335" s="28"/>
      <c r="O335" s="28"/>
      <c r="P335" s="28"/>
      <c r="Q335" s="28"/>
      <c r="R335" s="28"/>
      <c r="S335" s="28"/>
      <c r="T335" s="28"/>
      <c r="U335" s="28"/>
      <c r="V335" s="28">
        <v>1</v>
      </c>
      <c r="W335" s="28"/>
      <c r="X335" s="28"/>
      <c r="Y335" s="28"/>
    </row>
    <row r="336" spans="1:25" ht="15" x14ac:dyDescent="0.25">
      <c r="A336" s="31">
        <v>1053</v>
      </c>
      <c r="B336" s="28">
        <v>35</v>
      </c>
      <c r="C336" s="32">
        <v>4453598.4000000004</v>
      </c>
      <c r="D336" s="32">
        <v>304313.48</v>
      </c>
      <c r="E336" s="28" t="s">
        <v>90</v>
      </c>
      <c r="F336" s="47" t="s">
        <v>40</v>
      </c>
      <c r="G336" s="35" t="s">
        <v>43</v>
      </c>
      <c r="H336" s="28" t="s">
        <v>91</v>
      </c>
      <c r="I336" s="22" t="s">
        <v>91</v>
      </c>
      <c r="J336" s="30">
        <v>3</v>
      </c>
      <c r="K336" s="30" t="s">
        <v>92</v>
      </c>
      <c r="L336" s="30" t="s">
        <v>92</v>
      </c>
      <c r="M336" s="28"/>
      <c r="N336" s="28"/>
      <c r="O336" s="28">
        <v>1</v>
      </c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spans="1:25" ht="15" x14ac:dyDescent="0.25">
      <c r="A337" s="31">
        <v>1054</v>
      </c>
      <c r="B337" s="28">
        <v>35</v>
      </c>
      <c r="C337" s="32">
        <v>4453598.82</v>
      </c>
      <c r="D337" s="32">
        <v>304314.43</v>
      </c>
      <c r="E337" s="28" t="s">
        <v>90</v>
      </c>
      <c r="F337" s="47" t="s">
        <v>40</v>
      </c>
      <c r="G337" s="35" t="s">
        <v>43</v>
      </c>
      <c r="H337" s="28" t="s">
        <v>91</v>
      </c>
      <c r="I337" s="22" t="s">
        <v>91</v>
      </c>
      <c r="J337" s="30">
        <v>3</v>
      </c>
      <c r="K337" s="30" t="s">
        <v>92</v>
      </c>
      <c r="L337" s="30" t="s">
        <v>92</v>
      </c>
      <c r="M337" s="28"/>
      <c r="N337" s="28"/>
      <c r="O337" s="28"/>
      <c r="P337" s="28"/>
      <c r="Q337" s="28"/>
      <c r="R337" s="28"/>
      <c r="S337" s="28">
        <v>1</v>
      </c>
      <c r="T337" s="28"/>
      <c r="U337" s="28"/>
      <c r="V337" s="28"/>
      <c r="W337" s="28"/>
      <c r="X337" s="28"/>
      <c r="Y337" s="28"/>
    </row>
    <row r="338" spans="1:25" ht="15" x14ac:dyDescent="0.25">
      <c r="A338" s="31">
        <v>1154</v>
      </c>
      <c r="B338" s="28">
        <v>35</v>
      </c>
      <c r="C338" s="32">
        <v>4453600.7</v>
      </c>
      <c r="D338" s="32">
        <v>304311.09999999998</v>
      </c>
      <c r="E338" s="28" t="s">
        <v>90</v>
      </c>
      <c r="F338" s="47" t="s">
        <v>40</v>
      </c>
      <c r="G338" s="35" t="s">
        <v>43</v>
      </c>
      <c r="H338" s="28" t="s">
        <v>91</v>
      </c>
      <c r="I338" s="22" t="s">
        <v>91</v>
      </c>
      <c r="J338" s="30">
        <v>3</v>
      </c>
      <c r="K338" s="30" t="s">
        <v>92</v>
      </c>
      <c r="L338" s="30" t="s">
        <v>92</v>
      </c>
      <c r="M338" s="28">
        <v>1</v>
      </c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spans="1:25" ht="15" x14ac:dyDescent="0.25">
      <c r="A339" s="31">
        <v>1155</v>
      </c>
      <c r="B339" s="28">
        <v>35</v>
      </c>
      <c r="C339" s="32">
        <v>4453600.8</v>
      </c>
      <c r="D339" s="32">
        <v>304311.2</v>
      </c>
      <c r="E339" s="28" t="s">
        <v>90</v>
      </c>
      <c r="F339" s="47" t="s">
        <v>40</v>
      </c>
      <c r="G339" s="35" t="s">
        <v>43</v>
      </c>
      <c r="H339" s="28" t="s">
        <v>91</v>
      </c>
      <c r="I339" s="22" t="s">
        <v>91</v>
      </c>
      <c r="J339" s="30">
        <v>3</v>
      </c>
      <c r="K339" s="30" t="s">
        <v>92</v>
      </c>
      <c r="L339" s="30" t="s">
        <v>92</v>
      </c>
      <c r="M339" s="28">
        <v>1</v>
      </c>
      <c r="N339" s="28"/>
      <c r="O339" s="28">
        <v>1</v>
      </c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spans="1:25" ht="15" x14ac:dyDescent="0.25">
      <c r="A340" s="31">
        <v>1153</v>
      </c>
      <c r="B340" s="28">
        <v>35</v>
      </c>
      <c r="C340" s="32">
        <v>4453601.0999999996</v>
      </c>
      <c r="D340" s="32">
        <v>304310.8</v>
      </c>
      <c r="E340" s="28" t="s">
        <v>90</v>
      </c>
      <c r="F340" s="47" t="s">
        <v>40</v>
      </c>
      <c r="G340" s="35" t="s">
        <v>43</v>
      </c>
      <c r="H340" s="28" t="s">
        <v>94</v>
      </c>
      <c r="I340" s="22" t="s">
        <v>91</v>
      </c>
      <c r="J340" s="30">
        <v>3</v>
      </c>
      <c r="K340" s="30" t="s">
        <v>92</v>
      </c>
      <c r="L340" s="30" t="s">
        <v>92</v>
      </c>
      <c r="M340" s="28">
        <v>1</v>
      </c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spans="1:25" ht="15" x14ac:dyDescent="0.25">
      <c r="A341" s="40">
        <v>1156</v>
      </c>
      <c r="B341" s="28">
        <v>35</v>
      </c>
      <c r="C341" s="32">
        <v>4453601.7</v>
      </c>
      <c r="D341" s="32">
        <v>304310.7</v>
      </c>
      <c r="E341" s="28" t="s">
        <v>90</v>
      </c>
      <c r="F341" s="47" t="s">
        <v>40</v>
      </c>
      <c r="G341" s="35" t="s">
        <v>43</v>
      </c>
      <c r="H341" s="28" t="s">
        <v>91</v>
      </c>
      <c r="I341" s="22" t="s">
        <v>91</v>
      </c>
      <c r="J341" s="30">
        <v>3</v>
      </c>
      <c r="K341" s="30" t="s">
        <v>92</v>
      </c>
      <c r="L341" s="30" t="s">
        <v>92</v>
      </c>
      <c r="M341" s="28"/>
      <c r="N341" s="28"/>
      <c r="O341" s="28">
        <v>1</v>
      </c>
      <c r="P341" s="28"/>
      <c r="Q341" s="28"/>
      <c r="R341" s="28"/>
      <c r="S341" s="28"/>
      <c r="T341" s="28"/>
      <c r="U341" s="28"/>
      <c r="V341" s="28"/>
      <c r="W341" s="28"/>
      <c r="X341" s="28"/>
    </row>
    <row r="342" spans="1:25" ht="15" x14ac:dyDescent="0.25">
      <c r="A342" s="31">
        <v>1157</v>
      </c>
      <c r="B342" s="28">
        <v>35</v>
      </c>
      <c r="C342" s="32">
        <v>4453601.8</v>
      </c>
      <c r="D342" s="32">
        <v>304310.2</v>
      </c>
      <c r="E342" s="28" t="s">
        <v>90</v>
      </c>
      <c r="F342" s="47" t="s">
        <v>40</v>
      </c>
      <c r="G342" s="35" t="s">
        <v>43</v>
      </c>
      <c r="H342" s="28" t="s">
        <v>91</v>
      </c>
      <c r="I342" s="22" t="s">
        <v>91</v>
      </c>
      <c r="J342" s="30">
        <v>3</v>
      </c>
      <c r="K342" s="30" t="s">
        <v>92</v>
      </c>
      <c r="L342" s="30" t="s">
        <v>92</v>
      </c>
      <c r="M342" s="28">
        <v>1</v>
      </c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spans="1:25" ht="15" x14ac:dyDescent="0.25">
      <c r="A343" s="40">
        <v>1158</v>
      </c>
      <c r="B343" s="28">
        <v>35</v>
      </c>
      <c r="C343" s="32">
        <v>4453601.9000000004</v>
      </c>
      <c r="D343" s="32">
        <v>304310.2</v>
      </c>
      <c r="E343" s="28" t="s">
        <v>90</v>
      </c>
      <c r="F343" s="47" t="s">
        <v>40</v>
      </c>
      <c r="G343" s="35" t="s">
        <v>43</v>
      </c>
      <c r="H343" s="28" t="s">
        <v>91</v>
      </c>
      <c r="I343" s="22" t="s">
        <v>91</v>
      </c>
      <c r="J343" s="30">
        <v>3</v>
      </c>
      <c r="K343" s="30" t="s">
        <v>92</v>
      </c>
      <c r="L343" s="30" t="s">
        <v>92</v>
      </c>
      <c r="M343" s="28">
        <v>1</v>
      </c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spans="1:25" ht="15" x14ac:dyDescent="0.25">
      <c r="A344" s="31">
        <v>1151</v>
      </c>
      <c r="B344" s="28">
        <v>35</v>
      </c>
      <c r="C344" s="32">
        <v>4453601.9000000004</v>
      </c>
      <c r="D344" s="32">
        <v>304310.5</v>
      </c>
      <c r="E344" s="28" t="s">
        <v>90</v>
      </c>
      <c r="F344" s="47" t="s">
        <v>40</v>
      </c>
      <c r="G344" s="35" t="s">
        <v>43</v>
      </c>
      <c r="H344" s="28" t="s">
        <v>91</v>
      </c>
      <c r="I344" s="22" t="s">
        <v>91</v>
      </c>
      <c r="J344" s="30">
        <v>3</v>
      </c>
      <c r="K344" s="30" t="s">
        <v>92</v>
      </c>
      <c r="L344" s="30" t="s">
        <v>92</v>
      </c>
      <c r="M344" s="28"/>
      <c r="N344" s="28">
        <v>1</v>
      </c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spans="1:25" ht="15" x14ac:dyDescent="0.25">
      <c r="A345" s="40">
        <v>1152</v>
      </c>
      <c r="B345" s="28">
        <v>35</v>
      </c>
      <c r="C345" s="32">
        <v>4453601.9000000004</v>
      </c>
      <c r="D345" s="32">
        <v>304311.09999999998</v>
      </c>
      <c r="E345" s="28" t="s">
        <v>90</v>
      </c>
      <c r="F345" s="47" t="s">
        <v>40</v>
      </c>
      <c r="G345" s="35" t="s">
        <v>43</v>
      </c>
      <c r="H345" s="28" t="s">
        <v>91</v>
      </c>
      <c r="I345" s="22" t="s">
        <v>91</v>
      </c>
      <c r="J345" s="30">
        <v>3</v>
      </c>
      <c r="K345" s="30" t="s">
        <v>92</v>
      </c>
      <c r="L345" s="30" t="s">
        <v>92</v>
      </c>
      <c r="M345" s="28">
        <v>1</v>
      </c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</row>
    <row r="346" spans="1:25" ht="15" x14ac:dyDescent="0.25">
      <c r="A346" s="31">
        <v>1150</v>
      </c>
      <c r="B346" s="28">
        <v>35</v>
      </c>
      <c r="C346" s="32">
        <v>4453602.0999999996</v>
      </c>
      <c r="D346" s="32">
        <v>304310.5</v>
      </c>
      <c r="E346" s="28" t="s">
        <v>90</v>
      </c>
      <c r="F346" s="47" t="s">
        <v>40</v>
      </c>
      <c r="G346" s="35" t="s">
        <v>43</v>
      </c>
      <c r="H346" s="28" t="s">
        <v>91</v>
      </c>
      <c r="I346" s="22" t="s">
        <v>91</v>
      </c>
      <c r="J346" s="30">
        <v>3</v>
      </c>
      <c r="K346" s="30" t="s">
        <v>92</v>
      </c>
      <c r="L346" s="30" t="s">
        <v>92</v>
      </c>
      <c r="M346" s="28"/>
      <c r="N346" s="28"/>
      <c r="O346" s="28">
        <v>1</v>
      </c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spans="1:25" ht="15" x14ac:dyDescent="0.25">
      <c r="A347" s="40">
        <v>1101</v>
      </c>
      <c r="B347" s="28">
        <v>37</v>
      </c>
      <c r="C347" s="32">
        <v>4453732.5999999996</v>
      </c>
      <c r="D347" s="32">
        <v>314505.7</v>
      </c>
      <c r="E347" s="28" t="s">
        <v>90</v>
      </c>
      <c r="F347" s="47" t="s">
        <v>40</v>
      </c>
      <c r="G347" s="35" t="s">
        <v>43</v>
      </c>
      <c r="H347" s="28" t="s">
        <v>91</v>
      </c>
      <c r="I347" s="22" t="s">
        <v>91</v>
      </c>
      <c r="J347" s="30">
        <v>3</v>
      </c>
      <c r="K347" s="30" t="s">
        <v>92</v>
      </c>
      <c r="L347" s="30" t="s">
        <v>92</v>
      </c>
      <c r="M347" s="28"/>
      <c r="N347" s="28">
        <v>1</v>
      </c>
      <c r="O347" s="28"/>
      <c r="P347" s="28">
        <v>1</v>
      </c>
      <c r="Q347" s="28"/>
      <c r="R347" s="28"/>
      <c r="S347" s="28">
        <v>1</v>
      </c>
      <c r="T347" s="28"/>
      <c r="U347" s="28"/>
      <c r="V347" s="28"/>
      <c r="W347" s="28"/>
      <c r="X347" s="28"/>
    </row>
    <row r="348" spans="1:25" ht="15" x14ac:dyDescent="0.25">
      <c r="A348" s="40">
        <v>1015</v>
      </c>
      <c r="B348" s="28">
        <v>37</v>
      </c>
      <c r="C348" s="32">
        <v>4453732.63</v>
      </c>
      <c r="D348" s="32">
        <v>314500.38</v>
      </c>
      <c r="E348" s="28" t="s">
        <v>90</v>
      </c>
      <c r="F348" s="47" t="s">
        <v>40</v>
      </c>
      <c r="G348" s="35" t="s">
        <v>43</v>
      </c>
      <c r="H348" s="28" t="s">
        <v>91</v>
      </c>
      <c r="I348" s="22" t="s">
        <v>91</v>
      </c>
      <c r="J348" s="30">
        <v>3</v>
      </c>
      <c r="K348" s="30" t="s">
        <v>92</v>
      </c>
      <c r="L348" s="30" t="s">
        <v>92</v>
      </c>
      <c r="M348" s="28">
        <v>1</v>
      </c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spans="1:25" ht="15" x14ac:dyDescent="0.25">
      <c r="A349" s="31">
        <v>1102</v>
      </c>
      <c r="B349" s="28">
        <v>37</v>
      </c>
      <c r="C349" s="32">
        <v>4453733.8</v>
      </c>
      <c r="D349" s="32">
        <v>314499.59999999998</v>
      </c>
      <c r="E349" s="28" t="s">
        <v>90</v>
      </c>
      <c r="F349" s="47" t="s">
        <v>40</v>
      </c>
      <c r="G349" s="35" t="s">
        <v>43</v>
      </c>
      <c r="H349" s="28" t="s">
        <v>91</v>
      </c>
      <c r="I349" s="22" t="s">
        <v>91</v>
      </c>
      <c r="J349" s="30">
        <v>3</v>
      </c>
      <c r="K349" s="30" t="s">
        <v>92</v>
      </c>
      <c r="L349" s="30" t="s">
        <v>92</v>
      </c>
      <c r="M349" s="28">
        <v>1</v>
      </c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spans="1:25" ht="15" x14ac:dyDescent="0.25">
      <c r="A350" s="31">
        <v>1014</v>
      </c>
      <c r="B350" s="28">
        <v>37</v>
      </c>
      <c r="C350" s="32">
        <v>4453735.4000000004</v>
      </c>
      <c r="D350" s="32">
        <v>314505.21999999997</v>
      </c>
      <c r="E350" s="28" t="s">
        <v>90</v>
      </c>
      <c r="F350" s="47" t="s">
        <v>40</v>
      </c>
      <c r="G350" s="35" t="s">
        <v>43</v>
      </c>
      <c r="H350" s="28" t="s">
        <v>91</v>
      </c>
      <c r="I350" s="22" t="s">
        <v>91</v>
      </c>
      <c r="J350" s="30">
        <v>3</v>
      </c>
      <c r="K350" s="30" t="s">
        <v>92</v>
      </c>
      <c r="L350" s="30" t="s">
        <v>92</v>
      </c>
      <c r="M350" s="28"/>
      <c r="N350" s="28">
        <v>1</v>
      </c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spans="1:25" ht="15" x14ac:dyDescent="0.25">
      <c r="A351" s="40">
        <v>1013</v>
      </c>
      <c r="B351" s="28">
        <v>37</v>
      </c>
      <c r="C351" s="32">
        <v>4453735.62</v>
      </c>
      <c r="D351" s="32">
        <v>314504.96999999997</v>
      </c>
      <c r="E351" s="28" t="s">
        <v>90</v>
      </c>
      <c r="F351" s="47" t="s">
        <v>40</v>
      </c>
      <c r="G351" s="35" t="s">
        <v>43</v>
      </c>
      <c r="H351" s="28" t="s">
        <v>91</v>
      </c>
      <c r="I351" s="22" t="s">
        <v>91</v>
      </c>
      <c r="J351" s="30">
        <v>3</v>
      </c>
      <c r="K351" s="30" t="s">
        <v>92</v>
      </c>
      <c r="L351" s="30" t="s">
        <v>92</v>
      </c>
      <c r="M351" s="28"/>
      <c r="N351" s="28">
        <v>1</v>
      </c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spans="1:25" ht="15" x14ac:dyDescent="0.25">
      <c r="A352" s="40">
        <v>1016</v>
      </c>
      <c r="B352" s="28">
        <v>37</v>
      </c>
      <c r="C352" s="32">
        <v>4453746.45</v>
      </c>
      <c r="D352" s="32">
        <v>314448.86</v>
      </c>
      <c r="E352" s="28" t="s">
        <v>90</v>
      </c>
      <c r="F352" s="47" t="s">
        <v>40</v>
      </c>
      <c r="G352" s="35" t="s">
        <v>43</v>
      </c>
      <c r="H352" s="28" t="s">
        <v>91</v>
      </c>
      <c r="I352" s="22" t="s">
        <v>91</v>
      </c>
      <c r="J352" s="30">
        <v>3</v>
      </c>
      <c r="K352" s="30" t="s">
        <v>92</v>
      </c>
      <c r="L352" s="30" t="s">
        <v>92</v>
      </c>
      <c r="M352" s="28"/>
      <c r="N352" s="28"/>
      <c r="O352" s="28"/>
      <c r="P352" s="28"/>
      <c r="Q352" s="28"/>
      <c r="R352" s="28"/>
      <c r="S352" s="28"/>
      <c r="T352" s="28"/>
      <c r="U352" s="28"/>
      <c r="V352" s="28">
        <v>1</v>
      </c>
      <c r="W352" s="28"/>
      <c r="X352" s="28"/>
    </row>
    <row r="353" spans="1:25" ht="15" x14ac:dyDescent="0.25">
      <c r="A353" s="40">
        <v>1103</v>
      </c>
      <c r="B353" s="34">
        <v>37</v>
      </c>
      <c r="C353" s="42">
        <v>4453750.3</v>
      </c>
      <c r="D353" s="42">
        <v>314449.59999999998</v>
      </c>
      <c r="E353" s="34" t="s">
        <v>90</v>
      </c>
      <c r="F353" s="47" t="s">
        <v>40</v>
      </c>
      <c r="G353" s="35" t="s">
        <v>43</v>
      </c>
      <c r="H353" s="34" t="s">
        <v>94</v>
      </c>
      <c r="I353" s="22" t="s">
        <v>91</v>
      </c>
      <c r="J353" s="37">
        <v>3</v>
      </c>
      <c r="K353" s="37" t="s">
        <v>92</v>
      </c>
      <c r="L353" s="37" t="s">
        <v>92</v>
      </c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>
        <v>1</v>
      </c>
      <c r="Y353" s="28"/>
    </row>
    <row r="354" spans="1:25" ht="15" x14ac:dyDescent="0.25">
      <c r="A354" s="40">
        <v>1104</v>
      </c>
      <c r="B354" s="28">
        <v>37</v>
      </c>
      <c r="C354" s="32">
        <v>4453752.2</v>
      </c>
      <c r="D354" s="32">
        <v>314447</v>
      </c>
      <c r="E354" s="28" t="s">
        <v>90</v>
      </c>
      <c r="F354" s="47" t="s">
        <v>40</v>
      </c>
      <c r="G354" s="35" t="s">
        <v>43</v>
      </c>
      <c r="H354" s="28" t="s">
        <v>91</v>
      </c>
      <c r="I354" s="22" t="s">
        <v>91</v>
      </c>
      <c r="J354" s="30">
        <v>3</v>
      </c>
      <c r="K354" s="30" t="s">
        <v>92</v>
      </c>
      <c r="L354" s="30" t="s">
        <v>92</v>
      </c>
      <c r="M354" s="28"/>
      <c r="N354" s="28">
        <v>1</v>
      </c>
      <c r="O354" s="28"/>
      <c r="P354" s="28"/>
      <c r="Q354" s="28"/>
      <c r="R354" s="28"/>
      <c r="S354" s="28"/>
      <c r="T354" s="28"/>
      <c r="U354" s="28"/>
      <c r="V354" s="28"/>
      <c r="W354" s="28"/>
      <c r="X354" s="28"/>
    </row>
    <row r="355" spans="1:25" ht="15" x14ac:dyDescent="0.25">
      <c r="A355" s="40">
        <v>1109</v>
      </c>
      <c r="B355" s="28">
        <v>37</v>
      </c>
      <c r="C355" s="32">
        <v>4453774.9000000004</v>
      </c>
      <c r="D355" s="32">
        <v>314289.40000000002</v>
      </c>
      <c r="E355" s="28" t="s">
        <v>90</v>
      </c>
      <c r="F355" s="47" t="s">
        <v>40</v>
      </c>
      <c r="G355" s="35" t="s">
        <v>43</v>
      </c>
      <c r="H355" s="28" t="s">
        <v>94</v>
      </c>
      <c r="I355" s="22" t="s">
        <v>91</v>
      </c>
      <c r="J355" s="30">
        <v>3</v>
      </c>
      <c r="K355" s="30" t="s">
        <v>92</v>
      </c>
      <c r="L355" s="30" t="s">
        <v>92</v>
      </c>
      <c r="M355" s="28"/>
      <c r="N355" s="28"/>
      <c r="O355" s="28">
        <v>1</v>
      </c>
      <c r="P355" s="28"/>
      <c r="Q355" s="28"/>
      <c r="R355" s="28"/>
      <c r="S355" s="28"/>
      <c r="T355" s="28"/>
      <c r="U355" s="28"/>
      <c r="V355" s="28"/>
      <c r="W355" s="28"/>
      <c r="X355" s="28"/>
    </row>
    <row r="356" spans="1:25" ht="15" x14ac:dyDescent="0.25">
      <c r="A356" s="40">
        <v>1105</v>
      </c>
      <c r="B356" s="28">
        <v>37</v>
      </c>
      <c r="C356" s="32">
        <v>4453775.7</v>
      </c>
      <c r="D356" s="32">
        <v>314288.3</v>
      </c>
      <c r="E356" s="28" t="s">
        <v>90</v>
      </c>
      <c r="F356" s="47" t="s">
        <v>40</v>
      </c>
      <c r="G356" s="35" t="s">
        <v>43</v>
      </c>
      <c r="H356" s="28" t="s">
        <v>94</v>
      </c>
      <c r="I356" s="22" t="s">
        <v>91</v>
      </c>
      <c r="J356" s="30">
        <v>3</v>
      </c>
      <c r="K356" s="30" t="s">
        <v>92</v>
      </c>
      <c r="L356" s="30" t="s">
        <v>92</v>
      </c>
      <c r="M356" s="28"/>
      <c r="N356" s="28"/>
      <c r="O356" s="28">
        <v>1</v>
      </c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spans="1:25" ht="15" x14ac:dyDescent="0.25">
      <c r="A357" s="40">
        <v>1050</v>
      </c>
      <c r="B357" s="28">
        <v>35</v>
      </c>
      <c r="C357" s="32">
        <v>4453779.1500000004</v>
      </c>
      <c r="D357" s="32">
        <v>304141.45</v>
      </c>
      <c r="E357" s="28" t="s">
        <v>90</v>
      </c>
      <c r="F357" s="47" t="s">
        <v>40</v>
      </c>
      <c r="G357" s="35" t="s">
        <v>43</v>
      </c>
      <c r="H357" s="28" t="s">
        <v>91</v>
      </c>
      <c r="I357" s="22" t="s">
        <v>91</v>
      </c>
      <c r="J357" s="30">
        <v>3</v>
      </c>
      <c r="K357" s="30" t="s">
        <v>92</v>
      </c>
      <c r="L357" s="30" t="s">
        <v>92</v>
      </c>
      <c r="M357" s="28">
        <v>1</v>
      </c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spans="1:25" ht="15" x14ac:dyDescent="0.25">
      <c r="A358" s="40">
        <v>1038</v>
      </c>
      <c r="B358" s="28">
        <v>7</v>
      </c>
      <c r="C358" s="32">
        <v>4453848.7300000004</v>
      </c>
      <c r="D358" s="32">
        <v>308477.46999999997</v>
      </c>
      <c r="E358" s="28" t="s">
        <v>90</v>
      </c>
      <c r="F358" s="47" t="s">
        <v>40</v>
      </c>
      <c r="G358" s="35" t="s">
        <v>43</v>
      </c>
      <c r="H358" s="28" t="s">
        <v>91</v>
      </c>
      <c r="I358" s="22" t="s">
        <v>91</v>
      </c>
      <c r="J358" s="30">
        <v>3</v>
      </c>
      <c r="K358" s="30" t="s">
        <v>92</v>
      </c>
      <c r="L358" s="30" t="s">
        <v>92</v>
      </c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>
        <v>1</v>
      </c>
    </row>
    <row r="359" spans="1:25" ht="15" x14ac:dyDescent="0.25">
      <c r="A359" s="31">
        <v>1129</v>
      </c>
      <c r="B359" s="28">
        <v>7</v>
      </c>
      <c r="C359" s="32">
        <v>4453867.5999999996</v>
      </c>
      <c r="D359" s="32">
        <v>308718.90000000002</v>
      </c>
      <c r="E359" s="28" t="s">
        <v>90</v>
      </c>
      <c r="F359" s="47" t="s">
        <v>40</v>
      </c>
      <c r="G359" s="35" t="s">
        <v>43</v>
      </c>
      <c r="H359" s="28" t="s">
        <v>91</v>
      </c>
      <c r="I359" s="22" t="s">
        <v>91</v>
      </c>
      <c r="J359" s="30">
        <v>3</v>
      </c>
      <c r="K359" s="30" t="s">
        <v>92</v>
      </c>
      <c r="L359" s="30" t="s">
        <v>92</v>
      </c>
      <c r="M359" s="28"/>
      <c r="N359" s="28">
        <v>1</v>
      </c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spans="1:25" ht="15" x14ac:dyDescent="0.25">
      <c r="A360" s="40">
        <v>1127</v>
      </c>
      <c r="B360" s="28">
        <v>7</v>
      </c>
      <c r="C360" s="32">
        <v>4453868.8</v>
      </c>
      <c r="D360" s="32">
        <v>308714.7</v>
      </c>
      <c r="E360" s="28" t="s">
        <v>90</v>
      </c>
      <c r="F360" s="47" t="s">
        <v>40</v>
      </c>
      <c r="G360" s="35" t="s">
        <v>43</v>
      </c>
      <c r="H360" s="28" t="s">
        <v>91</v>
      </c>
      <c r="I360" s="22" t="s">
        <v>91</v>
      </c>
      <c r="J360" s="30">
        <v>3</v>
      </c>
      <c r="K360" s="30" t="s">
        <v>92</v>
      </c>
      <c r="L360" s="30" t="s">
        <v>92</v>
      </c>
      <c r="M360" s="28"/>
      <c r="N360" s="28">
        <v>1</v>
      </c>
      <c r="O360" s="28"/>
      <c r="P360" s="28">
        <v>1</v>
      </c>
      <c r="Q360" s="28"/>
      <c r="R360" s="28"/>
      <c r="S360" s="28"/>
      <c r="T360" s="28"/>
      <c r="U360" s="28"/>
      <c r="V360" s="28"/>
      <c r="W360" s="28"/>
      <c r="X360" s="28"/>
    </row>
    <row r="361" spans="1:25" ht="15" x14ac:dyDescent="0.25">
      <c r="A361" s="40">
        <v>1128</v>
      </c>
      <c r="B361" s="28">
        <v>7</v>
      </c>
      <c r="C361" s="32">
        <v>4453870</v>
      </c>
      <c r="D361" s="32">
        <v>308715.09999999998</v>
      </c>
      <c r="E361" s="28" t="s">
        <v>90</v>
      </c>
      <c r="F361" s="47" t="s">
        <v>40</v>
      </c>
      <c r="G361" s="35" t="s">
        <v>43</v>
      </c>
      <c r="H361" s="28" t="s">
        <v>91</v>
      </c>
      <c r="I361" s="22" t="s">
        <v>91</v>
      </c>
      <c r="J361" s="30">
        <v>3</v>
      </c>
      <c r="K361" s="30" t="s">
        <v>92</v>
      </c>
      <c r="L361" s="30" t="s">
        <v>92</v>
      </c>
      <c r="M361" s="28"/>
      <c r="N361" s="28">
        <v>1</v>
      </c>
      <c r="O361" s="28"/>
      <c r="P361" s="28"/>
      <c r="Q361" s="28"/>
      <c r="R361" s="28"/>
      <c r="S361" s="28"/>
      <c r="T361" s="28"/>
      <c r="U361" s="28"/>
      <c r="V361" s="28"/>
      <c r="W361" s="28"/>
      <c r="X361" s="28"/>
    </row>
    <row r="362" spans="1:25" ht="15" x14ac:dyDescent="0.25">
      <c r="A362" s="40">
        <v>1146</v>
      </c>
      <c r="B362" s="28">
        <v>35</v>
      </c>
      <c r="C362" s="32">
        <v>4454057.3</v>
      </c>
      <c r="D362" s="32">
        <v>305009</v>
      </c>
      <c r="E362" s="28" t="s">
        <v>90</v>
      </c>
      <c r="F362" s="47" t="s">
        <v>40</v>
      </c>
      <c r="G362" s="35" t="s">
        <v>43</v>
      </c>
      <c r="H362" s="28" t="s">
        <v>94</v>
      </c>
      <c r="I362" s="22" t="s">
        <v>91</v>
      </c>
      <c r="J362" s="30">
        <v>3</v>
      </c>
      <c r="K362" s="30" t="s">
        <v>92</v>
      </c>
      <c r="L362" s="30" t="s">
        <v>92</v>
      </c>
      <c r="M362" s="28"/>
      <c r="N362" s="28"/>
      <c r="O362" s="28">
        <v>1</v>
      </c>
      <c r="P362" s="28"/>
      <c r="Q362" s="28"/>
      <c r="R362" s="28"/>
      <c r="S362" s="28"/>
      <c r="T362" s="28"/>
      <c r="U362" s="28"/>
      <c r="V362" s="28"/>
      <c r="W362" s="28"/>
      <c r="X362" s="28"/>
    </row>
    <row r="363" spans="1:25" ht="15" x14ac:dyDescent="0.25">
      <c r="A363" s="31">
        <v>1147</v>
      </c>
      <c r="B363" s="28">
        <v>35</v>
      </c>
      <c r="C363" s="32">
        <v>4454086.0999999996</v>
      </c>
      <c r="D363" s="32">
        <v>304987.3</v>
      </c>
      <c r="E363" s="28" t="s">
        <v>90</v>
      </c>
      <c r="F363" s="47" t="s">
        <v>40</v>
      </c>
      <c r="G363" s="35" t="s">
        <v>43</v>
      </c>
      <c r="H363" s="28" t="s">
        <v>91</v>
      </c>
      <c r="I363" s="22" t="s">
        <v>91</v>
      </c>
      <c r="J363" s="30">
        <v>3</v>
      </c>
      <c r="K363" s="30" t="s">
        <v>92</v>
      </c>
      <c r="L363" s="30" t="s">
        <v>92</v>
      </c>
      <c r="M363" s="28"/>
      <c r="N363" s="28"/>
      <c r="O363" s="28">
        <v>1</v>
      </c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spans="1:25" ht="15" x14ac:dyDescent="0.25">
      <c r="A364" s="40">
        <v>1823</v>
      </c>
      <c r="B364" s="34">
        <v>13</v>
      </c>
      <c r="C364" s="42">
        <v>4454241.1399999997</v>
      </c>
      <c r="D364" s="42">
        <v>329232.65999999997</v>
      </c>
      <c r="E364" s="34" t="s">
        <v>90</v>
      </c>
      <c r="F364" s="47" t="s">
        <v>40</v>
      </c>
      <c r="G364" s="35" t="s">
        <v>43</v>
      </c>
      <c r="H364" s="34" t="s">
        <v>91</v>
      </c>
      <c r="I364" s="22" t="s">
        <v>91</v>
      </c>
      <c r="J364" s="37">
        <v>6</v>
      </c>
      <c r="K364" s="37" t="s">
        <v>92</v>
      </c>
      <c r="L364" s="37" t="s">
        <v>92</v>
      </c>
      <c r="M364" s="28">
        <v>1</v>
      </c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spans="1:25" ht="15" x14ac:dyDescent="0.25">
      <c r="A365" s="40">
        <v>1149</v>
      </c>
      <c r="B365" s="28">
        <v>35</v>
      </c>
      <c r="C365" s="32">
        <v>4454351.2</v>
      </c>
      <c r="D365" s="32">
        <v>304322.8</v>
      </c>
      <c r="E365" s="28" t="s">
        <v>90</v>
      </c>
      <c r="F365" s="47" t="s">
        <v>40</v>
      </c>
      <c r="G365" s="35" t="s">
        <v>43</v>
      </c>
      <c r="H365" s="28" t="s">
        <v>91</v>
      </c>
      <c r="I365" s="22" t="s">
        <v>91</v>
      </c>
      <c r="J365" s="30">
        <v>3</v>
      </c>
      <c r="K365" s="30" t="s">
        <v>92</v>
      </c>
      <c r="L365" s="30" t="s">
        <v>92</v>
      </c>
      <c r="M365" s="28"/>
      <c r="N365" s="28"/>
      <c r="O365" s="28">
        <v>1</v>
      </c>
      <c r="P365" s="28">
        <v>1</v>
      </c>
      <c r="Q365" s="28"/>
      <c r="R365" s="28">
        <v>1</v>
      </c>
      <c r="S365" s="28">
        <v>1</v>
      </c>
      <c r="T365" s="28"/>
      <c r="U365" s="28"/>
      <c r="V365" s="28"/>
      <c r="W365" s="28"/>
      <c r="X365" s="28"/>
    </row>
    <row r="366" spans="1:25" ht="15" x14ac:dyDescent="0.25">
      <c r="A366" s="40">
        <v>1048</v>
      </c>
      <c r="B366" s="34">
        <v>35</v>
      </c>
      <c r="C366" s="42">
        <v>4454488.01</v>
      </c>
      <c r="D366" s="42">
        <v>304478.75</v>
      </c>
      <c r="E366" s="34" t="s">
        <v>90</v>
      </c>
      <c r="F366" s="47" t="s">
        <v>40</v>
      </c>
      <c r="G366" s="35" t="s">
        <v>43</v>
      </c>
      <c r="H366" s="34" t="s">
        <v>91</v>
      </c>
      <c r="I366" s="22" t="s">
        <v>91</v>
      </c>
      <c r="J366" s="37">
        <v>3</v>
      </c>
      <c r="K366" s="37" t="s">
        <v>92</v>
      </c>
      <c r="L366" s="37" t="s">
        <v>92</v>
      </c>
      <c r="M366" s="28"/>
      <c r="N366" s="28"/>
      <c r="O366" s="28">
        <v>1</v>
      </c>
      <c r="P366" s="28"/>
      <c r="Q366" s="28"/>
      <c r="R366" s="28"/>
      <c r="S366" s="28">
        <v>1</v>
      </c>
      <c r="T366" s="28"/>
      <c r="U366" s="28"/>
      <c r="V366" s="28"/>
      <c r="W366" s="28"/>
      <c r="X366" s="28"/>
      <c r="Y366" s="28"/>
    </row>
    <row r="367" spans="1:25" ht="15" x14ac:dyDescent="0.25">
      <c r="A367" s="40">
        <v>1352</v>
      </c>
      <c r="B367" s="28">
        <v>1</v>
      </c>
      <c r="C367" s="32">
        <v>4454745.42</v>
      </c>
      <c r="D367" s="32">
        <v>347966.75</v>
      </c>
      <c r="E367" s="28" t="s">
        <v>90</v>
      </c>
      <c r="F367" s="47" t="s">
        <v>41</v>
      </c>
      <c r="G367" s="35" t="s">
        <v>43</v>
      </c>
      <c r="H367" s="28" t="s">
        <v>91</v>
      </c>
      <c r="I367" s="22" t="s">
        <v>91</v>
      </c>
      <c r="J367" s="30">
        <v>9</v>
      </c>
      <c r="K367" s="30" t="s">
        <v>92</v>
      </c>
      <c r="L367" s="30" t="s">
        <v>92</v>
      </c>
      <c r="M367" s="28"/>
      <c r="N367" s="28"/>
      <c r="O367" s="28"/>
      <c r="P367" s="28">
        <v>1</v>
      </c>
      <c r="Q367" s="28"/>
      <c r="R367" s="28"/>
      <c r="S367" s="28"/>
      <c r="T367" s="28"/>
      <c r="U367" s="28"/>
      <c r="V367" s="28"/>
      <c r="W367" s="28"/>
      <c r="X367" s="28"/>
      <c r="Y367" s="28"/>
    </row>
    <row r="368" spans="1:25" ht="15" x14ac:dyDescent="0.25">
      <c r="A368" s="40">
        <v>1353</v>
      </c>
      <c r="B368" s="28">
        <v>10</v>
      </c>
      <c r="C368" s="32">
        <v>4454919.95</v>
      </c>
      <c r="D368" s="32">
        <v>345237.52</v>
      </c>
      <c r="E368" s="28" t="s">
        <v>90</v>
      </c>
      <c r="F368" s="47" t="s">
        <v>41</v>
      </c>
      <c r="G368" s="35" t="s">
        <v>43</v>
      </c>
      <c r="H368" s="28" t="s">
        <v>91</v>
      </c>
      <c r="I368" s="22" t="s">
        <v>91</v>
      </c>
      <c r="J368" s="30">
        <v>9</v>
      </c>
      <c r="K368" s="30" t="s">
        <v>92</v>
      </c>
      <c r="L368" s="30" t="s">
        <v>92</v>
      </c>
      <c r="M368" s="28"/>
      <c r="N368" s="28"/>
      <c r="O368" s="28"/>
      <c r="P368" s="28"/>
      <c r="Q368" s="28"/>
      <c r="R368" s="28"/>
      <c r="S368" s="28"/>
      <c r="T368" s="28"/>
      <c r="U368" s="28"/>
      <c r="V368" s="28">
        <v>1</v>
      </c>
      <c r="W368" s="28"/>
      <c r="X368" s="28"/>
      <c r="Y368" s="28"/>
    </row>
    <row r="369" spans="1:25" ht="15" x14ac:dyDescent="0.25">
      <c r="A369" s="40">
        <v>1354</v>
      </c>
      <c r="B369" s="28">
        <v>10</v>
      </c>
      <c r="C369" s="32">
        <v>4454922.7300000004</v>
      </c>
      <c r="D369" s="32">
        <v>345237.4</v>
      </c>
      <c r="E369" s="28" t="s">
        <v>90</v>
      </c>
      <c r="F369" s="47" t="s">
        <v>41</v>
      </c>
      <c r="G369" s="35" t="s">
        <v>43</v>
      </c>
      <c r="H369" s="28" t="s">
        <v>94</v>
      </c>
      <c r="I369" s="22" t="s">
        <v>91</v>
      </c>
      <c r="J369" s="30">
        <v>9</v>
      </c>
      <c r="K369" s="30" t="s">
        <v>92</v>
      </c>
      <c r="L369" s="30" t="s">
        <v>92</v>
      </c>
      <c r="M369" s="28"/>
      <c r="N369" s="28">
        <v>1</v>
      </c>
      <c r="O369" s="28"/>
      <c r="P369" s="28"/>
      <c r="Q369" s="28"/>
      <c r="R369" s="28"/>
      <c r="S369" s="28"/>
      <c r="T369" s="28"/>
      <c r="U369" s="28"/>
      <c r="V369" s="28">
        <v>1</v>
      </c>
      <c r="W369" s="28"/>
      <c r="X369" s="28"/>
      <c r="Y369" s="28"/>
    </row>
    <row r="370" spans="1:25" ht="15" x14ac:dyDescent="0.25">
      <c r="A370" s="40">
        <v>1351</v>
      </c>
      <c r="B370" s="28">
        <v>1</v>
      </c>
      <c r="C370" s="32">
        <v>4454936.34</v>
      </c>
      <c r="D370" s="32">
        <v>348224.58</v>
      </c>
      <c r="E370" s="28" t="s">
        <v>90</v>
      </c>
      <c r="F370" s="47" t="s">
        <v>41</v>
      </c>
      <c r="G370" s="35" t="s">
        <v>43</v>
      </c>
      <c r="H370" s="28" t="s">
        <v>91</v>
      </c>
      <c r="I370" s="22" t="s">
        <v>91</v>
      </c>
      <c r="J370" s="30">
        <v>9</v>
      </c>
      <c r="K370" s="30" t="s">
        <v>92</v>
      </c>
      <c r="L370" s="30" t="s">
        <v>92</v>
      </c>
      <c r="M370" s="28"/>
      <c r="N370" s="28"/>
      <c r="O370" s="28">
        <v>1</v>
      </c>
      <c r="P370" s="28">
        <v>1</v>
      </c>
      <c r="Q370" s="28"/>
      <c r="R370" s="28">
        <v>1</v>
      </c>
      <c r="S370" s="28"/>
      <c r="T370" s="28"/>
      <c r="U370" s="28"/>
      <c r="V370" s="28"/>
      <c r="W370" s="28"/>
      <c r="X370" s="28"/>
    </row>
    <row r="371" spans="1:25" ht="15" x14ac:dyDescent="0.25">
      <c r="A371" s="40">
        <v>1355</v>
      </c>
      <c r="B371" s="28">
        <v>10</v>
      </c>
      <c r="C371" s="32">
        <v>4454979.67</v>
      </c>
      <c r="D371" s="32">
        <v>345173.97</v>
      </c>
      <c r="E371" s="28" t="s">
        <v>90</v>
      </c>
      <c r="F371" s="47" t="s">
        <v>41</v>
      </c>
      <c r="G371" s="35" t="s">
        <v>43</v>
      </c>
      <c r="H371" s="28" t="s">
        <v>91</v>
      </c>
      <c r="I371" s="22" t="s">
        <v>91</v>
      </c>
      <c r="J371" s="30">
        <v>9</v>
      </c>
      <c r="K371" s="30" t="s">
        <v>92</v>
      </c>
      <c r="L371" s="30" t="s">
        <v>92</v>
      </c>
      <c r="M371" s="28"/>
      <c r="N371" s="28"/>
      <c r="O371" s="28">
        <v>1</v>
      </c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spans="1:25" ht="15" x14ac:dyDescent="0.25">
      <c r="A372" s="40">
        <v>2074</v>
      </c>
      <c r="B372" s="28">
        <v>1</v>
      </c>
      <c r="C372" s="32">
        <v>4454996.63</v>
      </c>
      <c r="D372" s="32">
        <v>349005.24</v>
      </c>
      <c r="E372" s="28" t="s">
        <v>90</v>
      </c>
      <c r="F372" s="47" t="s">
        <v>41</v>
      </c>
      <c r="G372" s="35" t="s">
        <v>43</v>
      </c>
      <c r="H372" s="28" t="s">
        <v>91</v>
      </c>
      <c r="I372" s="22" t="s">
        <v>91</v>
      </c>
      <c r="J372" s="30">
        <v>2</v>
      </c>
      <c r="K372" s="30" t="s">
        <v>92</v>
      </c>
      <c r="L372" s="30" t="s">
        <v>92</v>
      </c>
      <c r="M372" s="28"/>
      <c r="N372" s="28">
        <v>1</v>
      </c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spans="1:25" ht="15" x14ac:dyDescent="0.25">
      <c r="A373" s="40">
        <v>1349</v>
      </c>
      <c r="B373" s="28">
        <v>1</v>
      </c>
      <c r="C373" s="32">
        <v>4455126.1900000004</v>
      </c>
      <c r="D373" s="32">
        <v>349646.58</v>
      </c>
      <c r="E373" s="28" t="s">
        <v>90</v>
      </c>
      <c r="F373" s="47" t="s">
        <v>41</v>
      </c>
      <c r="G373" s="35" t="s">
        <v>43</v>
      </c>
      <c r="H373" s="28" t="s">
        <v>91</v>
      </c>
      <c r="I373" s="22" t="s">
        <v>91</v>
      </c>
      <c r="J373" s="30">
        <v>3</v>
      </c>
      <c r="K373" s="30" t="s">
        <v>92</v>
      </c>
      <c r="L373" s="30" t="s">
        <v>92</v>
      </c>
      <c r="M373" s="28"/>
      <c r="N373" s="28"/>
      <c r="O373" s="28"/>
      <c r="P373" s="28">
        <v>1</v>
      </c>
      <c r="Q373" s="28"/>
      <c r="R373" s="28"/>
      <c r="S373" s="28"/>
      <c r="T373" s="28"/>
      <c r="U373" s="28"/>
      <c r="V373" s="28"/>
      <c r="W373" s="28"/>
      <c r="X373" s="28"/>
    </row>
    <row r="374" spans="1:25" ht="15" x14ac:dyDescent="0.25">
      <c r="A374" s="31">
        <v>2073</v>
      </c>
      <c r="B374" s="28">
        <v>1</v>
      </c>
      <c r="C374" s="32">
        <v>4455206.26</v>
      </c>
      <c r="D374" s="32">
        <v>349791.16</v>
      </c>
      <c r="E374" s="28" t="s">
        <v>90</v>
      </c>
      <c r="F374" s="47" t="s">
        <v>41</v>
      </c>
      <c r="G374" s="35" t="s">
        <v>43</v>
      </c>
      <c r="H374" s="28" t="s">
        <v>97</v>
      </c>
      <c r="I374" s="22" t="s">
        <v>91</v>
      </c>
      <c r="J374" s="30">
        <v>3</v>
      </c>
      <c r="K374" s="30" t="s">
        <v>92</v>
      </c>
      <c r="L374" s="30" t="s">
        <v>92</v>
      </c>
      <c r="M374" s="28"/>
      <c r="N374" s="28"/>
      <c r="O374" s="28"/>
      <c r="P374" s="28"/>
      <c r="Q374" s="28"/>
      <c r="R374" s="28"/>
      <c r="S374" s="28">
        <v>1</v>
      </c>
      <c r="T374" s="28"/>
      <c r="U374" s="28"/>
      <c r="V374" s="28"/>
      <c r="W374" s="28"/>
      <c r="X374" s="28"/>
      <c r="Y374" s="28"/>
    </row>
    <row r="375" spans="1:25" ht="15" x14ac:dyDescent="0.25">
      <c r="A375" s="31">
        <v>1348</v>
      </c>
      <c r="B375" s="28">
        <v>1</v>
      </c>
      <c r="C375" s="32">
        <v>4455276.7300000004</v>
      </c>
      <c r="D375" s="32">
        <v>349910.35</v>
      </c>
      <c r="E375" s="28" t="s">
        <v>90</v>
      </c>
      <c r="F375" s="47" t="s">
        <v>41</v>
      </c>
      <c r="G375" s="35" t="s">
        <v>43</v>
      </c>
      <c r="H375" s="28" t="s">
        <v>91</v>
      </c>
      <c r="I375" s="22" t="s">
        <v>91</v>
      </c>
      <c r="J375" s="30">
        <v>3</v>
      </c>
      <c r="K375" s="30" t="s">
        <v>92</v>
      </c>
      <c r="L375" s="30" t="s">
        <v>92</v>
      </c>
      <c r="M375" s="28">
        <v>1</v>
      </c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spans="1:25" ht="15" x14ac:dyDescent="0.25">
      <c r="A376" s="31">
        <v>2091</v>
      </c>
      <c r="B376" s="28">
        <v>1</v>
      </c>
      <c r="C376" s="32">
        <v>4455396.75</v>
      </c>
      <c r="D376" s="32">
        <v>350689.59</v>
      </c>
      <c r="E376" s="28" t="s">
        <v>90</v>
      </c>
      <c r="F376" s="47" t="s">
        <v>41</v>
      </c>
      <c r="G376" s="35" t="s">
        <v>43</v>
      </c>
      <c r="H376" s="28" t="s">
        <v>91</v>
      </c>
      <c r="I376" s="22" t="s">
        <v>91</v>
      </c>
      <c r="J376" s="30">
        <v>2</v>
      </c>
      <c r="K376" s="30" t="s">
        <v>92</v>
      </c>
      <c r="L376" s="30" t="s">
        <v>92</v>
      </c>
      <c r="M376" s="28"/>
      <c r="N376" s="28">
        <v>1</v>
      </c>
      <c r="O376" s="28"/>
      <c r="P376" s="28">
        <v>1</v>
      </c>
      <c r="Q376" s="28"/>
      <c r="R376" s="28"/>
      <c r="S376" s="28">
        <v>1</v>
      </c>
      <c r="T376" s="28"/>
      <c r="U376" s="28"/>
      <c r="V376" s="28">
        <v>1</v>
      </c>
      <c r="W376" s="28"/>
      <c r="X376" s="28"/>
      <c r="Y376" s="28"/>
    </row>
    <row r="377" spans="1:25" ht="15" x14ac:dyDescent="0.25">
      <c r="A377" s="40">
        <v>1305</v>
      </c>
      <c r="B377" s="28">
        <v>1</v>
      </c>
      <c r="C377" s="32">
        <v>4455404.37</v>
      </c>
      <c r="D377" s="32">
        <v>350703.01</v>
      </c>
      <c r="E377" s="28" t="s">
        <v>90</v>
      </c>
      <c r="F377" s="47" t="s">
        <v>41</v>
      </c>
      <c r="G377" s="35" t="s">
        <v>43</v>
      </c>
      <c r="H377" s="28" t="s">
        <v>91</v>
      </c>
      <c r="I377" s="22" t="s">
        <v>91</v>
      </c>
      <c r="J377" s="30">
        <v>2</v>
      </c>
      <c r="K377" s="30" t="s">
        <v>92</v>
      </c>
      <c r="L377" s="30" t="s">
        <v>92</v>
      </c>
      <c r="M377" s="28">
        <v>1</v>
      </c>
      <c r="N377" s="28"/>
      <c r="O377" s="28"/>
      <c r="P377" s="28">
        <v>1</v>
      </c>
      <c r="Q377" s="28"/>
      <c r="R377" s="28">
        <v>1</v>
      </c>
      <c r="S377" s="28"/>
      <c r="T377" s="28"/>
      <c r="U377" s="28"/>
      <c r="V377" s="28"/>
      <c r="W377" s="28"/>
      <c r="X377" s="28"/>
    </row>
    <row r="378" spans="1:25" ht="15" x14ac:dyDescent="0.25">
      <c r="A378" s="31">
        <v>1306</v>
      </c>
      <c r="B378" s="28">
        <v>1</v>
      </c>
      <c r="C378" s="32">
        <v>4455449.0199999996</v>
      </c>
      <c r="D378" s="32">
        <v>350775.13</v>
      </c>
      <c r="E378" s="28" t="s">
        <v>90</v>
      </c>
      <c r="F378" s="47" t="s">
        <v>41</v>
      </c>
      <c r="G378" s="35" t="s">
        <v>43</v>
      </c>
      <c r="H378" s="28" t="s">
        <v>91</v>
      </c>
      <c r="I378" s="22" t="s">
        <v>91</v>
      </c>
      <c r="J378" s="30">
        <v>2</v>
      </c>
      <c r="K378" s="30" t="s">
        <v>92</v>
      </c>
      <c r="L378" s="30" t="s">
        <v>92</v>
      </c>
      <c r="M378" s="28"/>
      <c r="N378" s="28"/>
      <c r="O378" s="28"/>
      <c r="P378" s="28">
        <v>1</v>
      </c>
      <c r="Q378" s="28"/>
      <c r="R378" s="28">
        <v>1</v>
      </c>
      <c r="S378" s="28"/>
      <c r="T378" s="28"/>
      <c r="U378" s="28"/>
      <c r="V378" s="28"/>
      <c r="W378" s="28"/>
      <c r="X378" s="28"/>
      <c r="Y378" s="28"/>
    </row>
    <row r="379" spans="1:25" ht="15" x14ac:dyDescent="0.25">
      <c r="A379" s="40">
        <v>2092</v>
      </c>
      <c r="B379" s="28">
        <v>1</v>
      </c>
      <c r="C379" s="32">
        <v>4455456.5999999996</v>
      </c>
      <c r="D379" s="32">
        <v>350784.9</v>
      </c>
      <c r="E379" s="28" t="s">
        <v>90</v>
      </c>
      <c r="F379" s="47" t="s">
        <v>41</v>
      </c>
      <c r="G379" s="35" t="s">
        <v>43</v>
      </c>
      <c r="H379" s="28" t="s">
        <v>91</v>
      </c>
      <c r="I379" s="22" t="s">
        <v>91</v>
      </c>
      <c r="J379" s="30">
        <v>2</v>
      </c>
      <c r="K379" s="30" t="s">
        <v>92</v>
      </c>
      <c r="L379" s="30" t="s">
        <v>92</v>
      </c>
      <c r="M379" s="28"/>
      <c r="N379" s="28"/>
      <c r="O379" s="28">
        <v>1</v>
      </c>
      <c r="P379" s="28">
        <v>1</v>
      </c>
      <c r="Q379" s="28"/>
      <c r="R379" s="28">
        <v>1</v>
      </c>
      <c r="S379" s="28"/>
      <c r="T379" s="28"/>
      <c r="U379" s="28"/>
      <c r="V379" s="28"/>
      <c r="W379" s="28"/>
      <c r="X379" s="28"/>
      <c r="Y379" s="28"/>
    </row>
    <row r="380" spans="1:25" ht="15" x14ac:dyDescent="0.25">
      <c r="A380" s="31">
        <v>2090</v>
      </c>
      <c r="B380" s="28">
        <v>1</v>
      </c>
      <c r="C380" s="32">
        <v>4455460.82</v>
      </c>
      <c r="D380" s="32">
        <v>350454.26</v>
      </c>
      <c r="E380" s="28" t="s">
        <v>90</v>
      </c>
      <c r="F380" s="47" t="s">
        <v>41</v>
      </c>
      <c r="G380" s="35" t="s">
        <v>43</v>
      </c>
      <c r="H380" s="28" t="s">
        <v>91</v>
      </c>
      <c r="I380" s="22" t="s">
        <v>91</v>
      </c>
      <c r="J380" s="30">
        <v>2</v>
      </c>
      <c r="K380" s="30" t="s">
        <v>92</v>
      </c>
      <c r="L380" s="30" t="s">
        <v>92</v>
      </c>
      <c r="M380" s="28">
        <v>1</v>
      </c>
      <c r="N380" s="28"/>
      <c r="O380" s="28"/>
      <c r="P380" s="28"/>
      <c r="Q380" s="28"/>
      <c r="R380" s="28"/>
      <c r="S380" s="28"/>
      <c r="T380" s="28">
        <v>1</v>
      </c>
      <c r="U380" s="28"/>
      <c r="V380" s="28"/>
      <c r="W380" s="28">
        <v>1</v>
      </c>
      <c r="X380" s="28"/>
      <c r="Y380" s="28"/>
    </row>
    <row r="381" spans="1:25" ht="15" x14ac:dyDescent="0.25">
      <c r="A381" s="31">
        <v>1307</v>
      </c>
      <c r="B381" s="28">
        <v>1</v>
      </c>
      <c r="C381" s="32">
        <v>4455467.29</v>
      </c>
      <c r="D381" s="32">
        <v>350800.68</v>
      </c>
      <c r="E381" s="28" t="s">
        <v>90</v>
      </c>
      <c r="F381" s="47" t="s">
        <v>41</v>
      </c>
      <c r="G381" s="35" t="s">
        <v>43</v>
      </c>
      <c r="H381" s="28" t="s">
        <v>91</v>
      </c>
      <c r="I381" s="22" t="s">
        <v>91</v>
      </c>
      <c r="J381" s="30">
        <v>2</v>
      </c>
      <c r="K381" s="30" t="s">
        <v>92</v>
      </c>
      <c r="L381" s="30" t="s">
        <v>92</v>
      </c>
      <c r="M381" s="28"/>
      <c r="N381" s="28"/>
      <c r="O381" s="28"/>
      <c r="P381" s="28">
        <v>1</v>
      </c>
      <c r="Q381" s="28"/>
      <c r="R381" s="28"/>
      <c r="S381" s="28"/>
      <c r="T381" s="28"/>
      <c r="U381" s="28"/>
      <c r="V381" s="28"/>
      <c r="W381" s="28"/>
      <c r="X381" s="28"/>
      <c r="Y381" s="28"/>
    </row>
    <row r="382" spans="1:25" ht="15" x14ac:dyDescent="0.25">
      <c r="A382" s="31">
        <v>2094</v>
      </c>
      <c r="B382" s="28">
        <v>1</v>
      </c>
      <c r="C382" s="32">
        <v>4455529.47</v>
      </c>
      <c r="D382" s="32">
        <v>351973.28</v>
      </c>
      <c r="E382" s="28" t="s">
        <v>90</v>
      </c>
      <c r="F382" s="47" t="s">
        <v>41</v>
      </c>
      <c r="G382" s="35" t="s">
        <v>43</v>
      </c>
      <c r="H382" s="28" t="s">
        <v>91</v>
      </c>
      <c r="I382" s="22" t="s">
        <v>91</v>
      </c>
      <c r="J382" s="30">
        <v>9</v>
      </c>
      <c r="K382" s="30" t="s">
        <v>92</v>
      </c>
      <c r="L382" s="30" t="s">
        <v>92</v>
      </c>
      <c r="M382" s="28"/>
      <c r="N382" s="28"/>
      <c r="O382" s="28"/>
      <c r="P382" s="28">
        <v>1</v>
      </c>
      <c r="Q382" s="28"/>
      <c r="R382" s="28"/>
      <c r="S382" s="28">
        <v>1</v>
      </c>
      <c r="T382" s="28"/>
      <c r="U382" s="28"/>
      <c r="V382" s="28"/>
      <c r="W382" s="28"/>
      <c r="X382" s="28"/>
      <c r="Y382" s="28"/>
    </row>
    <row r="383" spans="1:25" ht="15" x14ac:dyDescent="0.25">
      <c r="A383" s="31">
        <v>2093</v>
      </c>
      <c r="B383" s="28">
        <v>1</v>
      </c>
      <c r="C383" s="32">
        <v>4455545.6399999997</v>
      </c>
      <c r="D383" s="32">
        <v>351879.13</v>
      </c>
      <c r="E383" s="28" t="s">
        <v>90</v>
      </c>
      <c r="F383" s="47" t="s">
        <v>41</v>
      </c>
      <c r="G383" s="35" t="s">
        <v>43</v>
      </c>
      <c r="H383" s="28" t="s">
        <v>91</v>
      </c>
      <c r="I383" s="22" t="s">
        <v>91</v>
      </c>
      <c r="J383" s="30">
        <v>9</v>
      </c>
      <c r="K383" s="30" t="s">
        <v>92</v>
      </c>
      <c r="L383" s="30" t="s">
        <v>92</v>
      </c>
      <c r="M383" s="28"/>
      <c r="N383" s="28"/>
      <c r="O383" s="28">
        <v>1</v>
      </c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spans="1:25" ht="15" x14ac:dyDescent="0.25">
      <c r="A384" s="31">
        <v>1304</v>
      </c>
      <c r="B384" s="28">
        <v>1</v>
      </c>
      <c r="C384" s="32">
        <v>4455559.3099999996</v>
      </c>
      <c r="D384" s="32">
        <v>350326.01</v>
      </c>
      <c r="E384" s="28" t="s">
        <v>90</v>
      </c>
      <c r="F384" s="47" t="s">
        <v>41</v>
      </c>
      <c r="G384" s="35" t="s">
        <v>43</v>
      </c>
      <c r="H384" s="28" t="s">
        <v>91</v>
      </c>
      <c r="I384" s="22" t="s">
        <v>91</v>
      </c>
      <c r="J384" s="30">
        <v>2</v>
      </c>
      <c r="K384" s="30" t="s">
        <v>92</v>
      </c>
      <c r="L384" s="30" t="s">
        <v>92</v>
      </c>
      <c r="M384" s="28">
        <v>1</v>
      </c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spans="1:25" ht="15" x14ac:dyDescent="0.25">
      <c r="A385" s="40">
        <v>1308</v>
      </c>
      <c r="B385" s="28">
        <v>1</v>
      </c>
      <c r="C385" s="32">
        <v>4455595.3899999997</v>
      </c>
      <c r="D385" s="32">
        <v>351269.75</v>
      </c>
      <c r="E385" s="28" t="s">
        <v>90</v>
      </c>
      <c r="F385" s="47" t="s">
        <v>41</v>
      </c>
      <c r="G385" s="35" t="s">
        <v>43</v>
      </c>
      <c r="H385" s="28" t="s">
        <v>91</v>
      </c>
      <c r="I385" s="22" t="s">
        <v>91</v>
      </c>
      <c r="J385" s="30">
        <v>4</v>
      </c>
      <c r="K385" s="30" t="s">
        <v>92</v>
      </c>
      <c r="L385" s="30" t="s">
        <v>92</v>
      </c>
      <c r="M385" s="28">
        <v>1</v>
      </c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spans="1:25" ht="15" x14ac:dyDescent="0.25">
      <c r="A386" s="31">
        <v>1356</v>
      </c>
      <c r="B386" s="28">
        <v>10</v>
      </c>
      <c r="C386" s="32">
        <v>4455694.3600000003</v>
      </c>
      <c r="D386" s="32">
        <v>344075.95</v>
      </c>
      <c r="E386" s="28" t="s">
        <v>90</v>
      </c>
      <c r="F386" s="47" t="s">
        <v>41</v>
      </c>
      <c r="G386" s="35" t="s">
        <v>43</v>
      </c>
      <c r="H386" s="28" t="s">
        <v>91</v>
      </c>
      <c r="I386" s="22" t="s">
        <v>91</v>
      </c>
      <c r="J386" s="30">
        <v>9</v>
      </c>
      <c r="K386" s="30" t="s">
        <v>92</v>
      </c>
      <c r="L386" s="30" t="s">
        <v>92</v>
      </c>
      <c r="M386" s="28">
        <v>1</v>
      </c>
      <c r="N386" s="28"/>
      <c r="O386" s="28"/>
      <c r="P386" s="28">
        <v>1</v>
      </c>
      <c r="Q386" s="28"/>
      <c r="R386" s="28"/>
      <c r="S386" s="28"/>
      <c r="T386" s="28"/>
      <c r="U386" s="28"/>
      <c r="V386" s="28"/>
      <c r="W386" s="28"/>
      <c r="X386" s="28"/>
      <c r="Y386" s="28"/>
    </row>
    <row r="387" spans="1:25" ht="15" x14ac:dyDescent="0.25">
      <c r="A387" s="31">
        <v>2026</v>
      </c>
      <c r="B387" s="28">
        <v>13</v>
      </c>
      <c r="C387" s="32">
        <v>4455782.59</v>
      </c>
      <c r="D387" s="32">
        <v>330898.65999999997</v>
      </c>
      <c r="E387" s="28" t="s">
        <v>90</v>
      </c>
      <c r="F387" s="47" t="s">
        <v>40</v>
      </c>
      <c r="G387" s="35" t="s">
        <v>43</v>
      </c>
      <c r="H387" s="28" t="s">
        <v>91</v>
      </c>
      <c r="I387" s="22" t="s">
        <v>91</v>
      </c>
      <c r="J387" s="30">
        <v>3</v>
      </c>
      <c r="K387" s="30" t="s">
        <v>92</v>
      </c>
      <c r="L387" s="30" t="s">
        <v>92</v>
      </c>
      <c r="M387" s="28"/>
      <c r="N387" s="28">
        <v>1</v>
      </c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spans="1:25" ht="15" x14ac:dyDescent="0.25">
      <c r="A388" s="31">
        <v>2079</v>
      </c>
      <c r="B388" s="28">
        <v>11</v>
      </c>
      <c r="C388" s="32">
        <v>4455959.97</v>
      </c>
      <c r="D388" s="32">
        <v>340151.59</v>
      </c>
      <c r="E388" s="28" t="s">
        <v>90</v>
      </c>
      <c r="F388" s="47" t="s">
        <v>41</v>
      </c>
      <c r="G388" s="35" t="s">
        <v>43</v>
      </c>
      <c r="H388" s="28" t="s">
        <v>91</v>
      </c>
      <c r="I388" s="22" t="s">
        <v>91</v>
      </c>
      <c r="J388" s="30">
        <v>2</v>
      </c>
      <c r="K388" s="30" t="s">
        <v>92</v>
      </c>
      <c r="L388" s="30" t="s">
        <v>92</v>
      </c>
      <c r="M388" s="28"/>
      <c r="N388" s="28"/>
      <c r="O388" s="28"/>
      <c r="P388" s="28">
        <v>1</v>
      </c>
      <c r="Q388" s="28"/>
      <c r="R388" s="28">
        <v>1</v>
      </c>
      <c r="S388" s="28"/>
      <c r="T388" s="28"/>
      <c r="U388" s="28"/>
      <c r="V388" s="28"/>
      <c r="W388" s="28"/>
      <c r="X388" s="28"/>
      <c r="Y388" s="28"/>
    </row>
    <row r="389" spans="1:25" ht="15" x14ac:dyDescent="0.25">
      <c r="A389" s="31">
        <v>1359</v>
      </c>
      <c r="B389" s="28">
        <v>8</v>
      </c>
      <c r="C389" s="32">
        <v>4457556.3499999996</v>
      </c>
      <c r="D389" s="32">
        <v>345219.2</v>
      </c>
      <c r="E389" s="28" t="s">
        <v>90</v>
      </c>
      <c r="F389" s="47" t="s">
        <v>41</v>
      </c>
      <c r="G389" s="35" t="s">
        <v>43</v>
      </c>
      <c r="H389" s="28" t="s">
        <v>91</v>
      </c>
      <c r="I389" s="22" t="s">
        <v>91</v>
      </c>
      <c r="J389" s="30">
        <v>9</v>
      </c>
      <c r="K389" s="30" t="s">
        <v>92</v>
      </c>
      <c r="L389" s="30" t="s">
        <v>92</v>
      </c>
      <c r="M389" s="28">
        <v>1</v>
      </c>
      <c r="N389" s="28"/>
      <c r="O389" s="28"/>
      <c r="P389" s="28">
        <v>1</v>
      </c>
      <c r="Q389" s="28"/>
      <c r="R389" s="28">
        <v>1</v>
      </c>
      <c r="S389" s="28"/>
      <c r="T389" s="28"/>
      <c r="U389" s="28"/>
      <c r="V389" s="28"/>
      <c r="W389" s="28"/>
      <c r="X389" s="28"/>
      <c r="Y389" s="28"/>
    </row>
    <row r="390" spans="1:25" ht="15" x14ac:dyDescent="0.25">
      <c r="A390" s="40">
        <v>1791</v>
      </c>
      <c r="B390" s="28">
        <v>40</v>
      </c>
      <c r="C390" s="32">
        <v>4457658.5999999996</v>
      </c>
      <c r="D390" s="32">
        <v>350425.2</v>
      </c>
      <c r="E390" s="28" t="s">
        <v>90</v>
      </c>
      <c r="F390" s="47" t="s">
        <v>41</v>
      </c>
      <c r="G390" s="35" t="s">
        <v>43</v>
      </c>
      <c r="H390" s="28" t="s">
        <v>91</v>
      </c>
      <c r="I390" s="22" t="s">
        <v>91</v>
      </c>
      <c r="J390" s="30">
        <v>2</v>
      </c>
      <c r="K390" s="30" t="s">
        <v>92</v>
      </c>
      <c r="L390" s="30" t="s">
        <v>92</v>
      </c>
      <c r="M390" s="28"/>
      <c r="N390" s="28">
        <v>1</v>
      </c>
      <c r="O390" s="28"/>
      <c r="P390" s="28">
        <v>1</v>
      </c>
      <c r="Q390" s="28"/>
      <c r="R390" s="28"/>
      <c r="S390" s="28"/>
      <c r="T390" s="28"/>
      <c r="U390" s="28"/>
      <c r="V390" s="28"/>
      <c r="W390" s="28"/>
      <c r="X390" s="28"/>
    </row>
    <row r="391" spans="1:25" ht="15" x14ac:dyDescent="0.25">
      <c r="A391" s="40">
        <v>1792</v>
      </c>
      <c r="B391" s="28">
        <v>40</v>
      </c>
      <c r="C391" s="32">
        <v>4457676.9000000004</v>
      </c>
      <c r="D391" s="32">
        <v>350401.5</v>
      </c>
      <c r="E391" s="28" t="s">
        <v>90</v>
      </c>
      <c r="F391" s="47" t="s">
        <v>41</v>
      </c>
      <c r="G391" s="35" t="s">
        <v>43</v>
      </c>
      <c r="H391" s="28" t="s">
        <v>91</v>
      </c>
      <c r="I391" s="22" t="s">
        <v>91</v>
      </c>
      <c r="J391" s="30">
        <v>2</v>
      </c>
      <c r="K391" s="30" t="s">
        <v>92</v>
      </c>
      <c r="L391" s="30" t="s">
        <v>92</v>
      </c>
      <c r="M391" s="28"/>
      <c r="N391" s="28"/>
      <c r="O391" s="28"/>
      <c r="P391" s="28">
        <v>1</v>
      </c>
      <c r="Q391" s="28"/>
      <c r="R391" s="28">
        <v>1</v>
      </c>
      <c r="S391" s="28"/>
      <c r="T391" s="28"/>
      <c r="U391" s="28"/>
      <c r="V391" s="28"/>
      <c r="W391" s="28"/>
      <c r="X391" s="28"/>
    </row>
    <row r="392" spans="1:25" ht="15" x14ac:dyDescent="0.25">
      <c r="A392" s="40">
        <v>1790</v>
      </c>
      <c r="B392" s="28">
        <v>40</v>
      </c>
      <c r="C392" s="32">
        <v>4457742.4000000004</v>
      </c>
      <c r="D392" s="32">
        <v>351589.4</v>
      </c>
      <c r="E392" s="28" t="s">
        <v>90</v>
      </c>
      <c r="F392" s="47" t="s">
        <v>41</v>
      </c>
      <c r="G392" s="35" t="s">
        <v>43</v>
      </c>
      <c r="H392" s="28" t="s">
        <v>91</v>
      </c>
      <c r="I392" s="22" t="s">
        <v>91</v>
      </c>
      <c r="J392" s="30">
        <v>2</v>
      </c>
      <c r="K392" s="30" t="s">
        <v>92</v>
      </c>
      <c r="L392" s="30" t="s">
        <v>92</v>
      </c>
      <c r="M392" s="28"/>
      <c r="N392" s="28"/>
      <c r="O392" s="28"/>
      <c r="P392" s="28">
        <v>1</v>
      </c>
      <c r="Q392" s="28"/>
      <c r="R392" s="28">
        <v>1</v>
      </c>
      <c r="S392" s="28"/>
      <c r="T392" s="28"/>
      <c r="U392" s="28"/>
      <c r="V392" s="28"/>
      <c r="W392" s="28"/>
      <c r="X392" s="28"/>
    </row>
    <row r="393" spans="1:25" ht="15" x14ac:dyDescent="0.25">
      <c r="A393" s="40">
        <v>1789</v>
      </c>
      <c r="B393" s="28">
        <v>40</v>
      </c>
      <c r="C393" s="32">
        <v>4457907.9000000004</v>
      </c>
      <c r="D393" s="32">
        <v>352395.9</v>
      </c>
      <c r="E393" s="28" t="s">
        <v>90</v>
      </c>
      <c r="F393" s="47" t="s">
        <v>41</v>
      </c>
      <c r="G393" s="35" t="s">
        <v>43</v>
      </c>
      <c r="H393" s="28" t="s">
        <v>91</v>
      </c>
      <c r="I393" s="22" t="s">
        <v>91</v>
      </c>
      <c r="J393" s="30">
        <v>3</v>
      </c>
      <c r="K393" s="30" t="s">
        <v>92</v>
      </c>
      <c r="L393" s="30" t="s">
        <v>92</v>
      </c>
      <c r="M393" s="28">
        <v>1</v>
      </c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 spans="1:25" ht="15" x14ac:dyDescent="0.25">
      <c r="A394" s="40">
        <v>1454</v>
      </c>
      <c r="B394" s="34">
        <v>28</v>
      </c>
      <c r="C394" s="42">
        <v>4458522.3899999997</v>
      </c>
      <c r="D394" s="42">
        <v>356386.13</v>
      </c>
      <c r="E394" s="34" t="s">
        <v>90</v>
      </c>
      <c r="F394" s="47" t="s">
        <v>41</v>
      </c>
      <c r="G394" s="35" t="s">
        <v>43</v>
      </c>
      <c r="H394" s="34" t="s">
        <v>97</v>
      </c>
      <c r="I394" s="22" t="s">
        <v>91</v>
      </c>
      <c r="J394" s="37">
        <v>3</v>
      </c>
      <c r="K394" s="37" t="s">
        <v>92</v>
      </c>
      <c r="L394" s="37" t="s">
        <v>92</v>
      </c>
      <c r="M394" s="28">
        <v>1</v>
      </c>
      <c r="N394" s="28"/>
      <c r="O394" s="28">
        <v>1</v>
      </c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spans="1:25" ht="15" x14ac:dyDescent="0.25">
      <c r="A395" s="40">
        <v>1259</v>
      </c>
      <c r="B395" s="28">
        <v>28</v>
      </c>
      <c r="C395" s="32">
        <v>4458523.18</v>
      </c>
      <c r="D395" s="32">
        <v>356385.63</v>
      </c>
      <c r="E395" s="28" t="s">
        <v>90</v>
      </c>
      <c r="F395" s="47" t="s">
        <v>41</v>
      </c>
      <c r="G395" s="35" t="s">
        <v>43</v>
      </c>
      <c r="H395" s="28" t="s">
        <v>91</v>
      </c>
      <c r="I395" s="22" t="s">
        <v>91</v>
      </c>
      <c r="J395" s="30">
        <v>3</v>
      </c>
      <c r="K395" s="30" t="s">
        <v>92</v>
      </c>
      <c r="L395" s="30" t="s">
        <v>92</v>
      </c>
      <c r="M395" s="28"/>
      <c r="N395" s="28"/>
      <c r="O395" s="28"/>
      <c r="P395" s="28">
        <v>1</v>
      </c>
      <c r="Q395" s="28"/>
      <c r="R395" s="28"/>
      <c r="S395" s="28"/>
      <c r="T395" s="28"/>
      <c r="U395" s="28"/>
      <c r="V395" s="28"/>
      <c r="W395" s="28"/>
      <c r="X395" s="28"/>
    </row>
    <row r="396" spans="1:25" ht="15" x14ac:dyDescent="0.25">
      <c r="A396" s="40">
        <v>1258</v>
      </c>
      <c r="B396" s="28">
        <v>28</v>
      </c>
      <c r="C396" s="32">
        <v>4458525.74</v>
      </c>
      <c r="D396" s="32">
        <v>356385.34</v>
      </c>
      <c r="E396" s="28" t="s">
        <v>90</v>
      </c>
      <c r="F396" s="47" t="s">
        <v>41</v>
      </c>
      <c r="G396" s="35" t="s">
        <v>43</v>
      </c>
      <c r="H396" s="28" t="s">
        <v>91</v>
      </c>
      <c r="I396" s="22" t="s">
        <v>91</v>
      </c>
      <c r="J396" s="30">
        <v>3</v>
      </c>
      <c r="K396" s="30" t="s">
        <v>92</v>
      </c>
      <c r="L396" s="30" t="s">
        <v>92</v>
      </c>
      <c r="M396" s="28">
        <v>1</v>
      </c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 spans="1:25" ht="15" x14ac:dyDescent="0.25">
      <c r="A397" s="40">
        <v>1364</v>
      </c>
      <c r="B397" s="28">
        <v>8</v>
      </c>
      <c r="C397" s="32">
        <v>4458555.91</v>
      </c>
      <c r="D397" s="32">
        <v>344265.88</v>
      </c>
      <c r="E397" s="28" t="s">
        <v>90</v>
      </c>
      <c r="F397" s="47" t="s">
        <v>41</v>
      </c>
      <c r="G397" s="35" t="s">
        <v>43</v>
      </c>
      <c r="H397" s="28" t="s">
        <v>91</v>
      </c>
      <c r="I397" s="22" t="s">
        <v>91</v>
      </c>
      <c r="J397" s="30">
        <v>9</v>
      </c>
      <c r="K397" s="30" t="s">
        <v>92</v>
      </c>
      <c r="L397" s="30" t="s">
        <v>92</v>
      </c>
      <c r="M397" s="28"/>
      <c r="N397" s="28"/>
      <c r="O397" s="28"/>
      <c r="P397" s="28">
        <v>1</v>
      </c>
      <c r="Q397" s="28"/>
      <c r="R397" s="28"/>
      <c r="S397" s="28"/>
      <c r="T397" s="28"/>
      <c r="U397" s="28"/>
      <c r="V397" s="28"/>
      <c r="W397" s="28"/>
      <c r="X397" s="28"/>
      <c r="Y397" s="28"/>
    </row>
    <row r="398" spans="1:25" ht="15" x14ac:dyDescent="0.25">
      <c r="A398" s="40">
        <v>1311</v>
      </c>
      <c r="B398" s="28">
        <v>11</v>
      </c>
      <c r="C398" s="32">
        <v>4458601.5</v>
      </c>
      <c r="D398" s="32">
        <v>338475.48</v>
      </c>
      <c r="E398" s="28" t="s">
        <v>90</v>
      </c>
      <c r="F398" s="47" t="s">
        <v>41</v>
      </c>
      <c r="G398" s="35" t="s">
        <v>43</v>
      </c>
      <c r="H398" s="28" t="s">
        <v>91</v>
      </c>
      <c r="I398" s="22" t="s">
        <v>91</v>
      </c>
      <c r="J398" s="30">
        <v>9</v>
      </c>
      <c r="K398" s="30" t="s">
        <v>92</v>
      </c>
      <c r="L398" s="30" t="s">
        <v>92</v>
      </c>
      <c r="M398" s="28"/>
      <c r="N398" s="28"/>
      <c r="O398" s="28"/>
      <c r="P398" s="28"/>
      <c r="Q398" s="28"/>
      <c r="R398" s="28">
        <v>1</v>
      </c>
      <c r="S398" s="28"/>
      <c r="T398" s="28"/>
      <c r="U398" s="28"/>
      <c r="V398" s="28"/>
      <c r="W398" s="28">
        <v>1</v>
      </c>
      <c r="X398" s="28"/>
    </row>
    <row r="399" spans="1:25" ht="15" x14ac:dyDescent="0.25">
      <c r="A399" s="40">
        <v>1362</v>
      </c>
      <c r="B399" s="28">
        <v>8</v>
      </c>
      <c r="C399" s="32">
        <v>4458602.6100000003</v>
      </c>
      <c r="D399" s="32">
        <v>344348.94</v>
      </c>
      <c r="E399" s="28" t="s">
        <v>90</v>
      </c>
      <c r="F399" s="47" t="s">
        <v>41</v>
      </c>
      <c r="G399" s="35" t="s">
        <v>43</v>
      </c>
      <c r="H399" s="28" t="s">
        <v>91</v>
      </c>
      <c r="I399" s="22" t="s">
        <v>91</v>
      </c>
      <c r="J399" s="30">
        <v>9</v>
      </c>
      <c r="K399" s="30" t="s">
        <v>92</v>
      </c>
      <c r="L399" s="30" t="s">
        <v>92</v>
      </c>
      <c r="M399" s="28"/>
      <c r="N399" s="28">
        <v>1</v>
      </c>
      <c r="O399" s="28"/>
      <c r="P399" s="28">
        <v>1</v>
      </c>
      <c r="Q399" s="28"/>
      <c r="R399" s="28">
        <v>1</v>
      </c>
      <c r="S399" s="28">
        <v>1</v>
      </c>
      <c r="T399" s="28"/>
      <c r="U399" s="28"/>
      <c r="V399" s="28"/>
      <c r="W399" s="28"/>
      <c r="X399" s="28"/>
    </row>
    <row r="400" spans="1:25" ht="15" x14ac:dyDescent="0.25">
      <c r="A400" s="40">
        <v>1312</v>
      </c>
      <c r="B400" s="34">
        <v>11</v>
      </c>
      <c r="C400" s="42">
        <v>4458602.71</v>
      </c>
      <c r="D400" s="42">
        <v>338475.76</v>
      </c>
      <c r="E400" s="34" t="s">
        <v>90</v>
      </c>
      <c r="F400" s="47" t="s">
        <v>41</v>
      </c>
      <c r="G400" s="35" t="s">
        <v>43</v>
      </c>
      <c r="H400" s="34" t="s">
        <v>94</v>
      </c>
      <c r="I400" s="22" t="s">
        <v>91</v>
      </c>
      <c r="J400" s="37">
        <v>9</v>
      </c>
      <c r="K400" s="37" t="s">
        <v>92</v>
      </c>
      <c r="L400" s="37" t="s">
        <v>92</v>
      </c>
      <c r="M400" s="28"/>
      <c r="N400" s="28"/>
      <c r="O400" s="28"/>
      <c r="P400" s="28"/>
      <c r="Q400" s="28"/>
      <c r="R400" s="28">
        <v>1</v>
      </c>
      <c r="S400" s="28"/>
      <c r="T400" s="28"/>
      <c r="U400" s="28"/>
      <c r="V400" s="28"/>
      <c r="W400" s="28">
        <v>1</v>
      </c>
      <c r="X400" s="28"/>
    </row>
    <row r="401" spans="1:25" ht="15" x14ac:dyDescent="0.25">
      <c r="A401" s="31">
        <v>1588</v>
      </c>
      <c r="B401" s="28">
        <v>28</v>
      </c>
      <c r="C401" s="32">
        <v>4458659.07</v>
      </c>
      <c r="D401" s="32">
        <v>356288.1</v>
      </c>
      <c r="E401" s="28" t="s">
        <v>90</v>
      </c>
      <c r="F401" s="47" t="s">
        <v>41</v>
      </c>
      <c r="G401" s="35" t="s">
        <v>43</v>
      </c>
      <c r="H401" s="28" t="s">
        <v>91</v>
      </c>
      <c r="I401" s="22" t="s">
        <v>91</v>
      </c>
      <c r="J401" s="30">
        <v>3</v>
      </c>
      <c r="K401" s="30" t="s">
        <v>92</v>
      </c>
      <c r="L401" s="30" t="s">
        <v>92</v>
      </c>
      <c r="M401" s="28"/>
      <c r="N401" s="28">
        <v>1</v>
      </c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spans="1:25" ht="15" x14ac:dyDescent="0.25">
      <c r="A402" s="40">
        <v>1260</v>
      </c>
      <c r="B402" s="28">
        <v>28</v>
      </c>
      <c r="C402" s="32">
        <v>4458660.8499999996</v>
      </c>
      <c r="D402" s="32">
        <v>356287.8</v>
      </c>
      <c r="E402" s="28" t="s">
        <v>90</v>
      </c>
      <c r="F402" s="47" t="s">
        <v>41</v>
      </c>
      <c r="G402" s="35" t="s">
        <v>43</v>
      </c>
      <c r="H402" s="28" t="s">
        <v>91</v>
      </c>
      <c r="I402" s="22" t="s">
        <v>91</v>
      </c>
      <c r="J402" s="30">
        <v>3</v>
      </c>
      <c r="K402" s="30" t="s">
        <v>92</v>
      </c>
      <c r="L402" s="30" t="s">
        <v>92</v>
      </c>
      <c r="M402" s="28"/>
      <c r="N402" s="28"/>
      <c r="O402" s="28"/>
      <c r="P402" s="28">
        <v>1</v>
      </c>
      <c r="Q402" s="28"/>
      <c r="R402" s="28"/>
      <c r="S402" s="28"/>
      <c r="T402" s="28"/>
      <c r="U402" s="28"/>
      <c r="V402" s="28"/>
      <c r="W402" s="28"/>
      <c r="X402" s="28"/>
      <c r="Y402" s="28"/>
    </row>
    <row r="403" spans="1:25" ht="15" x14ac:dyDescent="0.25">
      <c r="A403" s="31">
        <v>1589</v>
      </c>
      <c r="B403" s="28">
        <v>28</v>
      </c>
      <c r="C403" s="32">
        <v>4458664.29</v>
      </c>
      <c r="D403" s="32">
        <v>356281.99</v>
      </c>
      <c r="E403" s="28" t="s">
        <v>90</v>
      </c>
      <c r="F403" s="47" t="s">
        <v>41</v>
      </c>
      <c r="G403" s="35" t="s">
        <v>43</v>
      </c>
      <c r="H403" s="28" t="s">
        <v>91</v>
      </c>
      <c r="I403" s="22" t="s">
        <v>91</v>
      </c>
      <c r="J403" s="30">
        <v>3</v>
      </c>
      <c r="K403" s="30" t="s">
        <v>92</v>
      </c>
      <c r="L403" s="30" t="s">
        <v>92</v>
      </c>
      <c r="M403" s="28"/>
      <c r="N403" s="28">
        <v>1</v>
      </c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spans="1:25" ht="15" x14ac:dyDescent="0.25">
      <c r="A404" s="40">
        <v>1946</v>
      </c>
      <c r="B404" s="28">
        <v>28</v>
      </c>
      <c r="C404" s="32">
        <v>4458691.0999999996</v>
      </c>
      <c r="D404" s="32">
        <v>356262.17</v>
      </c>
      <c r="E404" s="28" t="s">
        <v>90</v>
      </c>
      <c r="F404" s="47" t="s">
        <v>41</v>
      </c>
      <c r="G404" s="35" t="s">
        <v>43</v>
      </c>
      <c r="H404" s="28" t="s">
        <v>91</v>
      </c>
      <c r="I404" s="22" t="s">
        <v>91</v>
      </c>
      <c r="J404" s="30">
        <v>3</v>
      </c>
      <c r="K404" s="30" t="s">
        <v>92</v>
      </c>
      <c r="L404" s="30" t="s">
        <v>92</v>
      </c>
      <c r="M404" s="28"/>
      <c r="N404" s="28"/>
      <c r="O404" s="28"/>
      <c r="P404" s="28">
        <v>1</v>
      </c>
      <c r="Q404" s="28"/>
      <c r="R404" s="28">
        <v>1</v>
      </c>
      <c r="S404" s="28"/>
      <c r="T404" s="28"/>
      <c r="U404" s="28"/>
      <c r="V404" s="28"/>
      <c r="W404" s="28">
        <v>1</v>
      </c>
      <c r="X404" s="28"/>
    </row>
    <row r="405" spans="1:25" ht="15" x14ac:dyDescent="0.25">
      <c r="A405" s="40">
        <v>1590</v>
      </c>
      <c r="B405" s="28">
        <v>28</v>
      </c>
      <c r="C405" s="32">
        <v>4458726.75</v>
      </c>
      <c r="D405" s="32">
        <v>356233</v>
      </c>
      <c r="E405" s="28" t="s">
        <v>90</v>
      </c>
      <c r="F405" s="47" t="s">
        <v>41</v>
      </c>
      <c r="G405" s="35" t="s">
        <v>43</v>
      </c>
      <c r="H405" s="28" t="s">
        <v>91</v>
      </c>
      <c r="I405" s="22" t="s">
        <v>91</v>
      </c>
      <c r="J405" s="30">
        <v>3</v>
      </c>
      <c r="K405" s="30" t="s">
        <v>92</v>
      </c>
      <c r="L405" s="30" t="s">
        <v>92</v>
      </c>
      <c r="M405" s="28"/>
      <c r="N405" s="28">
        <v>1</v>
      </c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spans="1:25" ht="15" x14ac:dyDescent="0.25">
      <c r="A406" s="40">
        <v>1315</v>
      </c>
      <c r="B406" s="28">
        <v>8</v>
      </c>
      <c r="C406" s="32">
        <v>4458809.95</v>
      </c>
      <c r="D406" s="32">
        <v>344622.82</v>
      </c>
      <c r="E406" s="28" t="s">
        <v>90</v>
      </c>
      <c r="F406" s="47" t="s">
        <v>41</v>
      </c>
      <c r="G406" s="35" t="s">
        <v>43</v>
      </c>
      <c r="H406" s="28" t="s">
        <v>91</v>
      </c>
      <c r="I406" s="22" t="s">
        <v>91</v>
      </c>
      <c r="J406" s="30">
        <v>2</v>
      </c>
      <c r="K406" s="30" t="s">
        <v>92</v>
      </c>
      <c r="L406" s="30" t="s">
        <v>92</v>
      </c>
      <c r="M406" s="28"/>
      <c r="N406" s="28">
        <v>1</v>
      </c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spans="1:25" ht="15" x14ac:dyDescent="0.25">
      <c r="A407" s="40">
        <v>1953</v>
      </c>
      <c r="B407" s="28">
        <v>28</v>
      </c>
      <c r="C407" s="32">
        <v>4458966.99</v>
      </c>
      <c r="D407" s="32">
        <v>356037.86</v>
      </c>
      <c r="E407" s="28" t="s">
        <v>90</v>
      </c>
      <c r="F407" s="47" t="s">
        <v>41</v>
      </c>
      <c r="G407" s="35" t="s">
        <v>43</v>
      </c>
      <c r="H407" s="28" t="s">
        <v>91</v>
      </c>
      <c r="I407" s="22" t="s">
        <v>91</v>
      </c>
      <c r="J407" s="30">
        <v>3</v>
      </c>
      <c r="K407" s="30" t="s">
        <v>92</v>
      </c>
      <c r="L407" s="30" t="s">
        <v>92</v>
      </c>
      <c r="M407" s="28"/>
      <c r="N407" s="28">
        <v>1</v>
      </c>
      <c r="O407" s="28"/>
      <c r="P407" s="28">
        <v>1</v>
      </c>
      <c r="Q407" s="28"/>
      <c r="R407" s="28"/>
      <c r="S407" s="28"/>
      <c r="T407" s="28"/>
      <c r="U407" s="28"/>
      <c r="V407" s="28"/>
      <c r="W407" s="28"/>
      <c r="X407" s="28"/>
      <c r="Y407" s="28"/>
    </row>
    <row r="408" spans="1:25" ht="15" x14ac:dyDescent="0.25">
      <c r="A408" s="40">
        <v>1591</v>
      </c>
      <c r="B408" s="28">
        <v>28</v>
      </c>
      <c r="C408" s="32">
        <v>4459092.38</v>
      </c>
      <c r="D408" s="32">
        <v>355932.23</v>
      </c>
      <c r="E408" s="28" t="s">
        <v>90</v>
      </c>
      <c r="F408" s="47" t="s">
        <v>41</v>
      </c>
      <c r="G408" s="35" t="s">
        <v>43</v>
      </c>
      <c r="H408" s="28" t="s">
        <v>91</v>
      </c>
      <c r="I408" s="22" t="s">
        <v>91</v>
      </c>
      <c r="J408" s="30">
        <v>3</v>
      </c>
      <c r="K408" s="30" t="s">
        <v>92</v>
      </c>
      <c r="L408" s="30" t="s">
        <v>92</v>
      </c>
      <c r="M408" s="28"/>
      <c r="N408" s="28"/>
      <c r="O408" s="28"/>
      <c r="P408" s="28"/>
      <c r="Q408" s="28"/>
      <c r="R408" s="28">
        <v>1</v>
      </c>
      <c r="S408" s="28"/>
      <c r="T408" s="28"/>
      <c r="U408" s="28"/>
      <c r="V408" s="28">
        <v>1</v>
      </c>
      <c r="W408" s="28"/>
      <c r="X408" s="28"/>
    </row>
    <row r="409" spans="1:25" ht="15" x14ac:dyDescent="0.25">
      <c r="A409" s="31">
        <v>1458</v>
      </c>
      <c r="B409" s="28">
        <v>28</v>
      </c>
      <c r="C409" s="32">
        <v>4459105.7</v>
      </c>
      <c r="D409" s="32">
        <v>355921.17</v>
      </c>
      <c r="E409" s="28" t="s">
        <v>90</v>
      </c>
      <c r="F409" s="47" t="s">
        <v>41</v>
      </c>
      <c r="G409" s="35" t="s">
        <v>43</v>
      </c>
      <c r="H409" s="28" t="s">
        <v>91</v>
      </c>
      <c r="I409" s="22" t="s">
        <v>91</v>
      </c>
      <c r="J409" s="30">
        <v>3</v>
      </c>
      <c r="K409" s="30" t="s">
        <v>92</v>
      </c>
      <c r="L409" s="30" t="s">
        <v>92</v>
      </c>
      <c r="M409" s="28">
        <v>1</v>
      </c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spans="1:25" ht="15" x14ac:dyDescent="0.25">
      <c r="A410" s="40">
        <v>1948</v>
      </c>
      <c r="B410" s="28">
        <v>28</v>
      </c>
      <c r="C410" s="32">
        <v>4459177.0999999996</v>
      </c>
      <c r="D410" s="32">
        <v>355857.46</v>
      </c>
      <c r="E410" s="28" t="s">
        <v>90</v>
      </c>
      <c r="F410" s="47" t="s">
        <v>41</v>
      </c>
      <c r="G410" s="35" t="s">
        <v>43</v>
      </c>
      <c r="H410" s="28" t="s">
        <v>91</v>
      </c>
      <c r="I410" s="22" t="s">
        <v>91</v>
      </c>
      <c r="J410" s="30">
        <v>3</v>
      </c>
      <c r="K410" s="30" t="s">
        <v>92</v>
      </c>
      <c r="L410" s="30" t="s">
        <v>92</v>
      </c>
      <c r="M410" s="28"/>
      <c r="N410" s="28"/>
      <c r="O410" s="28"/>
      <c r="P410" s="28"/>
      <c r="Q410" s="28"/>
      <c r="R410" s="28"/>
      <c r="S410" s="28">
        <v>1</v>
      </c>
      <c r="T410" s="28"/>
      <c r="U410" s="28"/>
      <c r="V410" s="28">
        <v>1</v>
      </c>
      <c r="W410" s="28"/>
      <c r="X410" s="28"/>
      <c r="Y410" s="28"/>
    </row>
    <row r="411" spans="1:25" ht="15" x14ac:dyDescent="0.25">
      <c r="A411" s="40">
        <v>2097</v>
      </c>
      <c r="B411" s="28">
        <v>12</v>
      </c>
      <c r="C411" s="32">
        <v>4459903.7300000004</v>
      </c>
      <c r="D411" s="32">
        <v>335968.36</v>
      </c>
      <c r="E411" s="28" t="s">
        <v>90</v>
      </c>
      <c r="F411" s="47" t="s">
        <v>41</v>
      </c>
      <c r="G411" s="35" t="s">
        <v>43</v>
      </c>
      <c r="H411" s="28" t="s">
        <v>91</v>
      </c>
      <c r="I411" s="22" t="s">
        <v>91</v>
      </c>
      <c r="J411" s="30">
        <v>9</v>
      </c>
      <c r="K411" s="30" t="s">
        <v>92</v>
      </c>
      <c r="L411" s="30" t="s">
        <v>92</v>
      </c>
      <c r="M411" s="28">
        <v>1</v>
      </c>
      <c r="N411" s="28"/>
      <c r="O411" s="28"/>
      <c r="P411" s="28">
        <v>1</v>
      </c>
      <c r="Q411" s="28"/>
      <c r="R411" s="28"/>
      <c r="S411" s="28"/>
      <c r="T411" s="28"/>
      <c r="U411" s="28"/>
      <c r="V411" s="28"/>
      <c r="W411" s="28"/>
      <c r="X411" s="28"/>
      <c r="Y411" s="28"/>
    </row>
    <row r="412" spans="1:25" ht="15" x14ac:dyDescent="0.25">
      <c r="A412" s="40">
        <v>2096</v>
      </c>
      <c r="B412" s="34">
        <v>12</v>
      </c>
      <c r="C412" s="42">
        <v>4459905.07</v>
      </c>
      <c r="D412" s="42">
        <v>335968.22</v>
      </c>
      <c r="E412" s="34" t="s">
        <v>90</v>
      </c>
      <c r="F412" s="47" t="s">
        <v>41</v>
      </c>
      <c r="G412" s="35" t="s">
        <v>43</v>
      </c>
      <c r="H412" s="34" t="s">
        <v>91</v>
      </c>
      <c r="I412" s="22" t="s">
        <v>91</v>
      </c>
      <c r="J412" s="37">
        <v>9</v>
      </c>
      <c r="K412" s="37" t="s">
        <v>92</v>
      </c>
      <c r="L412" s="37" t="s">
        <v>92</v>
      </c>
      <c r="M412" s="28">
        <v>1</v>
      </c>
      <c r="N412" s="28"/>
      <c r="O412" s="28"/>
      <c r="P412" s="28">
        <v>1</v>
      </c>
      <c r="Q412" s="28"/>
      <c r="R412" s="28"/>
      <c r="S412" s="28"/>
      <c r="T412" s="28"/>
      <c r="U412" s="28"/>
      <c r="V412" s="28"/>
      <c r="W412" s="28"/>
      <c r="X412" s="28"/>
      <c r="Y412" s="28"/>
    </row>
    <row r="413" spans="1:25" ht="15" x14ac:dyDescent="0.25">
      <c r="A413" s="40">
        <v>1950</v>
      </c>
      <c r="B413" s="28">
        <v>28</v>
      </c>
      <c r="C413" s="32">
        <v>4459954.99</v>
      </c>
      <c r="D413" s="32">
        <v>355716.96</v>
      </c>
      <c r="E413" s="28" t="s">
        <v>90</v>
      </c>
      <c r="F413" s="47" t="s">
        <v>41</v>
      </c>
      <c r="G413" s="35" t="s">
        <v>43</v>
      </c>
      <c r="H413" s="28" t="s">
        <v>91</v>
      </c>
      <c r="I413" s="22" t="s">
        <v>91</v>
      </c>
      <c r="J413" s="30">
        <v>3</v>
      </c>
      <c r="K413" s="30" t="s">
        <v>92</v>
      </c>
      <c r="L413" s="30" t="s">
        <v>92</v>
      </c>
      <c r="M413" s="28">
        <v>1</v>
      </c>
      <c r="N413" s="28"/>
      <c r="O413" s="28">
        <v>1</v>
      </c>
      <c r="P413" s="28">
        <v>1</v>
      </c>
      <c r="Q413" s="28"/>
      <c r="R413" s="28">
        <v>1</v>
      </c>
      <c r="S413" s="28"/>
      <c r="T413" s="28"/>
      <c r="U413" s="28"/>
      <c r="V413" s="28"/>
      <c r="W413" s="28"/>
      <c r="X413" s="28"/>
    </row>
    <row r="414" spans="1:25" ht="15" x14ac:dyDescent="0.25">
      <c r="A414" s="31">
        <v>1593</v>
      </c>
      <c r="B414" s="28">
        <v>28</v>
      </c>
      <c r="C414" s="32">
        <v>4460261.3499999996</v>
      </c>
      <c r="D414" s="32">
        <v>355311.97</v>
      </c>
      <c r="E414" s="28" t="s">
        <v>90</v>
      </c>
      <c r="F414" s="47" t="s">
        <v>41</v>
      </c>
      <c r="G414" s="35" t="s">
        <v>43</v>
      </c>
      <c r="H414" s="28" t="s">
        <v>91</v>
      </c>
      <c r="I414" s="22" t="s">
        <v>91</v>
      </c>
      <c r="J414" s="30">
        <v>3</v>
      </c>
      <c r="K414" s="30" t="s">
        <v>92</v>
      </c>
      <c r="L414" s="30" t="s">
        <v>92</v>
      </c>
      <c r="M414" s="28">
        <v>1</v>
      </c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 spans="1:25" ht="15" x14ac:dyDescent="0.25">
      <c r="A415" s="40">
        <v>2098</v>
      </c>
      <c r="B415" s="28">
        <v>12</v>
      </c>
      <c r="C415" s="32">
        <v>4460316.34</v>
      </c>
      <c r="D415" s="32">
        <v>336651.8</v>
      </c>
      <c r="E415" s="28" t="s">
        <v>90</v>
      </c>
      <c r="F415" s="47" t="s">
        <v>41</v>
      </c>
      <c r="G415" s="35" t="s">
        <v>43</v>
      </c>
      <c r="H415" s="28" t="s">
        <v>91</v>
      </c>
      <c r="I415" s="22" t="s">
        <v>91</v>
      </c>
      <c r="J415" s="30">
        <v>9</v>
      </c>
      <c r="K415" s="30" t="s">
        <v>92</v>
      </c>
      <c r="L415" s="30" t="s">
        <v>92</v>
      </c>
      <c r="M415" s="28"/>
      <c r="N415" s="28"/>
      <c r="O415" s="28">
        <v>1</v>
      </c>
      <c r="P415" s="28">
        <v>1</v>
      </c>
      <c r="Q415" s="28"/>
      <c r="R415" s="28"/>
      <c r="S415" s="28"/>
      <c r="T415" s="28"/>
      <c r="U415" s="28"/>
      <c r="V415" s="28"/>
      <c r="W415" s="28"/>
      <c r="X415" s="28"/>
    </row>
    <row r="416" spans="1:25" ht="15" x14ac:dyDescent="0.25">
      <c r="A416" s="40">
        <v>1886</v>
      </c>
      <c r="B416" s="28">
        <v>36</v>
      </c>
      <c r="C416" s="32">
        <v>4460466.28</v>
      </c>
      <c r="D416" s="32">
        <v>329392.92</v>
      </c>
      <c r="E416" s="28" t="s">
        <v>90</v>
      </c>
      <c r="F416" s="47" t="s">
        <v>40</v>
      </c>
      <c r="G416" s="35" t="s">
        <v>43</v>
      </c>
      <c r="H416" s="28" t="s">
        <v>91</v>
      </c>
      <c r="I416" s="22" t="s">
        <v>91</v>
      </c>
      <c r="J416" s="30">
        <v>3</v>
      </c>
      <c r="K416" s="30" t="s">
        <v>92</v>
      </c>
      <c r="L416" s="30" t="s">
        <v>92</v>
      </c>
      <c r="M416" s="28">
        <v>1</v>
      </c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</row>
    <row r="417" spans="1:25" ht="15" x14ac:dyDescent="0.25">
      <c r="A417" s="31">
        <v>1314</v>
      </c>
      <c r="B417" s="28">
        <v>12</v>
      </c>
      <c r="C417" s="32">
        <v>4460574.22</v>
      </c>
      <c r="D417" s="32">
        <v>337010.3</v>
      </c>
      <c r="E417" s="28" t="s">
        <v>90</v>
      </c>
      <c r="F417" s="47" t="s">
        <v>41</v>
      </c>
      <c r="G417" s="35" t="s">
        <v>43</v>
      </c>
      <c r="H417" s="28" t="s">
        <v>91</v>
      </c>
      <c r="I417" s="22" t="s">
        <v>91</v>
      </c>
      <c r="J417" s="30">
        <v>2</v>
      </c>
      <c r="K417" s="30" t="s">
        <v>92</v>
      </c>
      <c r="L417" s="30" t="s">
        <v>92</v>
      </c>
      <c r="M417" s="28">
        <v>1</v>
      </c>
      <c r="N417" s="28"/>
      <c r="O417" s="28">
        <v>1</v>
      </c>
      <c r="P417" s="28">
        <v>1</v>
      </c>
      <c r="Q417" s="28"/>
      <c r="R417" s="28"/>
      <c r="S417" s="28"/>
      <c r="T417" s="28"/>
      <c r="U417" s="28"/>
      <c r="V417" s="28"/>
      <c r="W417" s="28"/>
      <c r="X417" s="28"/>
      <c r="Y417" s="28"/>
    </row>
    <row r="418" spans="1:25" ht="15" x14ac:dyDescent="0.25">
      <c r="A418" s="31">
        <v>1887</v>
      </c>
      <c r="B418" s="28">
        <v>36</v>
      </c>
      <c r="C418" s="32">
        <v>4460615.62</v>
      </c>
      <c r="D418" s="32">
        <v>329335.82</v>
      </c>
      <c r="E418" s="28" t="s">
        <v>90</v>
      </c>
      <c r="F418" s="47" t="s">
        <v>40</v>
      </c>
      <c r="G418" s="35" t="s">
        <v>43</v>
      </c>
      <c r="H418" s="28" t="s">
        <v>91</v>
      </c>
      <c r="I418" s="22" t="s">
        <v>91</v>
      </c>
      <c r="J418" s="30">
        <v>3</v>
      </c>
      <c r="K418" s="30" t="s">
        <v>92</v>
      </c>
      <c r="L418" s="30" t="s">
        <v>92</v>
      </c>
      <c r="M418" s="28">
        <v>1</v>
      </c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 spans="1:25" ht="15" x14ac:dyDescent="0.25">
      <c r="A419" s="31">
        <v>1885</v>
      </c>
      <c r="B419" s="28">
        <v>36</v>
      </c>
      <c r="C419" s="32">
        <v>4460638.42</v>
      </c>
      <c r="D419" s="32">
        <v>329324.43</v>
      </c>
      <c r="E419" s="28" t="s">
        <v>90</v>
      </c>
      <c r="F419" s="47" t="s">
        <v>40</v>
      </c>
      <c r="G419" s="35" t="s">
        <v>43</v>
      </c>
      <c r="H419" s="28" t="s">
        <v>91</v>
      </c>
      <c r="I419" s="22" t="s">
        <v>91</v>
      </c>
      <c r="J419" s="30">
        <v>3</v>
      </c>
      <c r="K419" s="30" t="s">
        <v>92</v>
      </c>
      <c r="L419" s="30" t="s">
        <v>92</v>
      </c>
      <c r="M419" s="28"/>
      <c r="N419" s="28"/>
      <c r="O419" s="28"/>
      <c r="P419" s="28">
        <v>1</v>
      </c>
      <c r="Q419" s="28"/>
      <c r="R419" s="28"/>
      <c r="S419" s="28"/>
      <c r="T419" s="28"/>
      <c r="U419" s="28"/>
      <c r="V419" s="28"/>
      <c r="W419" s="28"/>
      <c r="X419" s="28"/>
      <c r="Y419" s="28"/>
    </row>
    <row r="420" spans="1:25" ht="15" x14ac:dyDescent="0.25">
      <c r="A420" s="31">
        <v>1358</v>
      </c>
      <c r="B420" s="28">
        <v>12</v>
      </c>
      <c r="C420" s="32">
        <v>4460676.34</v>
      </c>
      <c r="D420" s="32">
        <v>338772.32</v>
      </c>
      <c r="E420" s="28" t="s">
        <v>90</v>
      </c>
      <c r="F420" s="47" t="s">
        <v>41</v>
      </c>
      <c r="G420" s="35" t="s">
        <v>43</v>
      </c>
      <c r="H420" s="28" t="s">
        <v>91</v>
      </c>
      <c r="I420" s="22" t="s">
        <v>91</v>
      </c>
      <c r="J420" s="30">
        <v>3</v>
      </c>
      <c r="K420" s="30" t="s">
        <v>92</v>
      </c>
      <c r="L420" s="30" t="s">
        <v>92</v>
      </c>
      <c r="M420" s="28">
        <v>1</v>
      </c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 spans="1:25" ht="15" x14ac:dyDescent="0.25">
      <c r="A421" s="40">
        <v>1164</v>
      </c>
      <c r="B421" s="28">
        <v>12</v>
      </c>
      <c r="C421" s="32">
        <v>4460722.67</v>
      </c>
      <c r="D421" s="32">
        <v>337459.21</v>
      </c>
      <c r="E421" s="28" t="s">
        <v>90</v>
      </c>
      <c r="F421" s="47" t="s">
        <v>41</v>
      </c>
      <c r="G421" s="35" t="s">
        <v>43</v>
      </c>
      <c r="H421" s="28" t="s">
        <v>91</v>
      </c>
      <c r="I421" s="22" t="s">
        <v>91</v>
      </c>
      <c r="J421" s="30">
        <v>2</v>
      </c>
      <c r="K421" s="30" t="s">
        <v>92</v>
      </c>
      <c r="L421" s="30" t="s">
        <v>92</v>
      </c>
      <c r="M421" s="28"/>
      <c r="N421" s="28"/>
      <c r="O421" s="28">
        <v>1</v>
      </c>
      <c r="P421" s="28">
        <v>1</v>
      </c>
      <c r="Q421" s="28"/>
      <c r="R421" s="28"/>
      <c r="S421" s="28"/>
      <c r="T421" s="28"/>
      <c r="U421" s="28"/>
      <c r="V421" s="28"/>
      <c r="W421" s="28"/>
      <c r="X421" s="28"/>
      <c r="Y421" s="28"/>
    </row>
    <row r="422" spans="1:25" ht="15" x14ac:dyDescent="0.25">
      <c r="A422" s="40">
        <v>1125</v>
      </c>
      <c r="B422" s="28">
        <v>12</v>
      </c>
      <c r="C422" s="32">
        <v>4460772.79</v>
      </c>
      <c r="D422" s="32">
        <v>337746.24</v>
      </c>
      <c r="E422" s="28" t="s">
        <v>90</v>
      </c>
      <c r="F422" s="47" t="s">
        <v>41</v>
      </c>
      <c r="G422" s="35" t="s">
        <v>43</v>
      </c>
      <c r="H422" s="28" t="s">
        <v>91</v>
      </c>
      <c r="I422" s="22" t="s">
        <v>91</v>
      </c>
      <c r="J422" s="30">
        <v>3</v>
      </c>
      <c r="K422" s="30" t="s">
        <v>92</v>
      </c>
      <c r="L422" s="30" t="s">
        <v>92</v>
      </c>
      <c r="M422" s="28"/>
      <c r="N422" s="28">
        <v>1</v>
      </c>
      <c r="O422" s="28"/>
      <c r="P422" s="28">
        <v>1</v>
      </c>
      <c r="Q422" s="28"/>
      <c r="R422" s="28"/>
      <c r="S422" s="28"/>
      <c r="T422" s="28"/>
      <c r="U422" s="28"/>
      <c r="V422" s="28"/>
      <c r="W422" s="28"/>
      <c r="X422" s="28"/>
      <c r="Y422" s="28"/>
    </row>
    <row r="423" spans="1:25" ht="15" x14ac:dyDescent="0.25">
      <c r="A423" s="40">
        <v>1357</v>
      </c>
      <c r="B423" s="28">
        <v>12</v>
      </c>
      <c r="C423" s="32">
        <v>4460980.1500000004</v>
      </c>
      <c r="D423" s="32">
        <v>338158.29</v>
      </c>
      <c r="E423" s="28" t="s">
        <v>90</v>
      </c>
      <c r="F423" s="47" t="s">
        <v>41</v>
      </c>
      <c r="G423" s="35" t="s">
        <v>43</v>
      </c>
      <c r="H423" s="28" t="s">
        <v>91</v>
      </c>
      <c r="I423" s="22" t="s">
        <v>91</v>
      </c>
      <c r="J423" s="30">
        <v>2</v>
      </c>
      <c r="K423" s="30" t="s">
        <v>92</v>
      </c>
      <c r="L423" s="30" t="s">
        <v>92</v>
      </c>
      <c r="M423" s="28"/>
      <c r="N423" s="28"/>
      <c r="O423" s="28"/>
      <c r="P423" s="28">
        <v>1</v>
      </c>
      <c r="Q423" s="28"/>
      <c r="R423" s="28"/>
      <c r="S423" s="28"/>
      <c r="T423" s="28"/>
      <c r="U423" s="28"/>
      <c r="V423" s="28"/>
      <c r="W423" s="28">
        <v>1</v>
      </c>
      <c r="X423" s="28"/>
      <c r="Y423" s="28"/>
    </row>
    <row r="424" spans="1:25" ht="15" x14ac:dyDescent="0.25">
      <c r="A424" s="40">
        <v>1821</v>
      </c>
      <c r="B424" s="28">
        <v>36</v>
      </c>
      <c r="C424" s="32">
        <v>4461121</v>
      </c>
      <c r="D424" s="32">
        <v>329152.90000000002</v>
      </c>
      <c r="E424" s="28" t="s">
        <v>90</v>
      </c>
      <c r="F424" s="47" t="s">
        <v>40</v>
      </c>
      <c r="G424" s="35" t="s">
        <v>43</v>
      </c>
      <c r="H424" s="28" t="s">
        <v>91</v>
      </c>
      <c r="I424" s="22" t="s">
        <v>91</v>
      </c>
      <c r="J424" s="30">
        <v>2</v>
      </c>
      <c r="K424" s="30" t="s">
        <v>92</v>
      </c>
      <c r="L424" s="30" t="s">
        <v>92</v>
      </c>
      <c r="M424" s="28"/>
      <c r="N424" s="28"/>
      <c r="O424" s="28">
        <v>1</v>
      </c>
      <c r="P424" s="28">
        <v>1</v>
      </c>
      <c r="Q424" s="28">
        <v>1</v>
      </c>
      <c r="R424" s="28"/>
      <c r="S424" s="28"/>
      <c r="T424" s="28"/>
      <c r="U424" s="28"/>
      <c r="V424" s="28"/>
      <c r="W424" s="28"/>
      <c r="X424" s="28"/>
      <c r="Y424" s="28"/>
    </row>
    <row r="425" spans="1:25" ht="15" x14ac:dyDescent="0.25">
      <c r="A425" s="40">
        <v>1292</v>
      </c>
      <c r="B425" s="28">
        <v>28</v>
      </c>
      <c r="C425" s="32">
        <v>4461162.6500000004</v>
      </c>
      <c r="D425" s="32">
        <v>354951.12</v>
      </c>
      <c r="E425" s="28" t="s">
        <v>90</v>
      </c>
      <c r="F425" s="47" t="s">
        <v>41</v>
      </c>
      <c r="G425" s="35" t="s">
        <v>43</v>
      </c>
      <c r="H425" s="28" t="s">
        <v>91</v>
      </c>
      <c r="I425" s="22" t="s">
        <v>91</v>
      </c>
      <c r="J425" s="30">
        <v>3</v>
      </c>
      <c r="K425" s="30" t="s">
        <v>92</v>
      </c>
      <c r="L425" s="30" t="s">
        <v>92</v>
      </c>
      <c r="M425" s="28">
        <v>1</v>
      </c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 spans="1:25" ht="15" x14ac:dyDescent="0.25">
      <c r="A426" s="40">
        <v>1781</v>
      </c>
      <c r="B426" s="28">
        <v>58</v>
      </c>
      <c r="C426" s="32">
        <v>4461206.4000000004</v>
      </c>
      <c r="D426" s="32">
        <v>349757.6</v>
      </c>
      <c r="E426" s="28" t="s">
        <v>90</v>
      </c>
      <c r="F426" s="47" t="s">
        <v>41</v>
      </c>
      <c r="G426" s="35" t="s">
        <v>43</v>
      </c>
      <c r="H426" s="28" t="s">
        <v>91</v>
      </c>
      <c r="I426" s="22" t="s">
        <v>91</v>
      </c>
      <c r="J426" s="30">
        <v>2</v>
      </c>
      <c r="K426" s="30" t="s">
        <v>92</v>
      </c>
      <c r="L426" s="30" t="s">
        <v>92</v>
      </c>
      <c r="M426" s="28"/>
      <c r="N426" s="28"/>
      <c r="O426" s="28"/>
      <c r="P426" s="28">
        <v>1</v>
      </c>
      <c r="Q426" s="28"/>
      <c r="R426" s="28"/>
      <c r="S426" s="28"/>
      <c r="T426" s="28"/>
      <c r="U426" s="28"/>
      <c r="V426" s="28"/>
      <c r="W426" s="28"/>
      <c r="X426" s="28"/>
    </row>
    <row r="427" spans="1:25" ht="15" x14ac:dyDescent="0.25">
      <c r="A427" s="40">
        <v>1626</v>
      </c>
      <c r="B427" s="28">
        <v>58</v>
      </c>
      <c r="C427" s="32">
        <v>4461206.54</v>
      </c>
      <c r="D427" s="32">
        <v>349567.82</v>
      </c>
      <c r="E427" s="28" t="s">
        <v>90</v>
      </c>
      <c r="F427" s="47" t="s">
        <v>41</v>
      </c>
      <c r="G427" s="35" t="s">
        <v>43</v>
      </c>
      <c r="H427" s="28" t="s">
        <v>91</v>
      </c>
      <c r="I427" s="22" t="s">
        <v>91</v>
      </c>
      <c r="J427" s="30">
        <v>22</v>
      </c>
      <c r="K427" s="30" t="s">
        <v>92</v>
      </c>
      <c r="L427" s="30" t="s">
        <v>92</v>
      </c>
      <c r="M427" s="28"/>
      <c r="N427" s="28"/>
      <c r="O427" s="28"/>
      <c r="P427" s="28">
        <v>1</v>
      </c>
      <c r="Q427" s="28"/>
      <c r="R427" s="28"/>
      <c r="S427" s="28"/>
      <c r="T427" s="28">
        <v>1</v>
      </c>
      <c r="U427" s="28"/>
      <c r="V427" s="28">
        <v>1</v>
      </c>
      <c r="W427" s="28"/>
      <c r="X427" s="28"/>
    </row>
    <row r="428" spans="1:25" ht="15" x14ac:dyDescent="0.25">
      <c r="A428" s="40">
        <v>1622</v>
      </c>
      <c r="B428" s="28">
        <v>58</v>
      </c>
      <c r="C428" s="32">
        <v>4461206.55</v>
      </c>
      <c r="D428" s="32">
        <v>349478.44</v>
      </c>
      <c r="E428" s="28" t="s">
        <v>90</v>
      </c>
      <c r="F428" s="47" t="s">
        <v>41</v>
      </c>
      <c r="G428" s="35" t="s">
        <v>43</v>
      </c>
      <c r="H428" s="28" t="s">
        <v>91</v>
      </c>
      <c r="I428" s="22" t="s">
        <v>91</v>
      </c>
      <c r="J428" s="30">
        <v>2</v>
      </c>
      <c r="K428" s="30" t="s">
        <v>92</v>
      </c>
      <c r="L428" s="30" t="s">
        <v>92</v>
      </c>
      <c r="M428" s="28"/>
      <c r="N428" s="28">
        <v>1</v>
      </c>
      <c r="O428" s="28"/>
      <c r="P428" s="28">
        <v>1</v>
      </c>
      <c r="Q428" s="28"/>
      <c r="R428" s="28">
        <v>1</v>
      </c>
      <c r="S428" s="28"/>
      <c r="T428" s="28"/>
      <c r="U428" s="28"/>
      <c r="V428" s="28"/>
      <c r="W428" s="28"/>
      <c r="X428" s="28"/>
    </row>
    <row r="429" spans="1:25" ht="15" x14ac:dyDescent="0.25">
      <c r="A429" s="31">
        <v>1624</v>
      </c>
      <c r="B429" s="28">
        <v>58</v>
      </c>
      <c r="C429" s="32">
        <v>4461206.79</v>
      </c>
      <c r="D429" s="32">
        <v>349566.55</v>
      </c>
      <c r="E429" s="28" t="s">
        <v>90</v>
      </c>
      <c r="F429" s="47" t="s">
        <v>41</v>
      </c>
      <c r="G429" s="35" t="s">
        <v>43</v>
      </c>
      <c r="H429" s="28" t="s">
        <v>91</v>
      </c>
      <c r="I429" s="22" t="s">
        <v>91</v>
      </c>
      <c r="J429" s="30">
        <v>2</v>
      </c>
      <c r="K429" s="30" t="s">
        <v>92</v>
      </c>
      <c r="L429" s="30" t="s">
        <v>92</v>
      </c>
      <c r="M429" s="28"/>
      <c r="N429" s="28"/>
      <c r="O429" s="28"/>
      <c r="P429" s="28">
        <v>1</v>
      </c>
      <c r="Q429" s="28"/>
      <c r="R429" s="28"/>
      <c r="S429" s="28"/>
      <c r="T429" s="28"/>
      <c r="U429" s="28"/>
      <c r="V429" s="28"/>
      <c r="W429" s="28"/>
      <c r="X429" s="28"/>
      <c r="Y429" s="28"/>
    </row>
    <row r="430" spans="1:25" ht="15" x14ac:dyDescent="0.25">
      <c r="A430" s="40">
        <v>1638</v>
      </c>
      <c r="B430" s="28">
        <v>58</v>
      </c>
      <c r="C430" s="32">
        <v>4461207.1399999997</v>
      </c>
      <c r="D430" s="32">
        <v>349743.61</v>
      </c>
      <c r="E430" s="28" t="s">
        <v>90</v>
      </c>
      <c r="F430" s="47" t="s">
        <v>41</v>
      </c>
      <c r="G430" s="35" t="s">
        <v>43</v>
      </c>
      <c r="H430" s="28" t="s">
        <v>91</v>
      </c>
      <c r="I430" s="22" t="s">
        <v>91</v>
      </c>
      <c r="J430" s="30">
        <v>2</v>
      </c>
      <c r="K430" s="30" t="s">
        <v>92</v>
      </c>
      <c r="L430" s="30" t="s">
        <v>92</v>
      </c>
      <c r="M430" s="28">
        <v>1</v>
      </c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 spans="1:25" ht="15" x14ac:dyDescent="0.25">
      <c r="A431" s="40">
        <v>1621</v>
      </c>
      <c r="B431" s="28">
        <v>58</v>
      </c>
      <c r="C431" s="32">
        <v>4461207.74</v>
      </c>
      <c r="D431" s="32">
        <v>349452.36</v>
      </c>
      <c r="E431" s="28" t="s">
        <v>90</v>
      </c>
      <c r="F431" s="47" t="s">
        <v>41</v>
      </c>
      <c r="G431" s="35" t="s">
        <v>43</v>
      </c>
      <c r="H431" s="28" t="s">
        <v>91</v>
      </c>
      <c r="I431" s="22" t="s">
        <v>91</v>
      </c>
      <c r="J431" s="30">
        <v>2</v>
      </c>
      <c r="K431" s="30" t="s">
        <v>92</v>
      </c>
      <c r="L431" s="30" t="s">
        <v>92</v>
      </c>
      <c r="M431" s="28"/>
      <c r="N431" s="28"/>
      <c r="O431" s="28">
        <v>1</v>
      </c>
      <c r="P431" s="28">
        <v>1</v>
      </c>
      <c r="Q431" s="28"/>
      <c r="R431" s="28"/>
      <c r="S431" s="28"/>
      <c r="T431" s="28"/>
      <c r="U431" s="28"/>
      <c r="V431" s="28"/>
      <c r="W431" s="28"/>
      <c r="X431" s="28"/>
    </row>
    <row r="432" spans="1:25" ht="15" x14ac:dyDescent="0.25">
      <c r="A432" s="40">
        <v>1770</v>
      </c>
      <c r="B432" s="28">
        <v>58</v>
      </c>
      <c r="C432" s="32">
        <v>4461210.2</v>
      </c>
      <c r="D432" s="32">
        <v>349402.7</v>
      </c>
      <c r="E432" s="28" t="s">
        <v>90</v>
      </c>
      <c r="F432" s="47" t="s">
        <v>41</v>
      </c>
      <c r="G432" s="35" t="s">
        <v>43</v>
      </c>
      <c r="H432" s="28" t="s">
        <v>91</v>
      </c>
      <c r="I432" s="22" t="s">
        <v>91</v>
      </c>
      <c r="J432" s="30">
        <v>2</v>
      </c>
      <c r="K432" s="30" t="s">
        <v>92</v>
      </c>
      <c r="L432" s="30" t="s">
        <v>92</v>
      </c>
      <c r="M432" s="28">
        <v>1</v>
      </c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</row>
    <row r="433" spans="1:25" ht="15" x14ac:dyDescent="0.25">
      <c r="A433" s="31">
        <v>1768</v>
      </c>
      <c r="B433" s="28">
        <v>58</v>
      </c>
      <c r="C433" s="32">
        <v>4461210.3</v>
      </c>
      <c r="D433" s="32">
        <v>349403.3</v>
      </c>
      <c r="E433" s="28" t="s">
        <v>90</v>
      </c>
      <c r="F433" s="47" t="s">
        <v>41</v>
      </c>
      <c r="G433" s="35" t="s">
        <v>43</v>
      </c>
      <c r="H433" s="28" t="s">
        <v>91</v>
      </c>
      <c r="I433" s="22" t="s">
        <v>91</v>
      </c>
      <c r="J433" s="30">
        <v>2</v>
      </c>
      <c r="K433" s="30" t="s">
        <v>92</v>
      </c>
      <c r="L433" s="30" t="s">
        <v>92</v>
      </c>
      <c r="M433" s="28">
        <v>1</v>
      </c>
      <c r="N433" s="28"/>
      <c r="O433" s="28"/>
      <c r="P433" s="28">
        <v>1</v>
      </c>
      <c r="Q433" s="28"/>
      <c r="R433" s="28"/>
      <c r="S433" s="28"/>
      <c r="T433" s="28"/>
      <c r="U433" s="28"/>
      <c r="V433" s="28"/>
      <c r="W433" s="28"/>
      <c r="X433" s="28"/>
      <c r="Y433" s="28"/>
    </row>
    <row r="434" spans="1:25" ht="15" x14ac:dyDescent="0.25">
      <c r="A434" s="40">
        <v>1767</v>
      </c>
      <c r="B434" s="28">
        <v>58</v>
      </c>
      <c r="C434" s="32">
        <v>4461210.7</v>
      </c>
      <c r="D434" s="32">
        <v>349300.4</v>
      </c>
      <c r="E434" s="28" t="s">
        <v>90</v>
      </c>
      <c r="F434" s="47" t="s">
        <v>41</v>
      </c>
      <c r="G434" s="35" t="s">
        <v>43</v>
      </c>
      <c r="H434" s="28" t="s">
        <v>91</v>
      </c>
      <c r="I434" s="22" t="s">
        <v>91</v>
      </c>
      <c r="J434" s="30">
        <v>2</v>
      </c>
      <c r="K434" s="30" t="s">
        <v>92</v>
      </c>
      <c r="L434" s="30" t="s">
        <v>92</v>
      </c>
      <c r="M434" s="28">
        <v>1</v>
      </c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 spans="1:25" ht="15" x14ac:dyDescent="0.25">
      <c r="A435" s="40">
        <v>1620</v>
      </c>
      <c r="B435" s="28">
        <v>58</v>
      </c>
      <c r="C435" s="32">
        <v>4461211.22</v>
      </c>
      <c r="D435" s="32">
        <v>349405.99</v>
      </c>
      <c r="E435" s="28" t="s">
        <v>90</v>
      </c>
      <c r="F435" s="47" t="s">
        <v>41</v>
      </c>
      <c r="G435" s="35" t="s">
        <v>43</v>
      </c>
      <c r="H435" s="28" t="s">
        <v>91</v>
      </c>
      <c r="I435" s="22" t="s">
        <v>91</v>
      </c>
      <c r="J435" s="30">
        <v>2</v>
      </c>
      <c r="K435" s="30" t="s">
        <v>92</v>
      </c>
      <c r="L435" s="30" t="s">
        <v>92</v>
      </c>
      <c r="M435" s="28"/>
      <c r="N435" s="28"/>
      <c r="O435" s="28"/>
      <c r="P435" s="28">
        <v>1</v>
      </c>
      <c r="Q435" s="28"/>
      <c r="R435" s="28"/>
      <c r="S435" s="28"/>
      <c r="T435" s="28"/>
      <c r="U435" s="28"/>
      <c r="V435" s="28">
        <v>1</v>
      </c>
      <c r="W435" s="28"/>
      <c r="X435" s="28"/>
      <c r="Y435" s="28"/>
    </row>
    <row r="436" spans="1:25" ht="15" x14ac:dyDescent="0.25">
      <c r="A436" s="40">
        <v>1619</v>
      </c>
      <c r="B436" s="28">
        <v>58</v>
      </c>
      <c r="C436" s="32">
        <v>4461211.7</v>
      </c>
      <c r="D436" s="32">
        <v>349376.24</v>
      </c>
      <c r="E436" s="28" t="s">
        <v>90</v>
      </c>
      <c r="F436" s="47" t="s">
        <v>41</v>
      </c>
      <c r="G436" s="35" t="s">
        <v>43</v>
      </c>
      <c r="H436" s="28" t="s">
        <v>91</v>
      </c>
      <c r="I436" s="22" t="s">
        <v>91</v>
      </c>
      <c r="J436" s="30">
        <v>2</v>
      </c>
      <c r="K436" s="30" t="s">
        <v>92</v>
      </c>
      <c r="L436" s="30" t="s">
        <v>92</v>
      </c>
      <c r="M436" s="28"/>
      <c r="N436" s="28"/>
      <c r="O436" s="28"/>
      <c r="P436" s="28">
        <v>1</v>
      </c>
      <c r="Q436" s="28"/>
      <c r="R436" s="28"/>
      <c r="S436" s="28"/>
      <c r="T436" s="28"/>
      <c r="U436" s="28"/>
      <c r="V436" s="28"/>
      <c r="W436" s="28"/>
      <c r="X436" s="28"/>
      <c r="Y436" s="28"/>
    </row>
    <row r="437" spans="1:25" ht="15" x14ac:dyDescent="0.25">
      <c r="A437" s="31">
        <v>1627</v>
      </c>
      <c r="B437" s="28">
        <v>58</v>
      </c>
      <c r="C437" s="32">
        <v>4461211.93</v>
      </c>
      <c r="D437" s="32">
        <v>349525.75</v>
      </c>
      <c r="E437" s="28" t="s">
        <v>90</v>
      </c>
      <c r="F437" s="47" t="s">
        <v>41</v>
      </c>
      <c r="G437" s="35" t="s">
        <v>43</v>
      </c>
      <c r="H437" s="28" t="s">
        <v>91</v>
      </c>
      <c r="I437" s="22" t="s">
        <v>91</v>
      </c>
      <c r="J437" s="30">
        <v>2</v>
      </c>
      <c r="K437" s="30" t="s">
        <v>92</v>
      </c>
      <c r="L437" s="30" t="s">
        <v>92</v>
      </c>
      <c r="M437" s="28">
        <v>1</v>
      </c>
      <c r="N437" s="28"/>
      <c r="O437" s="28"/>
      <c r="P437" s="28">
        <v>1</v>
      </c>
      <c r="Q437" s="28"/>
      <c r="R437" s="28"/>
      <c r="S437" s="28"/>
      <c r="T437" s="28"/>
      <c r="U437" s="28"/>
      <c r="V437" s="28"/>
      <c r="W437" s="28"/>
      <c r="X437" s="28"/>
      <c r="Y437" s="28"/>
    </row>
    <row r="438" spans="1:25" ht="15" x14ac:dyDescent="0.25">
      <c r="A438" s="31">
        <v>1774</v>
      </c>
      <c r="B438" s="28">
        <v>58</v>
      </c>
      <c r="C438" s="32">
        <v>4461214.8</v>
      </c>
      <c r="D438" s="32">
        <v>348592.6</v>
      </c>
      <c r="E438" s="28" t="s">
        <v>90</v>
      </c>
      <c r="F438" s="47" t="s">
        <v>41</v>
      </c>
      <c r="G438" s="35" t="s">
        <v>43</v>
      </c>
      <c r="H438" s="28" t="s">
        <v>91</v>
      </c>
      <c r="I438" s="22" t="s">
        <v>91</v>
      </c>
      <c r="J438" s="30">
        <v>2</v>
      </c>
      <c r="K438" s="30" t="s">
        <v>92</v>
      </c>
      <c r="L438" s="30" t="s">
        <v>92</v>
      </c>
      <c r="M438" s="28"/>
      <c r="N438" s="28"/>
      <c r="O438" s="28"/>
      <c r="P438" s="28">
        <v>1</v>
      </c>
      <c r="Q438" s="28"/>
      <c r="R438" s="28"/>
      <c r="S438" s="28"/>
      <c r="T438" s="28"/>
      <c r="U438" s="28"/>
      <c r="V438" s="28"/>
      <c r="W438" s="28"/>
      <c r="X438" s="28"/>
      <c r="Y438" s="28"/>
    </row>
    <row r="439" spans="1:25" ht="15" x14ac:dyDescent="0.25">
      <c r="A439" s="40">
        <v>1765</v>
      </c>
      <c r="B439" s="28">
        <v>58</v>
      </c>
      <c r="C439" s="32">
        <v>4461215</v>
      </c>
      <c r="D439" s="32">
        <v>349340.6</v>
      </c>
      <c r="E439" s="28" t="s">
        <v>90</v>
      </c>
      <c r="F439" s="47" t="s">
        <v>41</v>
      </c>
      <c r="G439" s="35" t="s">
        <v>43</v>
      </c>
      <c r="H439" s="28" t="s">
        <v>91</v>
      </c>
      <c r="I439" s="22" t="s">
        <v>91</v>
      </c>
      <c r="J439" s="30">
        <v>2</v>
      </c>
      <c r="K439" s="30" t="s">
        <v>92</v>
      </c>
      <c r="L439" s="30" t="s">
        <v>92</v>
      </c>
      <c r="M439" s="28">
        <v>1</v>
      </c>
      <c r="N439" s="28"/>
      <c r="O439" s="28"/>
      <c r="P439" s="28">
        <v>1</v>
      </c>
      <c r="Q439" s="28"/>
      <c r="R439" s="28">
        <v>1</v>
      </c>
      <c r="S439" s="28"/>
      <c r="T439" s="28"/>
      <c r="U439" s="28"/>
      <c r="V439" s="28"/>
      <c r="W439" s="28"/>
      <c r="X439" s="28"/>
      <c r="Y439" s="28"/>
    </row>
    <row r="440" spans="1:25" ht="15" x14ac:dyDescent="0.25">
      <c r="A440" s="31">
        <v>1630</v>
      </c>
      <c r="B440" s="28">
        <v>58</v>
      </c>
      <c r="C440" s="32">
        <v>4461216.22</v>
      </c>
      <c r="D440" s="32">
        <v>348912.43</v>
      </c>
      <c r="E440" s="28" t="s">
        <v>90</v>
      </c>
      <c r="F440" s="47" t="s">
        <v>41</v>
      </c>
      <c r="G440" s="35" t="s">
        <v>43</v>
      </c>
      <c r="H440" s="28" t="s">
        <v>91</v>
      </c>
      <c r="I440" s="22" t="s">
        <v>91</v>
      </c>
      <c r="J440" s="30">
        <v>2</v>
      </c>
      <c r="K440" s="30" t="s">
        <v>92</v>
      </c>
      <c r="L440" s="30" t="s">
        <v>92</v>
      </c>
      <c r="M440" s="28">
        <v>1</v>
      </c>
      <c r="N440" s="28"/>
      <c r="O440" s="28"/>
      <c r="P440" s="28">
        <v>1</v>
      </c>
      <c r="Q440" s="28"/>
      <c r="R440" s="28"/>
      <c r="S440" s="28"/>
      <c r="T440" s="28"/>
      <c r="U440" s="28"/>
      <c r="V440" s="28"/>
      <c r="W440" s="28"/>
      <c r="X440" s="28"/>
      <c r="Y440" s="28"/>
    </row>
    <row r="441" spans="1:25" ht="15" x14ac:dyDescent="0.25">
      <c r="A441" s="31">
        <v>1773</v>
      </c>
      <c r="B441" s="28">
        <v>58</v>
      </c>
      <c r="C441" s="32">
        <v>4461216.5</v>
      </c>
      <c r="D441" s="32">
        <v>348592.5</v>
      </c>
      <c r="E441" s="28" t="s">
        <v>90</v>
      </c>
      <c r="F441" s="47" t="s">
        <v>41</v>
      </c>
      <c r="G441" s="35" t="s">
        <v>43</v>
      </c>
      <c r="H441" s="28" t="s">
        <v>91</v>
      </c>
      <c r="I441" s="22" t="s">
        <v>91</v>
      </c>
      <c r="J441" s="30">
        <v>2</v>
      </c>
      <c r="K441" s="30" t="s">
        <v>92</v>
      </c>
      <c r="L441" s="30" t="s">
        <v>92</v>
      </c>
      <c r="M441" s="28"/>
      <c r="N441" s="28"/>
      <c r="O441" s="28"/>
      <c r="P441" s="28">
        <v>1</v>
      </c>
      <c r="Q441" s="28"/>
      <c r="R441" s="28">
        <v>1</v>
      </c>
      <c r="S441" s="28"/>
      <c r="T441" s="28"/>
      <c r="U441" s="28"/>
      <c r="V441" s="28"/>
      <c r="W441" s="28"/>
      <c r="X441" s="28"/>
      <c r="Y441" s="28"/>
    </row>
    <row r="442" spans="1:25" ht="15" x14ac:dyDescent="0.25">
      <c r="A442" s="40">
        <v>1771</v>
      </c>
      <c r="B442" s="28">
        <v>58</v>
      </c>
      <c r="C442" s="32">
        <v>4461217.7</v>
      </c>
      <c r="D442" s="32">
        <v>348672.6</v>
      </c>
      <c r="E442" s="28" t="s">
        <v>90</v>
      </c>
      <c r="F442" s="47" t="s">
        <v>41</v>
      </c>
      <c r="G442" s="35" t="s">
        <v>43</v>
      </c>
      <c r="H442" s="28" t="s">
        <v>91</v>
      </c>
      <c r="I442" s="22" t="s">
        <v>91</v>
      </c>
      <c r="J442" s="30">
        <v>2</v>
      </c>
      <c r="K442" s="30" t="s">
        <v>92</v>
      </c>
      <c r="L442" s="30" t="s">
        <v>92</v>
      </c>
      <c r="M442" s="28"/>
      <c r="N442" s="28"/>
      <c r="O442" s="28"/>
      <c r="P442" s="28">
        <v>1</v>
      </c>
      <c r="Q442" s="28"/>
      <c r="R442" s="28">
        <v>1</v>
      </c>
      <c r="S442" s="28"/>
      <c r="T442" s="28"/>
      <c r="U442" s="28"/>
      <c r="V442" s="28"/>
      <c r="W442" s="28"/>
      <c r="X442" s="28"/>
      <c r="Y442" s="28"/>
    </row>
    <row r="443" spans="1:25" ht="15" x14ac:dyDescent="0.25">
      <c r="A443" s="31">
        <v>1628</v>
      </c>
      <c r="B443" s="28">
        <v>58</v>
      </c>
      <c r="C443" s="32">
        <v>4461218.09</v>
      </c>
      <c r="D443" s="32">
        <v>348791.62</v>
      </c>
      <c r="E443" s="28" t="s">
        <v>90</v>
      </c>
      <c r="F443" s="47" t="s">
        <v>41</v>
      </c>
      <c r="G443" s="35" t="s">
        <v>43</v>
      </c>
      <c r="H443" s="28" t="s">
        <v>91</v>
      </c>
      <c r="I443" s="22" t="s">
        <v>91</v>
      </c>
      <c r="J443" s="30">
        <v>2</v>
      </c>
      <c r="K443" s="30" t="s">
        <v>92</v>
      </c>
      <c r="L443" s="30" t="s">
        <v>92</v>
      </c>
      <c r="M443" s="28">
        <v>1</v>
      </c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 spans="1:25" ht="15" x14ac:dyDescent="0.25">
      <c r="A444" s="31">
        <v>1629</v>
      </c>
      <c r="B444" s="28">
        <v>58</v>
      </c>
      <c r="C444" s="32">
        <v>4461218.34</v>
      </c>
      <c r="D444" s="32">
        <v>348839.93</v>
      </c>
      <c r="E444" s="28" t="s">
        <v>90</v>
      </c>
      <c r="F444" s="47" t="s">
        <v>41</v>
      </c>
      <c r="G444" s="35" t="s">
        <v>43</v>
      </c>
      <c r="H444" s="28" t="s">
        <v>91</v>
      </c>
      <c r="I444" s="22" t="s">
        <v>91</v>
      </c>
      <c r="J444" s="30">
        <v>2</v>
      </c>
      <c r="K444" s="30" t="s">
        <v>92</v>
      </c>
      <c r="L444" s="30" t="s">
        <v>92</v>
      </c>
      <c r="M444" s="28">
        <v>1</v>
      </c>
      <c r="N444" s="28"/>
      <c r="O444" s="28"/>
      <c r="P444" s="28">
        <v>1</v>
      </c>
      <c r="Q444" s="28"/>
      <c r="R444" s="28"/>
      <c r="S444" s="28"/>
      <c r="T444" s="28"/>
      <c r="U444" s="28"/>
      <c r="V444" s="28"/>
      <c r="W444" s="28"/>
      <c r="X444" s="28"/>
      <c r="Y444" s="28"/>
    </row>
    <row r="445" spans="1:25" ht="15" x14ac:dyDescent="0.25">
      <c r="A445" s="40">
        <v>1772</v>
      </c>
      <c r="B445" s="28">
        <v>58</v>
      </c>
      <c r="C445" s="32">
        <v>4461218.9000000004</v>
      </c>
      <c r="D445" s="32">
        <v>348606.8</v>
      </c>
      <c r="E445" s="28" t="s">
        <v>90</v>
      </c>
      <c r="F445" s="47" t="s">
        <v>41</v>
      </c>
      <c r="G445" s="35" t="s">
        <v>43</v>
      </c>
      <c r="H445" s="28" t="s">
        <v>91</v>
      </c>
      <c r="I445" s="22" t="s">
        <v>91</v>
      </c>
      <c r="J445" s="30">
        <v>2</v>
      </c>
      <c r="K445" s="30" t="s">
        <v>92</v>
      </c>
      <c r="L445" s="30" t="s">
        <v>92</v>
      </c>
      <c r="M445" s="28"/>
      <c r="N445" s="28"/>
      <c r="O445" s="28">
        <v>1</v>
      </c>
      <c r="P445" s="28">
        <v>1</v>
      </c>
      <c r="Q445" s="28"/>
      <c r="R445" s="28"/>
      <c r="S445" s="28"/>
      <c r="T445" s="28"/>
      <c r="U445" s="28"/>
      <c r="V445" s="28"/>
      <c r="W445" s="28"/>
      <c r="X445" s="28"/>
      <c r="Y445" s="28"/>
    </row>
    <row r="446" spans="1:25" ht="15" x14ac:dyDescent="0.25">
      <c r="A446" s="40">
        <v>1631</v>
      </c>
      <c r="B446" s="28">
        <v>58</v>
      </c>
      <c r="C446" s="32">
        <v>4461219.4800000004</v>
      </c>
      <c r="D446" s="32">
        <v>348573.18</v>
      </c>
      <c r="E446" s="28" t="s">
        <v>90</v>
      </c>
      <c r="F446" s="47" t="s">
        <v>41</v>
      </c>
      <c r="G446" s="35" t="s">
        <v>43</v>
      </c>
      <c r="H446" s="28" t="s">
        <v>91</v>
      </c>
      <c r="I446" s="22" t="s">
        <v>91</v>
      </c>
      <c r="J446" s="30">
        <v>2</v>
      </c>
      <c r="K446" s="30" t="s">
        <v>92</v>
      </c>
      <c r="L446" s="30" t="s">
        <v>92</v>
      </c>
      <c r="M446" s="28"/>
      <c r="N446" s="28"/>
      <c r="O446" s="28">
        <v>1</v>
      </c>
      <c r="P446" s="28">
        <v>1</v>
      </c>
      <c r="Q446" s="28"/>
      <c r="R446" s="28"/>
      <c r="S446" s="28"/>
      <c r="T446" s="28"/>
      <c r="U446" s="28"/>
      <c r="V446" s="28"/>
      <c r="W446" s="28"/>
      <c r="X446" s="28"/>
      <c r="Y446" s="28"/>
    </row>
    <row r="447" spans="1:25" ht="15" x14ac:dyDescent="0.25">
      <c r="A447" s="40">
        <v>1632</v>
      </c>
      <c r="B447" s="28">
        <v>58</v>
      </c>
      <c r="C447" s="32">
        <v>4461219.4800000004</v>
      </c>
      <c r="D447" s="32">
        <v>348573.35</v>
      </c>
      <c r="E447" s="28" t="s">
        <v>90</v>
      </c>
      <c r="F447" s="47" t="s">
        <v>41</v>
      </c>
      <c r="G447" s="35" t="s">
        <v>43</v>
      </c>
      <c r="H447" s="28" t="s">
        <v>91</v>
      </c>
      <c r="I447" s="22" t="s">
        <v>91</v>
      </c>
      <c r="J447" s="30">
        <v>2</v>
      </c>
      <c r="K447" s="30" t="s">
        <v>92</v>
      </c>
      <c r="L447" s="30" t="s">
        <v>92</v>
      </c>
      <c r="M447" s="28"/>
      <c r="N447" s="28">
        <v>1</v>
      </c>
      <c r="O447" s="28"/>
      <c r="P447" s="28">
        <v>1</v>
      </c>
      <c r="Q447" s="28"/>
      <c r="R447" s="28"/>
      <c r="S447" s="28"/>
      <c r="T447" s="28"/>
      <c r="U447" s="28"/>
      <c r="V447" s="28"/>
      <c r="W447" s="28"/>
      <c r="X447" s="28"/>
    </row>
    <row r="448" spans="1:25" ht="15" x14ac:dyDescent="0.25">
      <c r="A448" s="31">
        <v>1775</v>
      </c>
      <c r="B448" s="28">
        <v>58</v>
      </c>
      <c r="C448" s="32">
        <v>4461220.5</v>
      </c>
      <c r="D448" s="32">
        <v>348506.1</v>
      </c>
      <c r="E448" s="28" t="s">
        <v>90</v>
      </c>
      <c r="F448" s="47" t="s">
        <v>41</v>
      </c>
      <c r="G448" s="35" t="s">
        <v>43</v>
      </c>
      <c r="H448" s="28" t="s">
        <v>91</v>
      </c>
      <c r="I448" s="22" t="s">
        <v>91</v>
      </c>
      <c r="J448" s="30">
        <v>2</v>
      </c>
      <c r="K448" s="30" t="s">
        <v>92</v>
      </c>
      <c r="L448" s="30" t="s">
        <v>92</v>
      </c>
      <c r="M448" s="28">
        <v>1</v>
      </c>
      <c r="N448" s="28"/>
      <c r="O448" s="28"/>
      <c r="P448" s="28">
        <v>1</v>
      </c>
      <c r="Q448" s="28"/>
      <c r="R448" s="28"/>
      <c r="S448" s="28"/>
      <c r="T448" s="28"/>
      <c r="U448" s="28"/>
      <c r="V448" s="28"/>
      <c r="W448" s="28"/>
      <c r="X448" s="28"/>
      <c r="Y448" s="28"/>
    </row>
    <row r="449" spans="1:25" ht="15" x14ac:dyDescent="0.25">
      <c r="A449" s="31">
        <v>1640</v>
      </c>
      <c r="B449" s="28">
        <v>58</v>
      </c>
      <c r="C449" s="32">
        <v>4461228.88</v>
      </c>
      <c r="D449" s="32">
        <v>348266.29</v>
      </c>
      <c r="E449" s="28" t="s">
        <v>90</v>
      </c>
      <c r="F449" s="47" t="s">
        <v>41</v>
      </c>
      <c r="G449" s="35" t="s">
        <v>43</v>
      </c>
      <c r="H449" s="28" t="s">
        <v>91</v>
      </c>
      <c r="I449" s="22" t="s">
        <v>91</v>
      </c>
      <c r="J449" s="30">
        <v>2</v>
      </c>
      <c r="K449" s="30" t="s">
        <v>92</v>
      </c>
      <c r="L449" s="30" t="s">
        <v>92</v>
      </c>
      <c r="M449" s="28"/>
      <c r="N449" s="28"/>
      <c r="O449" s="28"/>
      <c r="P449" s="28">
        <v>1</v>
      </c>
      <c r="Q449" s="28"/>
      <c r="R449" s="28">
        <v>1</v>
      </c>
      <c r="S449" s="28"/>
      <c r="T449" s="28"/>
      <c r="U449" s="28"/>
      <c r="V449" s="28"/>
      <c r="W449" s="28"/>
      <c r="X449" s="28"/>
      <c r="Y449" s="28"/>
    </row>
    <row r="450" spans="1:25" ht="15" x14ac:dyDescent="0.25">
      <c r="A450" s="40">
        <v>1642</v>
      </c>
      <c r="B450" s="28">
        <v>58</v>
      </c>
      <c r="C450" s="32">
        <v>4461229.68</v>
      </c>
      <c r="D450" s="32">
        <v>347924.09</v>
      </c>
      <c r="E450" s="28" t="s">
        <v>90</v>
      </c>
      <c r="F450" s="47" t="s">
        <v>41</v>
      </c>
      <c r="G450" s="35" t="s">
        <v>43</v>
      </c>
      <c r="H450" s="28" t="s">
        <v>91</v>
      </c>
      <c r="I450" s="22" t="s">
        <v>91</v>
      </c>
      <c r="J450" s="30">
        <v>2</v>
      </c>
      <c r="K450" s="30" t="s">
        <v>92</v>
      </c>
      <c r="L450" s="30" t="s">
        <v>92</v>
      </c>
      <c r="M450" s="28"/>
      <c r="N450" s="28"/>
      <c r="O450" s="28"/>
      <c r="P450" s="28">
        <v>1</v>
      </c>
      <c r="Q450" s="28"/>
      <c r="R450" s="28">
        <v>1</v>
      </c>
      <c r="S450" s="28"/>
      <c r="T450" s="28">
        <v>1</v>
      </c>
      <c r="U450" s="28"/>
      <c r="V450" s="28"/>
      <c r="W450" s="28"/>
      <c r="X450" s="28"/>
      <c r="Y450" s="28"/>
    </row>
    <row r="451" spans="1:25" ht="15" x14ac:dyDescent="0.25">
      <c r="A451" s="40">
        <v>1641</v>
      </c>
      <c r="B451" s="28">
        <v>58</v>
      </c>
      <c r="C451" s="32">
        <v>4461230.8499999996</v>
      </c>
      <c r="D451" s="32">
        <v>348135.53</v>
      </c>
      <c r="E451" s="28" t="s">
        <v>90</v>
      </c>
      <c r="F451" s="47" t="s">
        <v>41</v>
      </c>
      <c r="G451" s="35" t="s">
        <v>43</v>
      </c>
      <c r="H451" s="28" t="s">
        <v>91</v>
      </c>
      <c r="I451" s="22" t="s">
        <v>91</v>
      </c>
      <c r="J451" s="30">
        <v>2</v>
      </c>
      <c r="K451" s="30" t="s">
        <v>92</v>
      </c>
      <c r="L451" s="30" t="s">
        <v>92</v>
      </c>
      <c r="M451" s="28"/>
      <c r="N451" s="28"/>
      <c r="O451" s="28">
        <v>1</v>
      </c>
      <c r="P451" s="28"/>
      <c r="Q451" s="28"/>
      <c r="R451" s="28"/>
      <c r="S451" s="28"/>
      <c r="T451" s="28"/>
      <c r="U451" s="28"/>
      <c r="V451" s="28">
        <v>1</v>
      </c>
      <c r="W451" s="28"/>
      <c r="X451" s="28"/>
      <c r="Y451" s="28"/>
    </row>
    <row r="452" spans="1:25" ht="15" x14ac:dyDescent="0.25">
      <c r="A452" s="40">
        <v>1639</v>
      </c>
      <c r="B452" s="28">
        <v>58</v>
      </c>
      <c r="C452" s="32">
        <v>4461230.99</v>
      </c>
      <c r="D452" s="32">
        <v>348260.97</v>
      </c>
      <c r="E452" s="28" t="s">
        <v>90</v>
      </c>
      <c r="F452" s="47" t="s">
        <v>41</v>
      </c>
      <c r="G452" s="35" t="s">
        <v>43</v>
      </c>
      <c r="H452" s="28" t="s">
        <v>91</v>
      </c>
      <c r="I452" s="22" t="s">
        <v>91</v>
      </c>
      <c r="J452" s="30">
        <v>2</v>
      </c>
      <c r="K452" s="30" t="s">
        <v>92</v>
      </c>
      <c r="L452" s="30" t="s">
        <v>92</v>
      </c>
      <c r="M452" s="28"/>
      <c r="N452" s="28">
        <v>1</v>
      </c>
      <c r="O452" s="28"/>
      <c r="P452" s="28"/>
      <c r="Q452" s="28"/>
      <c r="R452" s="28">
        <v>1</v>
      </c>
      <c r="S452" s="28"/>
      <c r="T452" s="28"/>
      <c r="U452" s="28"/>
      <c r="V452" s="28"/>
      <c r="W452" s="28"/>
      <c r="X452" s="28"/>
      <c r="Y452" s="28"/>
    </row>
    <row r="453" spans="1:25" ht="15" x14ac:dyDescent="0.25">
      <c r="A453" s="40">
        <v>1787</v>
      </c>
      <c r="B453" s="28">
        <v>58</v>
      </c>
      <c r="C453" s="32">
        <v>4461231.5999999996</v>
      </c>
      <c r="D453" s="32">
        <v>347949</v>
      </c>
      <c r="E453" s="28" t="s">
        <v>90</v>
      </c>
      <c r="F453" s="47" t="s">
        <v>41</v>
      </c>
      <c r="G453" s="35" t="s">
        <v>43</v>
      </c>
      <c r="H453" s="28" t="s">
        <v>91</v>
      </c>
      <c r="I453" s="22" t="s">
        <v>91</v>
      </c>
      <c r="J453" s="30">
        <v>2</v>
      </c>
      <c r="K453" s="30" t="s">
        <v>92</v>
      </c>
      <c r="L453" s="30" t="s">
        <v>92</v>
      </c>
      <c r="M453" s="28"/>
      <c r="N453" s="28"/>
      <c r="O453" s="28"/>
      <c r="P453" s="28">
        <v>1</v>
      </c>
      <c r="Q453" s="28"/>
      <c r="R453" s="28"/>
      <c r="S453" s="28"/>
      <c r="T453" s="28"/>
      <c r="U453" s="28"/>
      <c r="V453" s="28"/>
      <c r="W453" s="28"/>
      <c r="X453" s="28"/>
      <c r="Y453" s="28"/>
    </row>
    <row r="454" spans="1:25" ht="15" x14ac:dyDescent="0.25">
      <c r="A454" s="40">
        <v>1782</v>
      </c>
      <c r="B454" s="28">
        <v>58</v>
      </c>
      <c r="C454" s="32">
        <v>4461232.8</v>
      </c>
      <c r="D454" s="32">
        <v>347970.8</v>
      </c>
      <c r="E454" s="28" t="s">
        <v>90</v>
      </c>
      <c r="F454" s="47" t="s">
        <v>41</v>
      </c>
      <c r="G454" s="35" t="s">
        <v>43</v>
      </c>
      <c r="H454" s="28" t="s">
        <v>91</v>
      </c>
      <c r="I454" s="22" t="s">
        <v>91</v>
      </c>
      <c r="J454" s="30">
        <v>2</v>
      </c>
      <c r="K454" s="30" t="s">
        <v>92</v>
      </c>
      <c r="L454" s="30" t="s">
        <v>92</v>
      </c>
      <c r="M454" s="28">
        <v>1</v>
      </c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</row>
    <row r="455" spans="1:25" ht="15" x14ac:dyDescent="0.25">
      <c r="A455" s="40">
        <v>1783</v>
      </c>
      <c r="B455" s="28">
        <v>58</v>
      </c>
      <c r="C455" s="32">
        <v>4461232.8</v>
      </c>
      <c r="D455" s="32">
        <v>347971.1</v>
      </c>
      <c r="E455" s="28" t="s">
        <v>90</v>
      </c>
      <c r="F455" s="47" t="s">
        <v>41</v>
      </c>
      <c r="G455" s="35" t="s">
        <v>43</v>
      </c>
      <c r="H455" s="28" t="s">
        <v>91</v>
      </c>
      <c r="I455" s="22" t="s">
        <v>91</v>
      </c>
      <c r="J455" s="30">
        <v>2</v>
      </c>
      <c r="K455" s="30" t="s">
        <v>92</v>
      </c>
      <c r="L455" s="30" t="s">
        <v>92</v>
      </c>
      <c r="M455" s="28">
        <v>1</v>
      </c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</row>
    <row r="456" spans="1:25" ht="15" x14ac:dyDescent="0.25">
      <c r="A456" s="31">
        <v>1643</v>
      </c>
      <c r="B456" s="28">
        <v>58</v>
      </c>
      <c r="C456" s="32">
        <v>4461233.91</v>
      </c>
      <c r="D456" s="32">
        <v>347846.62</v>
      </c>
      <c r="E456" s="28" t="s">
        <v>90</v>
      </c>
      <c r="F456" s="47" t="s">
        <v>41</v>
      </c>
      <c r="G456" s="35" t="s">
        <v>43</v>
      </c>
      <c r="H456" s="28" t="s">
        <v>91</v>
      </c>
      <c r="I456" s="22" t="s">
        <v>91</v>
      </c>
      <c r="J456" s="30">
        <v>2</v>
      </c>
      <c r="K456" s="30" t="s">
        <v>92</v>
      </c>
      <c r="L456" s="30" t="s">
        <v>92</v>
      </c>
      <c r="M456" s="28"/>
      <c r="N456" s="28"/>
      <c r="O456" s="28"/>
      <c r="P456" s="28">
        <v>1</v>
      </c>
      <c r="Q456" s="28"/>
      <c r="R456" s="28">
        <v>1</v>
      </c>
      <c r="S456" s="28"/>
      <c r="T456" s="28"/>
      <c r="U456" s="28"/>
      <c r="V456" s="28"/>
      <c r="W456" s="28"/>
      <c r="X456" s="28"/>
      <c r="Y456" s="28"/>
    </row>
    <row r="457" spans="1:25" ht="15" x14ac:dyDescent="0.25">
      <c r="A457" s="31">
        <v>1893</v>
      </c>
      <c r="B457" s="28">
        <v>8</v>
      </c>
      <c r="C457" s="32">
        <v>4461605.6900000004</v>
      </c>
      <c r="D457" s="32">
        <v>327268.90999999997</v>
      </c>
      <c r="E457" s="28" t="s">
        <v>90</v>
      </c>
      <c r="F457" s="47" t="s">
        <v>40</v>
      </c>
      <c r="G457" s="35" t="s">
        <v>43</v>
      </c>
      <c r="H457" s="28" t="s">
        <v>91</v>
      </c>
      <c r="I457" s="22" t="s">
        <v>91</v>
      </c>
      <c r="J457" s="30">
        <v>3</v>
      </c>
      <c r="K457" s="30" t="s">
        <v>92</v>
      </c>
      <c r="L457" s="30" t="s">
        <v>92</v>
      </c>
      <c r="M457" s="28"/>
      <c r="N457" s="28"/>
      <c r="O457" s="28"/>
      <c r="P457" s="28">
        <v>1</v>
      </c>
      <c r="Q457" s="28"/>
      <c r="R457" s="28"/>
      <c r="S457" s="28"/>
      <c r="T457" s="28"/>
      <c r="U457" s="28"/>
      <c r="V457" s="28"/>
      <c r="W457" s="28"/>
      <c r="X457" s="28"/>
      <c r="Y457" s="28"/>
    </row>
    <row r="458" spans="1:25" ht="15" x14ac:dyDescent="0.25">
      <c r="A458" s="40">
        <v>1822</v>
      </c>
      <c r="B458" s="28">
        <v>36</v>
      </c>
      <c r="C458" s="32">
        <v>4461733</v>
      </c>
      <c r="D458" s="32">
        <v>328937.3</v>
      </c>
      <c r="E458" s="28" t="s">
        <v>90</v>
      </c>
      <c r="F458" s="47" t="s">
        <v>40</v>
      </c>
      <c r="G458" s="35" t="s">
        <v>43</v>
      </c>
      <c r="H458" s="28" t="s">
        <v>91</v>
      </c>
      <c r="I458" s="22" t="s">
        <v>91</v>
      </c>
      <c r="J458" s="30">
        <v>2</v>
      </c>
      <c r="K458" s="30" t="s">
        <v>92</v>
      </c>
      <c r="L458" s="30" t="s">
        <v>92</v>
      </c>
      <c r="M458" s="28">
        <v>1</v>
      </c>
      <c r="N458" s="28"/>
      <c r="O458" s="28"/>
      <c r="P458" s="28"/>
      <c r="Q458" s="28"/>
      <c r="R458" s="28">
        <v>1</v>
      </c>
      <c r="S458" s="28"/>
      <c r="T458" s="28"/>
      <c r="U458" s="28"/>
      <c r="V458" s="28"/>
      <c r="W458" s="28"/>
      <c r="X458" s="28"/>
      <c r="Y458" s="28"/>
    </row>
    <row r="459" spans="1:25" ht="15" x14ac:dyDescent="0.25">
      <c r="A459" s="31">
        <v>1595</v>
      </c>
      <c r="B459" s="28">
        <v>28</v>
      </c>
      <c r="C459" s="32">
        <v>4461947.91</v>
      </c>
      <c r="D459" s="32">
        <v>354568.15</v>
      </c>
      <c r="E459" s="28" t="s">
        <v>90</v>
      </c>
      <c r="F459" s="47" t="s">
        <v>41</v>
      </c>
      <c r="G459" s="35" t="s">
        <v>43</v>
      </c>
      <c r="H459" s="28" t="s">
        <v>91</v>
      </c>
      <c r="I459" s="22" t="s">
        <v>91</v>
      </c>
      <c r="J459" s="30">
        <v>3</v>
      </c>
      <c r="K459" s="30" t="s">
        <v>92</v>
      </c>
      <c r="L459" s="30" t="s">
        <v>92</v>
      </c>
      <c r="M459" s="28"/>
      <c r="N459" s="28"/>
      <c r="O459" s="28">
        <v>1</v>
      </c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 spans="1:25" ht="15" x14ac:dyDescent="0.25">
      <c r="A460" s="31">
        <v>1889</v>
      </c>
      <c r="B460" s="28">
        <v>36</v>
      </c>
      <c r="C460" s="32">
        <v>4462015.1100000003</v>
      </c>
      <c r="D460" s="32">
        <v>328837.77</v>
      </c>
      <c r="E460" s="28" t="s">
        <v>90</v>
      </c>
      <c r="F460" s="47" t="s">
        <v>40</v>
      </c>
      <c r="G460" s="35" t="s">
        <v>43</v>
      </c>
      <c r="H460" s="28" t="s">
        <v>91</v>
      </c>
      <c r="I460" s="22" t="s">
        <v>91</v>
      </c>
      <c r="J460" s="30">
        <v>3</v>
      </c>
      <c r="K460" s="30" t="s">
        <v>92</v>
      </c>
      <c r="L460" s="30" t="s">
        <v>92</v>
      </c>
      <c r="M460" s="28">
        <v>1</v>
      </c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 spans="1:25" ht="15" x14ac:dyDescent="0.25">
      <c r="A461" s="40">
        <v>1289</v>
      </c>
      <c r="B461" s="28">
        <v>28</v>
      </c>
      <c r="C461" s="32">
        <v>4462580.79</v>
      </c>
      <c r="D461" s="32">
        <v>354584.12</v>
      </c>
      <c r="E461" s="28" t="s">
        <v>90</v>
      </c>
      <c r="F461" s="47" t="s">
        <v>41</v>
      </c>
      <c r="G461" s="35" t="s">
        <v>43</v>
      </c>
      <c r="H461" s="28" t="s">
        <v>91</v>
      </c>
      <c r="I461" s="22" t="s">
        <v>91</v>
      </c>
      <c r="J461" s="30">
        <v>3</v>
      </c>
      <c r="K461" s="30" t="s">
        <v>92</v>
      </c>
      <c r="L461" s="30" t="s">
        <v>92</v>
      </c>
      <c r="M461" s="28"/>
      <c r="N461" s="28"/>
      <c r="O461" s="28"/>
      <c r="P461" s="28">
        <v>1</v>
      </c>
      <c r="Q461" s="28"/>
      <c r="R461" s="28">
        <v>1</v>
      </c>
      <c r="S461" s="28"/>
      <c r="T461" s="28"/>
      <c r="U461" s="28"/>
      <c r="V461" s="28"/>
      <c r="W461" s="28"/>
      <c r="X461" s="28"/>
      <c r="Y461" s="28"/>
    </row>
    <row r="462" spans="1:25" ht="15" x14ac:dyDescent="0.25">
      <c r="A462" s="31">
        <v>1681</v>
      </c>
      <c r="B462" s="28">
        <v>28</v>
      </c>
      <c r="C462" s="32">
        <v>4462741</v>
      </c>
      <c r="D462" s="32">
        <v>354573.86</v>
      </c>
      <c r="E462" s="28" t="s">
        <v>90</v>
      </c>
      <c r="F462" s="47" t="s">
        <v>41</v>
      </c>
      <c r="G462" s="35" t="s">
        <v>43</v>
      </c>
      <c r="H462" s="28" t="s">
        <v>97</v>
      </c>
      <c r="I462" s="22" t="s">
        <v>91</v>
      </c>
      <c r="J462" s="30">
        <v>3</v>
      </c>
      <c r="K462" s="30" t="s">
        <v>92</v>
      </c>
      <c r="L462" s="30" t="s">
        <v>92</v>
      </c>
      <c r="M462" s="28"/>
      <c r="N462" s="28"/>
      <c r="O462" s="28">
        <v>1</v>
      </c>
      <c r="P462" s="28">
        <v>1</v>
      </c>
      <c r="Q462" s="28"/>
      <c r="R462" s="28"/>
      <c r="S462" s="28"/>
      <c r="T462" s="28"/>
      <c r="U462" s="28"/>
      <c r="V462" s="28"/>
      <c r="W462" s="28"/>
      <c r="X462" s="28"/>
      <c r="Y462" s="28"/>
    </row>
    <row r="463" spans="1:25" ht="15" x14ac:dyDescent="0.25">
      <c r="A463" s="40">
        <v>1597</v>
      </c>
      <c r="B463" s="28">
        <v>28</v>
      </c>
      <c r="C463" s="32">
        <v>4462743.6100000003</v>
      </c>
      <c r="D463" s="32">
        <v>354582.67</v>
      </c>
      <c r="E463" s="28" t="s">
        <v>90</v>
      </c>
      <c r="F463" s="47" t="s">
        <v>41</v>
      </c>
      <c r="G463" s="35" t="s">
        <v>43</v>
      </c>
      <c r="H463" s="28" t="s">
        <v>91</v>
      </c>
      <c r="I463" s="22" t="s">
        <v>91</v>
      </c>
      <c r="J463" s="30">
        <v>3</v>
      </c>
      <c r="K463" s="30" t="s">
        <v>92</v>
      </c>
      <c r="L463" s="30" t="s">
        <v>92</v>
      </c>
      <c r="M463" s="28">
        <v>1</v>
      </c>
      <c r="N463" s="28">
        <v>1</v>
      </c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 spans="1:25" ht="15" x14ac:dyDescent="0.25">
      <c r="A464" s="40">
        <v>1008</v>
      </c>
      <c r="B464" s="28">
        <v>47</v>
      </c>
      <c r="C464" s="32">
        <v>4463158.75</v>
      </c>
      <c r="D464" s="32">
        <v>356226.63</v>
      </c>
      <c r="E464" s="28" t="s">
        <v>90</v>
      </c>
      <c r="F464" s="47" t="s">
        <v>41</v>
      </c>
      <c r="G464" s="35" t="s">
        <v>43</v>
      </c>
      <c r="H464" s="28" t="s">
        <v>91</v>
      </c>
      <c r="I464" s="22" t="s">
        <v>91</v>
      </c>
      <c r="J464" s="30">
        <v>3</v>
      </c>
      <c r="K464" s="30" t="s">
        <v>92</v>
      </c>
      <c r="L464" s="30" t="s">
        <v>92</v>
      </c>
      <c r="M464" s="28"/>
      <c r="N464" s="28">
        <v>1</v>
      </c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 spans="1:25" ht="15" x14ac:dyDescent="0.25">
      <c r="A465" s="40">
        <v>2042</v>
      </c>
      <c r="B465" s="28">
        <v>8</v>
      </c>
      <c r="C465" s="32">
        <v>4463590.32</v>
      </c>
      <c r="D465" s="32">
        <v>327317.43</v>
      </c>
      <c r="E465" s="28" t="s">
        <v>90</v>
      </c>
      <c r="F465" s="47" t="s">
        <v>40</v>
      </c>
      <c r="G465" s="35" t="s">
        <v>43</v>
      </c>
      <c r="H465" s="28" t="s">
        <v>91</v>
      </c>
      <c r="I465" s="22" t="s">
        <v>91</v>
      </c>
      <c r="J465" s="30">
        <v>2</v>
      </c>
      <c r="K465" s="30" t="s">
        <v>92</v>
      </c>
      <c r="L465" s="30" t="s">
        <v>92</v>
      </c>
      <c r="M465" s="28"/>
      <c r="N465" s="28"/>
      <c r="O465" s="28"/>
      <c r="P465" s="28">
        <v>1</v>
      </c>
      <c r="Q465" s="28"/>
      <c r="R465" s="28"/>
      <c r="S465" s="28"/>
      <c r="T465" s="28"/>
      <c r="U465" s="28"/>
      <c r="V465" s="28"/>
      <c r="W465" s="28"/>
      <c r="X465" s="28"/>
      <c r="Y465" s="28"/>
    </row>
    <row r="466" spans="1:25" ht="15" x14ac:dyDescent="0.25">
      <c r="A466" s="40">
        <v>1012</v>
      </c>
      <c r="B466" s="28">
        <v>25</v>
      </c>
      <c r="C466" s="32">
        <v>4464068.17</v>
      </c>
      <c r="D466" s="32">
        <v>352568.56</v>
      </c>
      <c r="E466" s="28" t="s">
        <v>90</v>
      </c>
      <c r="F466" s="47" t="s">
        <v>41</v>
      </c>
      <c r="G466" s="35" t="s">
        <v>43</v>
      </c>
      <c r="H466" s="28" t="s">
        <v>91</v>
      </c>
      <c r="I466" s="22" t="s">
        <v>91</v>
      </c>
      <c r="J466" s="30">
        <v>4</v>
      </c>
      <c r="K466" s="30" t="s">
        <v>92</v>
      </c>
      <c r="L466" s="30" t="s">
        <v>92</v>
      </c>
      <c r="M466" s="28"/>
      <c r="N466" s="28">
        <v>1</v>
      </c>
      <c r="O466" s="28"/>
      <c r="P466" s="28"/>
      <c r="Q466" s="28"/>
      <c r="R466" s="28">
        <v>1</v>
      </c>
      <c r="S466" s="28"/>
      <c r="T466" s="28"/>
      <c r="U466" s="28"/>
      <c r="V466" s="28"/>
      <c r="W466" s="28"/>
      <c r="X466" s="28"/>
      <c r="Y466" s="28"/>
    </row>
    <row r="467" spans="1:25" ht="15" x14ac:dyDescent="0.25">
      <c r="A467" s="40">
        <v>1011</v>
      </c>
      <c r="B467" s="28">
        <v>25</v>
      </c>
      <c r="C467" s="32">
        <v>4464330.07</v>
      </c>
      <c r="D467" s="32">
        <v>352571.31</v>
      </c>
      <c r="E467" s="28" t="s">
        <v>90</v>
      </c>
      <c r="F467" s="47" t="s">
        <v>41</v>
      </c>
      <c r="G467" s="35" t="s">
        <v>43</v>
      </c>
      <c r="H467" s="28" t="s">
        <v>91</v>
      </c>
      <c r="I467" s="22" t="s">
        <v>91</v>
      </c>
      <c r="J467" s="30">
        <v>4</v>
      </c>
      <c r="K467" s="30" t="s">
        <v>92</v>
      </c>
      <c r="L467" s="30" t="s">
        <v>92</v>
      </c>
      <c r="M467" s="28"/>
      <c r="N467" s="28"/>
      <c r="O467" s="28"/>
      <c r="P467" s="28">
        <v>1</v>
      </c>
      <c r="Q467" s="28"/>
      <c r="R467" s="28"/>
      <c r="S467" s="28"/>
      <c r="T467" s="28"/>
      <c r="U467" s="28"/>
      <c r="V467" s="28"/>
      <c r="W467" s="28"/>
      <c r="X467" s="28"/>
      <c r="Y467" s="28"/>
    </row>
    <row r="468" spans="1:25" ht="15" x14ac:dyDescent="0.25">
      <c r="A468" s="31">
        <v>1892</v>
      </c>
      <c r="B468" s="28">
        <v>7</v>
      </c>
      <c r="C468" s="32">
        <v>4464728.7</v>
      </c>
      <c r="D468" s="32">
        <v>333325.84999999998</v>
      </c>
      <c r="E468" s="28" t="s">
        <v>90</v>
      </c>
      <c r="F468" s="47" t="s">
        <v>41</v>
      </c>
      <c r="G468" s="35" t="s">
        <v>43</v>
      </c>
      <c r="H468" s="28" t="s">
        <v>91</v>
      </c>
      <c r="I468" s="22" t="s">
        <v>91</v>
      </c>
      <c r="J468" s="30">
        <v>9</v>
      </c>
      <c r="K468" s="30" t="s">
        <v>92</v>
      </c>
      <c r="L468" s="30" t="s">
        <v>92</v>
      </c>
      <c r="M468" s="28"/>
      <c r="N468" s="28">
        <v>1</v>
      </c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 spans="1:25" ht="15" x14ac:dyDescent="0.25">
      <c r="A469" s="40">
        <v>1875</v>
      </c>
      <c r="B469" s="28">
        <v>17</v>
      </c>
      <c r="C469" s="32">
        <v>4465104.33</v>
      </c>
      <c r="D469" s="32">
        <v>343592.84</v>
      </c>
      <c r="E469" s="28" t="s">
        <v>90</v>
      </c>
      <c r="F469" s="47" t="s">
        <v>41</v>
      </c>
      <c r="G469" s="35" t="s">
        <v>43</v>
      </c>
      <c r="H469" s="28" t="s">
        <v>91</v>
      </c>
      <c r="I469" s="22" t="s">
        <v>91</v>
      </c>
      <c r="J469" s="30">
        <v>2</v>
      </c>
      <c r="K469" s="30" t="s">
        <v>92</v>
      </c>
      <c r="L469" s="30" t="s">
        <v>92</v>
      </c>
      <c r="M469" s="28">
        <v>1</v>
      </c>
      <c r="N469" s="28"/>
      <c r="O469" s="28"/>
      <c r="P469" s="28">
        <v>1</v>
      </c>
      <c r="Q469" s="28"/>
      <c r="R469" s="28"/>
      <c r="S469" s="28"/>
      <c r="T469" s="28"/>
      <c r="U469" s="28"/>
      <c r="V469" s="28"/>
      <c r="W469" s="28"/>
      <c r="X469" s="28"/>
      <c r="Y469" s="36"/>
    </row>
    <row r="470" spans="1:25" ht="15" x14ac:dyDescent="0.25">
      <c r="A470" s="40">
        <v>1876</v>
      </c>
      <c r="B470" s="34">
        <v>17</v>
      </c>
      <c r="C470" s="42">
        <v>4465110.12</v>
      </c>
      <c r="D470" s="42">
        <v>343586.93</v>
      </c>
      <c r="E470" s="34" t="s">
        <v>90</v>
      </c>
      <c r="F470" s="47" t="s">
        <v>41</v>
      </c>
      <c r="G470" s="35" t="s">
        <v>43</v>
      </c>
      <c r="H470" s="34" t="s">
        <v>91</v>
      </c>
      <c r="I470" s="22" t="s">
        <v>91</v>
      </c>
      <c r="J470" s="37">
        <v>2</v>
      </c>
      <c r="K470" s="37" t="s">
        <v>92</v>
      </c>
      <c r="L470" s="37" t="s">
        <v>92</v>
      </c>
      <c r="M470" s="28">
        <v>1</v>
      </c>
      <c r="N470" s="28"/>
      <c r="O470" s="28"/>
      <c r="P470" s="28">
        <v>1</v>
      </c>
      <c r="Q470" s="28"/>
      <c r="R470" s="28"/>
      <c r="S470" s="28"/>
      <c r="T470" s="28"/>
      <c r="U470" s="28"/>
      <c r="V470" s="28"/>
      <c r="W470" s="28"/>
      <c r="X470" s="28"/>
      <c r="Y470" s="28"/>
    </row>
    <row r="471" spans="1:25" ht="15" x14ac:dyDescent="0.25">
      <c r="A471" s="31">
        <v>1614</v>
      </c>
      <c r="B471" s="28">
        <v>17</v>
      </c>
      <c r="C471" s="32">
        <v>4465271.68</v>
      </c>
      <c r="D471" s="32">
        <v>343470.44</v>
      </c>
      <c r="E471" s="28" t="s">
        <v>90</v>
      </c>
      <c r="F471" s="47" t="s">
        <v>41</v>
      </c>
      <c r="G471" s="35" t="s">
        <v>43</v>
      </c>
      <c r="H471" s="28" t="s">
        <v>91</v>
      </c>
      <c r="I471" s="22" t="s">
        <v>91</v>
      </c>
      <c r="J471" s="30">
        <v>2</v>
      </c>
      <c r="K471" s="30" t="s">
        <v>92</v>
      </c>
      <c r="L471" s="30" t="s">
        <v>92</v>
      </c>
      <c r="M471" s="28">
        <v>1</v>
      </c>
      <c r="N471" s="28"/>
      <c r="O471" s="28"/>
      <c r="P471" s="28">
        <v>1</v>
      </c>
      <c r="Q471" s="28"/>
      <c r="R471" s="28"/>
      <c r="S471" s="28"/>
      <c r="T471" s="28"/>
      <c r="U471" s="28"/>
      <c r="V471" s="28"/>
      <c r="W471" s="28"/>
      <c r="X471" s="28"/>
      <c r="Y471" s="28"/>
    </row>
    <row r="472" spans="1:25" ht="15" x14ac:dyDescent="0.25">
      <c r="A472" s="31">
        <v>1827</v>
      </c>
      <c r="B472" s="28">
        <v>7</v>
      </c>
      <c r="C472" s="32">
        <v>4465467.71</v>
      </c>
      <c r="D472" s="32">
        <v>330474</v>
      </c>
      <c r="E472" s="28" t="s">
        <v>90</v>
      </c>
      <c r="F472" s="47" t="s">
        <v>41</v>
      </c>
      <c r="G472" s="35" t="s">
        <v>43</v>
      </c>
      <c r="H472" s="28" t="s">
        <v>91</v>
      </c>
      <c r="I472" s="22" t="s">
        <v>91</v>
      </c>
      <c r="J472" s="30">
        <v>4</v>
      </c>
      <c r="K472" s="30" t="s">
        <v>92</v>
      </c>
      <c r="L472" s="30" t="s">
        <v>92</v>
      </c>
      <c r="M472" s="28">
        <v>1</v>
      </c>
      <c r="N472" s="28"/>
      <c r="O472" s="28"/>
      <c r="P472" s="28"/>
      <c r="Q472" s="28"/>
      <c r="R472" s="28">
        <v>1</v>
      </c>
      <c r="S472" s="28"/>
      <c r="T472" s="28"/>
      <c r="U472" s="28"/>
      <c r="V472" s="28"/>
      <c r="W472" s="28"/>
      <c r="X472" s="28"/>
      <c r="Y472" s="28"/>
    </row>
    <row r="473" spans="1:25" ht="15" x14ac:dyDescent="0.25">
      <c r="A473" s="31">
        <v>1826</v>
      </c>
      <c r="B473" s="28">
        <v>7</v>
      </c>
      <c r="C473" s="32">
        <v>4465468.1900000004</v>
      </c>
      <c r="D473" s="32">
        <v>330496.71000000002</v>
      </c>
      <c r="E473" s="28" t="s">
        <v>90</v>
      </c>
      <c r="F473" s="47" t="s">
        <v>41</v>
      </c>
      <c r="G473" s="35" t="s">
        <v>43</v>
      </c>
      <c r="H473" s="28" t="s">
        <v>91</v>
      </c>
      <c r="I473" s="22" t="s">
        <v>91</v>
      </c>
      <c r="J473" s="30">
        <v>4</v>
      </c>
      <c r="K473" s="30" t="s">
        <v>92</v>
      </c>
      <c r="L473" s="30" t="s">
        <v>92</v>
      </c>
      <c r="M473" s="28"/>
      <c r="N473" s="28"/>
      <c r="O473" s="28"/>
      <c r="P473" s="28">
        <v>1</v>
      </c>
      <c r="Q473" s="28"/>
      <c r="R473" s="28">
        <v>1</v>
      </c>
      <c r="S473" s="28"/>
      <c r="T473" s="28"/>
      <c r="U473" s="28"/>
      <c r="V473" s="28"/>
      <c r="W473" s="28"/>
      <c r="X473" s="28"/>
      <c r="Y473" s="28"/>
    </row>
    <row r="474" spans="1:25" ht="15" x14ac:dyDescent="0.25">
      <c r="A474" s="31">
        <v>2035</v>
      </c>
      <c r="B474" s="28">
        <v>17</v>
      </c>
      <c r="C474" s="32">
        <v>4465494.05</v>
      </c>
      <c r="D474" s="32">
        <v>343170.1</v>
      </c>
      <c r="E474" s="28" t="s">
        <v>90</v>
      </c>
      <c r="F474" s="47" t="s">
        <v>41</v>
      </c>
      <c r="G474" s="35" t="s">
        <v>43</v>
      </c>
      <c r="H474" s="28" t="s">
        <v>91</v>
      </c>
      <c r="I474" s="22" t="s">
        <v>91</v>
      </c>
      <c r="J474" s="30">
        <v>2</v>
      </c>
      <c r="K474" s="30" t="s">
        <v>92</v>
      </c>
      <c r="L474" s="30" t="s">
        <v>92</v>
      </c>
      <c r="M474" s="28">
        <v>1</v>
      </c>
      <c r="N474" s="28"/>
      <c r="O474" s="28"/>
      <c r="P474" s="28">
        <v>1</v>
      </c>
      <c r="Q474" s="28"/>
      <c r="R474" s="28"/>
      <c r="S474" s="28"/>
      <c r="T474" s="28"/>
      <c r="U474" s="28"/>
      <c r="V474" s="28"/>
      <c r="W474" s="28"/>
      <c r="X474" s="28"/>
      <c r="Y474" s="28"/>
    </row>
    <row r="475" spans="1:25" ht="15" x14ac:dyDescent="0.25">
      <c r="A475" s="31">
        <v>1874</v>
      </c>
      <c r="B475" s="28">
        <v>17</v>
      </c>
      <c r="C475" s="32">
        <v>4465597.21</v>
      </c>
      <c r="D475" s="32">
        <v>342947.01</v>
      </c>
      <c r="E475" s="28" t="s">
        <v>90</v>
      </c>
      <c r="F475" s="47" t="s">
        <v>41</v>
      </c>
      <c r="G475" s="35" t="s">
        <v>43</v>
      </c>
      <c r="H475" s="28" t="s">
        <v>91</v>
      </c>
      <c r="I475" s="22" t="s">
        <v>91</v>
      </c>
      <c r="J475" s="30">
        <v>2</v>
      </c>
      <c r="K475" s="30" t="s">
        <v>92</v>
      </c>
      <c r="L475" s="30" t="s">
        <v>92</v>
      </c>
      <c r="M475" s="28"/>
      <c r="N475" s="28"/>
      <c r="O475" s="28"/>
      <c r="P475" s="28">
        <v>1</v>
      </c>
      <c r="Q475" s="28"/>
      <c r="R475" s="28">
        <v>1</v>
      </c>
      <c r="S475" s="28"/>
      <c r="T475" s="28"/>
      <c r="U475" s="28"/>
      <c r="V475" s="28"/>
      <c r="W475" s="28"/>
      <c r="X475" s="28"/>
      <c r="Y475" s="28"/>
    </row>
    <row r="476" spans="1:25" ht="15" x14ac:dyDescent="0.25">
      <c r="A476" s="40">
        <v>2034</v>
      </c>
      <c r="B476" s="28">
        <v>17</v>
      </c>
      <c r="C476" s="32">
        <v>4465600.5</v>
      </c>
      <c r="D476" s="32">
        <v>342949.12</v>
      </c>
      <c r="E476" s="28" t="s">
        <v>90</v>
      </c>
      <c r="F476" s="47" t="s">
        <v>41</v>
      </c>
      <c r="G476" s="35" t="s">
        <v>43</v>
      </c>
      <c r="H476" s="28" t="s">
        <v>91</v>
      </c>
      <c r="I476" s="22" t="s">
        <v>91</v>
      </c>
      <c r="J476" s="30">
        <v>2</v>
      </c>
      <c r="K476" s="30" t="s">
        <v>92</v>
      </c>
      <c r="L476" s="30" t="s">
        <v>92</v>
      </c>
      <c r="M476" s="28">
        <v>1</v>
      </c>
      <c r="N476" s="28"/>
      <c r="O476" s="28"/>
      <c r="P476" s="28">
        <v>1</v>
      </c>
      <c r="Q476" s="28"/>
      <c r="R476" s="28"/>
      <c r="S476" s="28"/>
      <c r="T476" s="28">
        <v>1</v>
      </c>
      <c r="U476" s="28"/>
      <c r="V476" s="28"/>
      <c r="W476" s="28"/>
      <c r="X476" s="28"/>
      <c r="Y476" s="28"/>
    </row>
    <row r="477" spans="1:25" ht="15" x14ac:dyDescent="0.25">
      <c r="A477" s="31">
        <v>1617</v>
      </c>
      <c r="B477" s="28">
        <v>60</v>
      </c>
      <c r="C477" s="32">
        <v>4465806.2</v>
      </c>
      <c r="D477" s="32">
        <v>348577.42</v>
      </c>
      <c r="E477" s="28" t="s">
        <v>90</v>
      </c>
      <c r="F477" s="47" t="s">
        <v>41</v>
      </c>
      <c r="G477" s="35" t="s">
        <v>43</v>
      </c>
      <c r="H477" s="28" t="s">
        <v>91</v>
      </c>
      <c r="I477" s="22" t="s">
        <v>91</v>
      </c>
      <c r="J477" s="30">
        <v>2</v>
      </c>
      <c r="K477" s="30" t="s">
        <v>92</v>
      </c>
      <c r="L477" s="30" t="s">
        <v>92</v>
      </c>
      <c r="M477" s="28"/>
      <c r="N477" s="28"/>
      <c r="O477" s="28"/>
      <c r="P477" s="28">
        <v>1</v>
      </c>
      <c r="Q477" s="28"/>
      <c r="R477" s="28"/>
      <c r="S477" s="28"/>
      <c r="T477" s="28"/>
      <c r="U477" s="28"/>
      <c r="V477" s="28"/>
      <c r="W477" s="28"/>
      <c r="X477" s="28"/>
      <c r="Y477" s="28"/>
    </row>
    <row r="478" spans="1:25" ht="15" x14ac:dyDescent="0.25">
      <c r="A478" s="31">
        <v>1877</v>
      </c>
      <c r="B478" s="28">
        <v>30</v>
      </c>
      <c r="C478" s="32">
        <v>4465947.71</v>
      </c>
      <c r="D478" s="32">
        <v>339814.32</v>
      </c>
      <c r="E478" s="28" t="s">
        <v>90</v>
      </c>
      <c r="F478" s="47" t="s">
        <v>41</v>
      </c>
      <c r="G478" s="35" t="s">
        <v>43</v>
      </c>
      <c r="H478" s="28" t="s">
        <v>91</v>
      </c>
      <c r="I478" s="22" t="s">
        <v>91</v>
      </c>
      <c r="J478" s="30">
        <v>9</v>
      </c>
      <c r="K478" s="30" t="s">
        <v>92</v>
      </c>
      <c r="L478" s="30" t="s">
        <v>92</v>
      </c>
      <c r="M478" s="28"/>
      <c r="N478" s="28"/>
      <c r="O478" s="28"/>
      <c r="P478" s="28">
        <v>1</v>
      </c>
      <c r="Q478" s="28"/>
      <c r="R478" s="28"/>
      <c r="S478" s="28"/>
      <c r="T478" s="28"/>
      <c r="U478" s="28"/>
      <c r="V478" s="28"/>
      <c r="W478" s="28"/>
      <c r="X478" s="28"/>
      <c r="Y478" s="28"/>
    </row>
    <row r="479" spans="1:25" ht="15" x14ac:dyDescent="0.25">
      <c r="A479" s="31">
        <v>1613</v>
      </c>
      <c r="B479" s="28">
        <v>17</v>
      </c>
      <c r="C479" s="32">
        <v>4465959.3600000003</v>
      </c>
      <c r="D479" s="32">
        <v>342798.02</v>
      </c>
      <c r="E479" s="28" t="s">
        <v>90</v>
      </c>
      <c r="F479" s="47" t="s">
        <v>41</v>
      </c>
      <c r="G479" s="35" t="s">
        <v>43</v>
      </c>
      <c r="H479" s="28" t="s">
        <v>91</v>
      </c>
      <c r="I479" s="22" t="s">
        <v>91</v>
      </c>
      <c r="J479" s="30">
        <v>2</v>
      </c>
      <c r="K479" s="30" t="s">
        <v>92</v>
      </c>
      <c r="L479" s="30" t="s">
        <v>92</v>
      </c>
      <c r="M479" s="28">
        <v>1</v>
      </c>
      <c r="N479" s="28"/>
      <c r="O479" s="28"/>
      <c r="P479" s="28">
        <v>1</v>
      </c>
      <c r="Q479" s="28"/>
      <c r="R479" s="28"/>
      <c r="S479" s="28"/>
      <c r="T479" s="28"/>
      <c r="U479" s="28"/>
      <c r="V479" s="28"/>
      <c r="W479" s="28"/>
      <c r="X479" s="28"/>
      <c r="Y479" s="28"/>
    </row>
    <row r="480" spans="1:25" ht="15" x14ac:dyDescent="0.25">
      <c r="A480" s="40">
        <v>1612</v>
      </c>
      <c r="B480" s="28">
        <v>17</v>
      </c>
      <c r="C480" s="32">
        <v>4465960.7</v>
      </c>
      <c r="D480" s="32">
        <v>342797.96</v>
      </c>
      <c r="E480" s="28" t="s">
        <v>90</v>
      </c>
      <c r="F480" s="47" t="s">
        <v>41</v>
      </c>
      <c r="G480" s="35" t="s">
        <v>43</v>
      </c>
      <c r="H480" s="28" t="s">
        <v>91</v>
      </c>
      <c r="I480" s="22" t="s">
        <v>91</v>
      </c>
      <c r="J480" s="30">
        <v>2</v>
      </c>
      <c r="K480" s="30" t="s">
        <v>92</v>
      </c>
      <c r="L480" s="30" t="s">
        <v>92</v>
      </c>
      <c r="M480" s="28">
        <v>1</v>
      </c>
      <c r="N480" s="28"/>
      <c r="O480" s="28"/>
      <c r="P480" s="28">
        <v>1</v>
      </c>
      <c r="Q480" s="28"/>
      <c r="R480" s="28"/>
      <c r="S480" s="28"/>
      <c r="T480" s="28"/>
      <c r="U480" s="28"/>
      <c r="V480" s="28"/>
      <c r="W480" s="28"/>
      <c r="X480" s="28"/>
      <c r="Y480" s="28"/>
    </row>
    <row r="481" spans="1:25" ht="15" x14ac:dyDescent="0.25">
      <c r="A481" s="31">
        <v>1763</v>
      </c>
      <c r="B481" s="28">
        <v>60</v>
      </c>
      <c r="C481" s="32">
        <v>4466095.3</v>
      </c>
      <c r="D481" s="32">
        <v>349338.5</v>
      </c>
      <c r="E481" s="28" t="s">
        <v>90</v>
      </c>
      <c r="F481" s="47" t="s">
        <v>41</v>
      </c>
      <c r="G481" s="35" t="s">
        <v>43</v>
      </c>
      <c r="H481" s="28" t="s">
        <v>94</v>
      </c>
      <c r="I481" s="22" t="s">
        <v>91</v>
      </c>
      <c r="J481" s="30">
        <v>2</v>
      </c>
      <c r="K481" s="30" t="s">
        <v>92</v>
      </c>
      <c r="L481" s="30" t="s">
        <v>92</v>
      </c>
      <c r="M481" s="28"/>
      <c r="N481" s="28"/>
      <c r="O481" s="28"/>
      <c r="P481" s="28">
        <v>1</v>
      </c>
      <c r="Q481" s="28"/>
      <c r="R481" s="28"/>
      <c r="S481" s="28"/>
      <c r="T481" s="28"/>
      <c r="U481" s="28"/>
      <c r="V481" s="28"/>
      <c r="W481" s="28"/>
      <c r="X481" s="28"/>
      <c r="Y481" s="28"/>
    </row>
    <row r="482" spans="1:25" ht="15" x14ac:dyDescent="0.25">
      <c r="A482" s="40">
        <v>1816</v>
      </c>
      <c r="B482" s="28">
        <v>17</v>
      </c>
      <c r="C482" s="32">
        <v>4466192.84</v>
      </c>
      <c r="D482" s="32">
        <v>344935.02</v>
      </c>
      <c r="E482" s="28" t="s">
        <v>90</v>
      </c>
      <c r="F482" s="47" t="s">
        <v>41</v>
      </c>
      <c r="G482" s="35" t="s">
        <v>43</v>
      </c>
      <c r="H482" s="28" t="s">
        <v>91</v>
      </c>
      <c r="I482" s="22" t="s">
        <v>91</v>
      </c>
      <c r="J482" s="30">
        <v>2</v>
      </c>
      <c r="K482" s="30" t="s">
        <v>92</v>
      </c>
      <c r="L482" s="30" t="s">
        <v>92</v>
      </c>
      <c r="M482" s="28"/>
      <c r="N482" s="28"/>
      <c r="O482" s="28"/>
      <c r="P482" s="28">
        <v>1</v>
      </c>
      <c r="Q482" s="28"/>
      <c r="R482" s="28">
        <v>1</v>
      </c>
      <c r="S482" s="28"/>
      <c r="T482" s="28"/>
      <c r="U482" s="28"/>
      <c r="V482" s="28"/>
      <c r="W482" s="28"/>
      <c r="X482" s="28"/>
      <c r="Y482" s="28"/>
    </row>
    <row r="483" spans="1:25" ht="15" x14ac:dyDescent="0.25">
      <c r="A483" s="31">
        <v>2022</v>
      </c>
      <c r="B483" s="28">
        <v>17</v>
      </c>
      <c r="C483" s="32">
        <v>4466209.53</v>
      </c>
      <c r="D483" s="32">
        <v>344111.66</v>
      </c>
      <c r="E483" s="28" t="s">
        <v>90</v>
      </c>
      <c r="F483" s="47" t="s">
        <v>41</v>
      </c>
      <c r="G483" s="35" t="s">
        <v>43</v>
      </c>
      <c r="H483" s="28" t="s">
        <v>91</v>
      </c>
      <c r="I483" s="22" t="s">
        <v>91</v>
      </c>
      <c r="J483" s="30">
        <v>2</v>
      </c>
      <c r="K483" s="30" t="s">
        <v>92</v>
      </c>
      <c r="L483" s="30" t="s">
        <v>92</v>
      </c>
      <c r="M483" s="28">
        <v>1</v>
      </c>
      <c r="N483" s="28"/>
      <c r="O483" s="28"/>
      <c r="P483" s="28">
        <v>1</v>
      </c>
      <c r="Q483" s="28"/>
      <c r="R483" s="28">
        <v>1</v>
      </c>
      <c r="S483" s="28"/>
      <c r="T483" s="28"/>
      <c r="U483" s="28"/>
      <c r="V483" s="28"/>
      <c r="W483" s="28"/>
      <c r="X483" s="28"/>
      <c r="Y483" s="28"/>
    </row>
    <row r="484" spans="1:25" ht="15" x14ac:dyDescent="0.25">
      <c r="A484" s="31">
        <v>2032</v>
      </c>
      <c r="B484" s="28">
        <v>16</v>
      </c>
      <c r="C484" s="32">
        <v>4467438.33</v>
      </c>
      <c r="D484" s="32">
        <v>341969.84</v>
      </c>
      <c r="E484" s="28" t="s">
        <v>90</v>
      </c>
      <c r="F484" s="47" t="s">
        <v>41</v>
      </c>
      <c r="G484" s="35" t="s">
        <v>43</v>
      </c>
      <c r="H484" s="28" t="s">
        <v>91</v>
      </c>
      <c r="I484" s="22" t="s">
        <v>91</v>
      </c>
      <c r="J484" s="30">
        <v>2</v>
      </c>
      <c r="K484" s="30" t="s">
        <v>92</v>
      </c>
      <c r="L484" s="30" t="s">
        <v>92</v>
      </c>
      <c r="M484" s="28"/>
      <c r="N484" s="28"/>
      <c r="O484" s="28">
        <v>1</v>
      </c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 spans="1:25" ht="15" x14ac:dyDescent="0.25">
      <c r="A485" s="40">
        <v>1871</v>
      </c>
      <c r="B485" s="28">
        <v>16</v>
      </c>
      <c r="C485" s="32">
        <v>4467510.3</v>
      </c>
      <c r="D485" s="32">
        <v>341927.25</v>
      </c>
      <c r="E485" s="28" t="s">
        <v>90</v>
      </c>
      <c r="F485" s="47" t="s">
        <v>41</v>
      </c>
      <c r="G485" s="35" t="s">
        <v>43</v>
      </c>
      <c r="H485" s="28" t="s">
        <v>91</v>
      </c>
      <c r="I485" s="22" t="s">
        <v>91</v>
      </c>
      <c r="J485" s="30">
        <v>2</v>
      </c>
      <c r="K485" s="30" t="s">
        <v>92</v>
      </c>
      <c r="L485" s="30" t="s">
        <v>92</v>
      </c>
      <c r="M485" s="28"/>
      <c r="N485" s="28"/>
      <c r="O485" s="28"/>
      <c r="P485" s="28">
        <v>1</v>
      </c>
      <c r="Q485" s="28"/>
      <c r="R485" s="28"/>
      <c r="S485" s="28"/>
      <c r="T485" s="28"/>
      <c r="U485" s="28"/>
      <c r="V485" s="28"/>
      <c r="W485" s="28"/>
      <c r="X485" s="28"/>
    </row>
    <row r="486" spans="1:25" ht="15" x14ac:dyDescent="0.25">
      <c r="A486" s="40">
        <v>1615</v>
      </c>
      <c r="B486" s="28">
        <v>16</v>
      </c>
      <c r="C486" s="32">
        <v>4467627.47</v>
      </c>
      <c r="D486" s="32">
        <v>341842.19</v>
      </c>
      <c r="E486" s="28" t="s">
        <v>90</v>
      </c>
      <c r="F486" s="47" t="s">
        <v>41</v>
      </c>
      <c r="G486" s="35" t="s">
        <v>43</v>
      </c>
      <c r="H486" s="28" t="s">
        <v>91</v>
      </c>
      <c r="I486" s="22" t="s">
        <v>91</v>
      </c>
      <c r="J486" s="30">
        <v>2</v>
      </c>
      <c r="K486" s="30" t="s">
        <v>92</v>
      </c>
      <c r="L486" s="30" t="s">
        <v>92</v>
      </c>
      <c r="M486" s="28"/>
      <c r="N486" s="28"/>
      <c r="O486" s="28"/>
      <c r="P486" s="28">
        <v>1</v>
      </c>
      <c r="Q486" s="28"/>
      <c r="R486" s="28"/>
      <c r="S486" s="28"/>
      <c r="T486" s="28"/>
      <c r="U486" s="28"/>
      <c r="V486" s="28"/>
      <c r="W486" s="28"/>
      <c r="X486" s="28"/>
      <c r="Y486" s="28"/>
    </row>
    <row r="487" spans="1:25" ht="15" x14ac:dyDescent="0.25">
      <c r="A487" s="40">
        <v>2031</v>
      </c>
      <c r="B487" s="28">
        <v>16</v>
      </c>
      <c r="C487" s="32">
        <v>4468202.84</v>
      </c>
      <c r="D487" s="32">
        <v>341337.1</v>
      </c>
      <c r="E487" s="28" t="s">
        <v>90</v>
      </c>
      <c r="F487" s="47" t="s">
        <v>41</v>
      </c>
      <c r="G487" s="35" t="s">
        <v>43</v>
      </c>
      <c r="H487" s="28" t="s">
        <v>91</v>
      </c>
      <c r="I487" s="22" t="s">
        <v>91</v>
      </c>
      <c r="J487" s="30">
        <v>2</v>
      </c>
      <c r="K487" s="30" t="s">
        <v>92</v>
      </c>
      <c r="L487" s="30" t="s">
        <v>92</v>
      </c>
      <c r="M487" s="28">
        <v>1</v>
      </c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 spans="1:25" ht="15" x14ac:dyDescent="0.25">
      <c r="A488" s="31">
        <v>2019</v>
      </c>
      <c r="B488" s="28">
        <v>16</v>
      </c>
      <c r="C488" s="32">
        <v>4469322.16</v>
      </c>
      <c r="D488" s="32">
        <v>340384.17</v>
      </c>
      <c r="E488" s="28" t="s">
        <v>90</v>
      </c>
      <c r="F488" s="47" t="s">
        <v>41</v>
      </c>
      <c r="G488" s="35" t="s">
        <v>43</v>
      </c>
      <c r="H488" s="28" t="s">
        <v>91</v>
      </c>
      <c r="I488" s="22" t="s">
        <v>91</v>
      </c>
      <c r="J488" s="30">
        <v>2</v>
      </c>
      <c r="K488" s="30" t="s">
        <v>92</v>
      </c>
      <c r="L488" s="30" t="s">
        <v>92</v>
      </c>
      <c r="M488" s="28"/>
      <c r="N488" s="28"/>
      <c r="O488" s="28">
        <v>1</v>
      </c>
      <c r="P488" s="28">
        <v>1</v>
      </c>
      <c r="Q488" s="28"/>
      <c r="R488" s="28"/>
      <c r="S488" s="28"/>
      <c r="T488" s="28">
        <v>1</v>
      </c>
      <c r="U488" s="28"/>
      <c r="V488" s="28"/>
      <c r="W488" s="28"/>
      <c r="X488" s="28"/>
      <c r="Y488" s="28"/>
    </row>
    <row r="489" spans="1:25" ht="15" x14ac:dyDescent="0.25">
      <c r="A489" s="31">
        <v>1761</v>
      </c>
      <c r="B489" s="28">
        <v>16</v>
      </c>
      <c r="C489" s="32">
        <v>4469348.12</v>
      </c>
      <c r="D489" s="32">
        <v>340348.53</v>
      </c>
      <c r="E489" s="28" t="s">
        <v>90</v>
      </c>
      <c r="F489" s="47" t="s">
        <v>41</v>
      </c>
      <c r="G489" s="35" t="s">
        <v>43</v>
      </c>
      <c r="H489" s="28" t="s">
        <v>91</v>
      </c>
      <c r="I489" s="22" t="s">
        <v>91</v>
      </c>
      <c r="J489" s="30">
        <v>2</v>
      </c>
      <c r="K489" s="30" t="s">
        <v>92</v>
      </c>
      <c r="L489" s="30" t="s">
        <v>92</v>
      </c>
      <c r="M489" s="28"/>
      <c r="N489" s="28"/>
      <c r="O489" s="28"/>
      <c r="P489" s="28"/>
      <c r="Q489" s="28"/>
      <c r="R489" s="28"/>
      <c r="S489" s="28"/>
      <c r="T489" s="28">
        <v>1</v>
      </c>
      <c r="U489" s="28"/>
      <c r="V489" s="28"/>
      <c r="W489" s="28"/>
      <c r="X489" s="28"/>
      <c r="Y489" s="28"/>
    </row>
    <row r="490" spans="1:25" ht="15" x14ac:dyDescent="0.25">
      <c r="A490" s="31">
        <v>1002</v>
      </c>
      <c r="B490" s="28">
        <v>23</v>
      </c>
      <c r="C490" s="32">
        <v>4469935.57</v>
      </c>
      <c r="D490" s="32">
        <v>323670.34000000003</v>
      </c>
      <c r="E490" s="28" t="s">
        <v>90</v>
      </c>
      <c r="F490" s="47" t="s">
        <v>40</v>
      </c>
      <c r="G490" s="35" t="s">
        <v>43</v>
      </c>
      <c r="H490" s="28" t="s">
        <v>91</v>
      </c>
      <c r="I490" s="22" t="s">
        <v>91</v>
      </c>
      <c r="J490" s="30">
        <v>2</v>
      </c>
      <c r="K490" s="30" t="s">
        <v>92</v>
      </c>
      <c r="L490" s="30" t="s">
        <v>92</v>
      </c>
      <c r="M490" s="28">
        <v>1</v>
      </c>
      <c r="N490" s="28"/>
      <c r="O490" s="28">
        <v>1</v>
      </c>
      <c r="P490" s="28">
        <v>1</v>
      </c>
      <c r="Q490" s="28"/>
      <c r="R490" s="28"/>
      <c r="S490" s="28"/>
      <c r="T490" s="28"/>
      <c r="U490" s="28"/>
      <c r="V490" s="28"/>
      <c r="W490" s="28"/>
      <c r="X490" s="28"/>
      <c r="Y490" s="28"/>
    </row>
    <row r="491" spans="1:25" ht="15" x14ac:dyDescent="0.25">
      <c r="A491" s="31">
        <v>1003</v>
      </c>
      <c r="B491" s="28">
        <v>23</v>
      </c>
      <c r="C491" s="32">
        <v>4469935.67</v>
      </c>
      <c r="D491" s="32">
        <v>323515.03000000003</v>
      </c>
      <c r="E491" s="28" t="s">
        <v>90</v>
      </c>
      <c r="F491" s="47" t="s">
        <v>40</v>
      </c>
      <c r="G491" s="35" t="s">
        <v>43</v>
      </c>
      <c r="H491" s="28" t="s">
        <v>91</v>
      </c>
      <c r="I491" s="22" t="s">
        <v>91</v>
      </c>
      <c r="J491" s="30">
        <v>2</v>
      </c>
      <c r="K491" s="30" t="s">
        <v>92</v>
      </c>
      <c r="L491" s="30" t="s">
        <v>92</v>
      </c>
      <c r="M491" s="28">
        <v>1</v>
      </c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 spans="1:25" ht="15" x14ac:dyDescent="0.25">
      <c r="A492" s="40">
        <v>1001</v>
      </c>
      <c r="B492" s="28">
        <v>23</v>
      </c>
      <c r="C492" s="32">
        <v>4469935.8</v>
      </c>
      <c r="D492" s="32">
        <v>323670.26</v>
      </c>
      <c r="E492" s="28" t="s">
        <v>90</v>
      </c>
      <c r="F492" s="47" t="s">
        <v>40</v>
      </c>
      <c r="G492" s="35" t="s">
        <v>43</v>
      </c>
      <c r="H492" s="28" t="s">
        <v>91</v>
      </c>
      <c r="I492" s="22" t="s">
        <v>91</v>
      </c>
      <c r="J492" s="30">
        <v>2</v>
      </c>
      <c r="K492" s="30" t="s">
        <v>92</v>
      </c>
      <c r="L492" s="30" t="s">
        <v>92</v>
      </c>
      <c r="M492" s="28"/>
      <c r="N492" s="28"/>
      <c r="O492" s="28">
        <v>1</v>
      </c>
      <c r="P492" s="28">
        <v>1</v>
      </c>
      <c r="Q492" s="28"/>
      <c r="R492" s="28"/>
      <c r="S492" s="28"/>
      <c r="T492" s="28"/>
      <c r="U492" s="28"/>
      <c r="V492" s="28"/>
      <c r="W492" s="28"/>
      <c r="X492" s="28"/>
      <c r="Y492" s="28"/>
    </row>
    <row r="493" spans="1:25" ht="15" x14ac:dyDescent="0.25">
      <c r="A493" s="31">
        <v>2016</v>
      </c>
      <c r="B493" s="28">
        <v>16</v>
      </c>
      <c r="C493" s="32">
        <v>4469976.47</v>
      </c>
      <c r="D493" s="32">
        <v>339577.97</v>
      </c>
      <c r="E493" s="28" t="s">
        <v>90</v>
      </c>
      <c r="F493" s="47" t="s">
        <v>41</v>
      </c>
      <c r="G493" s="35" t="s">
        <v>43</v>
      </c>
      <c r="H493" s="28" t="s">
        <v>91</v>
      </c>
      <c r="I493" s="22" t="s">
        <v>91</v>
      </c>
      <c r="J493" s="30">
        <v>2</v>
      </c>
      <c r="K493" s="30" t="s">
        <v>92</v>
      </c>
      <c r="L493" s="30" t="s">
        <v>92</v>
      </c>
      <c r="M493" s="28"/>
      <c r="N493" s="28">
        <v>1</v>
      </c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 spans="1:25" ht="15" x14ac:dyDescent="0.25">
      <c r="A494" s="31">
        <v>1814</v>
      </c>
      <c r="B494" s="28">
        <v>16</v>
      </c>
      <c r="C494" s="32">
        <v>4470018.66</v>
      </c>
      <c r="D494" s="32">
        <v>339526.63</v>
      </c>
      <c r="E494" s="28" t="s">
        <v>90</v>
      </c>
      <c r="F494" s="47" t="s">
        <v>41</v>
      </c>
      <c r="G494" s="35" t="s">
        <v>43</v>
      </c>
      <c r="H494" s="28" t="s">
        <v>91</v>
      </c>
      <c r="I494" s="22" t="s">
        <v>91</v>
      </c>
      <c r="J494" s="30">
        <v>2</v>
      </c>
      <c r="K494" s="30" t="s">
        <v>92</v>
      </c>
      <c r="L494" s="30" t="s">
        <v>92</v>
      </c>
      <c r="M494" s="28"/>
      <c r="N494" s="28"/>
      <c r="O494" s="28"/>
      <c r="P494" s="28">
        <v>1</v>
      </c>
      <c r="Q494" s="28"/>
      <c r="R494" s="28"/>
      <c r="S494" s="28"/>
      <c r="T494" s="28"/>
      <c r="U494" s="28"/>
      <c r="V494" s="28"/>
      <c r="W494" s="28"/>
      <c r="X494" s="28"/>
      <c r="Y494" s="28"/>
    </row>
    <row r="495" spans="1:25" ht="15" x14ac:dyDescent="0.25">
      <c r="A495" s="31">
        <v>1004</v>
      </c>
      <c r="B495" s="28">
        <v>23</v>
      </c>
      <c r="C495" s="32">
        <v>4470054.2699999996</v>
      </c>
      <c r="D495" s="32">
        <v>325201.59000000003</v>
      </c>
      <c r="E495" s="28" t="s">
        <v>90</v>
      </c>
      <c r="F495" s="47" t="s">
        <v>40</v>
      </c>
      <c r="G495" s="35" t="s">
        <v>43</v>
      </c>
      <c r="H495" s="28" t="s">
        <v>91</v>
      </c>
      <c r="I495" s="22" t="s">
        <v>91</v>
      </c>
      <c r="J495" s="30">
        <v>4</v>
      </c>
      <c r="K495" s="30" t="s">
        <v>92</v>
      </c>
      <c r="L495" s="30" t="s">
        <v>92</v>
      </c>
      <c r="M495" s="28">
        <v>1</v>
      </c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 spans="1:25" ht="15" x14ac:dyDescent="0.25">
      <c r="A496" s="40">
        <v>1760</v>
      </c>
      <c r="B496" s="28">
        <v>16</v>
      </c>
      <c r="C496" s="32">
        <v>4470268.32</v>
      </c>
      <c r="D496" s="32">
        <v>339303.12</v>
      </c>
      <c r="E496" s="28" t="s">
        <v>90</v>
      </c>
      <c r="F496" s="47" t="s">
        <v>41</v>
      </c>
      <c r="G496" s="35" t="s">
        <v>43</v>
      </c>
      <c r="H496" s="28" t="s">
        <v>91</v>
      </c>
      <c r="I496" s="22" t="s">
        <v>91</v>
      </c>
      <c r="J496" s="30">
        <v>2</v>
      </c>
      <c r="K496" s="30" t="s">
        <v>92</v>
      </c>
      <c r="L496" s="30" t="s">
        <v>92</v>
      </c>
      <c r="M496" s="28">
        <v>1</v>
      </c>
      <c r="N496" s="28"/>
      <c r="O496" s="28"/>
      <c r="P496" s="28">
        <v>1</v>
      </c>
      <c r="Q496" s="28"/>
      <c r="R496" s="28">
        <v>1</v>
      </c>
      <c r="S496" s="28"/>
      <c r="T496" s="28"/>
      <c r="U496" s="28"/>
      <c r="V496" s="28"/>
      <c r="W496" s="28"/>
      <c r="X496" s="28"/>
      <c r="Y496" s="28"/>
    </row>
    <row r="497" spans="1:25" ht="15" x14ac:dyDescent="0.25">
      <c r="A497" s="40">
        <v>1813</v>
      </c>
      <c r="B497" s="28">
        <v>16</v>
      </c>
      <c r="C497" s="32">
        <v>4470310.09</v>
      </c>
      <c r="D497" s="32">
        <v>339261.46</v>
      </c>
      <c r="E497" s="28" t="s">
        <v>90</v>
      </c>
      <c r="F497" s="47" t="s">
        <v>41</v>
      </c>
      <c r="G497" s="35" t="s">
        <v>43</v>
      </c>
      <c r="H497" s="28" t="s">
        <v>91</v>
      </c>
      <c r="I497" s="22" t="s">
        <v>91</v>
      </c>
      <c r="J497" s="30">
        <v>2</v>
      </c>
      <c r="K497" s="30" t="s">
        <v>92</v>
      </c>
      <c r="L497" s="30" t="s">
        <v>92</v>
      </c>
      <c r="M497" s="28">
        <v>1</v>
      </c>
      <c r="N497" s="28"/>
      <c r="O497" s="28"/>
      <c r="P497" s="28">
        <v>1</v>
      </c>
      <c r="Q497" s="28"/>
      <c r="R497" s="28"/>
      <c r="S497" s="28"/>
      <c r="T497" s="28"/>
      <c r="U497" s="28"/>
      <c r="V497" s="28"/>
      <c r="W497" s="28"/>
      <c r="X497" s="28"/>
      <c r="Y497" s="28"/>
    </row>
    <row r="498" spans="1:25" ht="15" x14ac:dyDescent="0.25">
      <c r="A498" s="40">
        <v>2018</v>
      </c>
      <c r="B498" s="28">
        <v>16</v>
      </c>
      <c r="C498" s="32">
        <v>4470462.8600000003</v>
      </c>
      <c r="D498" s="32">
        <v>339123.29</v>
      </c>
      <c r="E498" s="28" t="s">
        <v>90</v>
      </c>
      <c r="F498" s="47" t="s">
        <v>41</v>
      </c>
      <c r="G498" s="35" t="s">
        <v>43</v>
      </c>
      <c r="H498" s="28" t="s">
        <v>91</v>
      </c>
      <c r="I498" s="22" t="s">
        <v>91</v>
      </c>
      <c r="J498" s="30">
        <v>2</v>
      </c>
      <c r="K498" s="30" t="s">
        <v>92</v>
      </c>
      <c r="L498" s="30" t="s">
        <v>92</v>
      </c>
      <c r="M498" s="28"/>
      <c r="N498" s="28"/>
      <c r="O498" s="28"/>
      <c r="P498" s="28"/>
      <c r="Q498" s="28"/>
      <c r="R498" s="28">
        <v>1</v>
      </c>
      <c r="S498" s="28"/>
      <c r="T498" s="28">
        <v>1</v>
      </c>
      <c r="U498" s="28"/>
      <c r="V498" s="28"/>
      <c r="W498" s="28"/>
      <c r="X498" s="28"/>
    </row>
    <row r="499" spans="1:25" ht="15" x14ac:dyDescent="0.25">
      <c r="A499" s="40">
        <v>2017</v>
      </c>
      <c r="B499" s="34">
        <v>16</v>
      </c>
      <c r="C499" s="42">
        <v>4470676.41</v>
      </c>
      <c r="D499" s="42">
        <v>338952.97</v>
      </c>
      <c r="E499" s="34" t="s">
        <v>90</v>
      </c>
      <c r="F499" s="47" t="s">
        <v>41</v>
      </c>
      <c r="G499" s="35" t="s">
        <v>43</v>
      </c>
      <c r="H499" s="34" t="s">
        <v>91</v>
      </c>
      <c r="I499" s="22" t="s">
        <v>91</v>
      </c>
      <c r="J499" s="37">
        <v>2</v>
      </c>
      <c r="K499" s="37" t="s">
        <v>92</v>
      </c>
      <c r="L499" s="37" t="s">
        <v>92</v>
      </c>
      <c r="M499" s="28">
        <v>1</v>
      </c>
      <c r="N499" s="28"/>
      <c r="O499" s="28"/>
      <c r="P499" s="28"/>
      <c r="Q499" s="28"/>
      <c r="R499" s="28">
        <v>1</v>
      </c>
      <c r="S499" s="28"/>
      <c r="T499" s="28"/>
      <c r="U499" s="28"/>
      <c r="V499" s="28"/>
      <c r="W499" s="28"/>
      <c r="X499" s="28"/>
    </row>
    <row r="500" spans="1:25" ht="15" x14ac:dyDescent="0.25">
      <c r="A500" s="40">
        <v>1759</v>
      </c>
      <c r="B500" s="28">
        <v>16</v>
      </c>
      <c r="C500" s="32">
        <v>4470688.01</v>
      </c>
      <c r="D500" s="32">
        <v>338945.83</v>
      </c>
      <c r="E500" s="28" t="s">
        <v>90</v>
      </c>
      <c r="F500" s="47" t="s">
        <v>41</v>
      </c>
      <c r="G500" s="35" t="s">
        <v>43</v>
      </c>
      <c r="H500" s="28" t="s">
        <v>91</v>
      </c>
      <c r="I500" s="22" t="s">
        <v>91</v>
      </c>
      <c r="J500" s="30">
        <v>2</v>
      </c>
      <c r="K500" s="30" t="s">
        <v>92</v>
      </c>
      <c r="L500" s="30" t="s">
        <v>92</v>
      </c>
      <c r="M500" s="28"/>
      <c r="N500" s="28"/>
      <c r="O500" s="28"/>
      <c r="P500" s="28">
        <v>1</v>
      </c>
      <c r="Q500" s="28"/>
      <c r="R500" s="28"/>
      <c r="S500" s="28"/>
      <c r="T500" s="28">
        <v>1</v>
      </c>
      <c r="U500" s="28"/>
      <c r="V500" s="28"/>
      <c r="W500" s="28"/>
      <c r="X500" s="28"/>
      <c r="Y500" s="28"/>
    </row>
    <row r="501" spans="1:25" ht="15" x14ac:dyDescent="0.25">
      <c r="A501" s="40">
        <v>1005</v>
      </c>
      <c r="B501" s="28">
        <v>29</v>
      </c>
      <c r="C501" s="32">
        <v>4472579.34</v>
      </c>
      <c r="D501" s="32">
        <v>325821.37</v>
      </c>
      <c r="E501" s="28" t="s">
        <v>90</v>
      </c>
      <c r="F501" s="47" t="s">
        <v>41</v>
      </c>
      <c r="G501" s="35" t="s">
        <v>43</v>
      </c>
      <c r="H501" s="28" t="s">
        <v>91</v>
      </c>
      <c r="I501" s="22" t="s">
        <v>91</v>
      </c>
      <c r="J501" s="30">
        <v>2</v>
      </c>
      <c r="K501" s="30" t="s">
        <v>92</v>
      </c>
      <c r="L501" s="30" t="s">
        <v>92</v>
      </c>
      <c r="M501" s="28"/>
      <c r="N501" s="28"/>
      <c r="O501" s="28"/>
      <c r="P501" s="28">
        <v>1</v>
      </c>
      <c r="Q501" s="28"/>
      <c r="R501" s="28"/>
      <c r="S501" s="28"/>
      <c r="T501" s="28"/>
      <c r="U501" s="28"/>
      <c r="V501" s="28"/>
      <c r="W501" s="28">
        <v>1</v>
      </c>
      <c r="X501" s="28"/>
      <c r="Y501" s="28"/>
    </row>
    <row r="502" spans="1:25" ht="15" x14ac:dyDescent="0.25">
      <c r="A502" s="23" t="s">
        <v>180</v>
      </c>
      <c r="B502" s="28">
        <v>11</v>
      </c>
      <c r="C502" s="32">
        <v>4419485.33</v>
      </c>
      <c r="D502" s="32">
        <v>338190.59</v>
      </c>
      <c r="E502" s="28" t="s">
        <v>90</v>
      </c>
      <c r="F502" s="47" t="s">
        <v>41</v>
      </c>
      <c r="G502" s="35" t="s">
        <v>42</v>
      </c>
      <c r="H502" s="28" t="s">
        <v>91</v>
      </c>
      <c r="I502" s="22" t="s">
        <v>91</v>
      </c>
      <c r="J502" s="30">
        <v>9</v>
      </c>
      <c r="K502" s="30" t="s">
        <v>92</v>
      </c>
      <c r="L502" s="30" t="s">
        <v>92</v>
      </c>
      <c r="M502" s="28"/>
      <c r="N502" s="28"/>
      <c r="O502" s="28">
        <v>1</v>
      </c>
      <c r="P502" s="28"/>
      <c r="Q502" s="28"/>
      <c r="R502" s="28"/>
      <c r="S502" s="28"/>
      <c r="T502" s="28"/>
      <c r="U502" s="28"/>
      <c r="V502" s="28"/>
      <c r="W502" s="28"/>
      <c r="X502" s="28"/>
    </row>
    <row r="503" spans="1:25" ht="15" x14ac:dyDescent="0.25">
      <c r="A503" s="23" t="s">
        <v>348</v>
      </c>
      <c r="B503" s="28">
        <v>16</v>
      </c>
      <c r="C503" s="32">
        <v>4422419.4000000004</v>
      </c>
      <c r="D503" s="32">
        <v>336684.07</v>
      </c>
      <c r="E503" s="28" t="s">
        <v>90</v>
      </c>
      <c r="F503" s="47" t="s">
        <v>40</v>
      </c>
      <c r="G503" s="35" t="s">
        <v>42</v>
      </c>
      <c r="H503" s="28" t="s">
        <v>94</v>
      </c>
      <c r="I503" s="22" t="s">
        <v>91</v>
      </c>
      <c r="J503" s="30">
        <v>7</v>
      </c>
      <c r="K503" s="30" t="s">
        <v>92</v>
      </c>
      <c r="L503" s="30" t="s">
        <v>92</v>
      </c>
      <c r="M503" s="28">
        <v>1</v>
      </c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</row>
    <row r="504" spans="1:25" ht="15" x14ac:dyDescent="0.25">
      <c r="A504" s="23" t="s">
        <v>349</v>
      </c>
      <c r="B504" s="28">
        <v>16</v>
      </c>
      <c r="C504" s="32">
        <v>4422419.51</v>
      </c>
      <c r="D504" s="32">
        <v>336684.08</v>
      </c>
      <c r="E504" s="28" t="s">
        <v>90</v>
      </c>
      <c r="F504" s="47" t="s">
        <v>40</v>
      </c>
      <c r="G504" s="35" t="s">
        <v>42</v>
      </c>
      <c r="H504" s="28" t="s">
        <v>94</v>
      </c>
      <c r="I504" s="22" t="s">
        <v>91</v>
      </c>
      <c r="J504" s="30">
        <v>7</v>
      </c>
      <c r="K504" s="30" t="s">
        <v>92</v>
      </c>
      <c r="L504" s="30" t="s">
        <v>92</v>
      </c>
      <c r="M504" s="28"/>
      <c r="N504" s="28"/>
      <c r="O504" s="28">
        <v>1</v>
      </c>
      <c r="P504" s="28"/>
      <c r="Q504" s="28"/>
      <c r="R504" s="28"/>
      <c r="S504" s="28"/>
      <c r="T504" s="28"/>
      <c r="U504" s="28"/>
      <c r="V504" s="28"/>
      <c r="W504" s="28"/>
      <c r="X504" s="28"/>
    </row>
    <row r="505" spans="1:25" ht="15" x14ac:dyDescent="0.25">
      <c r="A505" s="23" t="s">
        <v>347</v>
      </c>
      <c r="B505" s="34">
        <v>16</v>
      </c>
      <c r="C505" s="42">
        <v>4422419.6100000003</v>
      </c>
      <c r="D505" s="42">
        <v>336684.42</v>
      </c>
      <c r="E505" s="34" t="s">
        <v>90</v>
      </c>
      <c r="F505" s="47" t="s">
        <v>40</v>
      </c>
      <c r="G505" s="35" t="s">
        <v>42</v>
      </c>
      <c r="H505" s="34" t="s">
        <v>94</v>
      </c>
      <c r="I505" s="22" t="s">
        <v>91</v>
      </c>
      <c r="J505" s="37">
        <v>7</v>
      </c>
      <c r="K505" s="37" t="s">
        <v>92</v>
      </c>
      <c r="L505" s="37" t="s">
        <v>92</v>
      </c>
      <c r="M505" s="28">
        <v>1</v>
      </c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34"/>
    </row>
    <row r="506" spans="1:25" ht="15" x14ac:dyDescent="0.25">
      <c r="A506" s="23" t="s">
        <v>345</v>
      </c>
      <c r="B506" s="28">
        <v>16</v>
      </c>
      <c r="C506" s="32">
        <v>4422421.25</v>
      </c>
      <c r="D506" s="32">
        <v>336685.57</v>
      </c>
      <c r="E506" s="28" t="s">
        <v>90</v>
      </c>
      <c r="F506" s="47" t="s">
        <v>40</v>
      </c>
      <c r="G506" s="35" t="s">
        <v>42</v>
      </c>
      <c r="H506" s="28" t="s">
        <v>91</v>
      </c>
      <c r="I506" s="22" t="s">
        <v>91</v>
      </c>
      <c r="J506" s="30">
        <v>7</v>
      </c>
      <c r="K506" s="30" t="s">
        <v>92</v>
      </c>
      <c r="L506" s="30" t="s">
        <v>92</v>
      </c>
      <c r="M506" s="28">
        <v>1</v>
      </c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34"/>
    </row>
    <row r="507" spans="1:25" ht="15" x14ac:dyDescent="0.25">
      <c r="A507" s="23" t="s">
        <v>346</v>
      </c>
      <c r="B507" s="28">
        <v>16</v>
      </c>
      <c r="C507" s="32">
        <v>4422421.92</v>
      </c>
      <c r="D507" s="32">
        <v>336685.58</v>
      </c>
      <c r="E507" s="28" t="s">
        <v>90</v>
      </c>
      <c r="F507" s="47" t="s">
        <v>40</v>
      </c>
      <c r="G507" s="35" t="s">
        <v>42</v>
      </c>
      <c r="H507" s="28" t="s">
        <v>94</v>
      </c>
      <c r="I507" s="22" t="s">
        <v>91</v>
      </c>
      <c r="J507" s="30">
        <v>7</v>
      </c>
      <c r="K507" s="30" t="s">
        <v>92</v>
      </c>
      <c r="L507" s="30" t="s">
        <v>92</v>
      </c>
      <c r="M507" s="28"/>
      <c r="N507" s="28"/>
      <c r="O507" s="28">
        <v>1</v>
      </c>
      <c r="P507" s="28"/>
      <c r="Q507" s="28"/>
      <c r="R507" s="28"/>
      <c r="S507" s="28"/>
      <c r="T507" s="28"/>
      <c r="U507" s="28"/>
      <c r="V507" s="28"/>
      <c r="W507" s="28"/>
      <c r="X507" s="28"/>
      <c r="Y507" s="34"/>
    </row>
    <row r="508" spans="1:25" ht="15" x14ac:dyDescent="0.25">
      <c r="A508" s="23" t="s">
        <v>309</v>
      </c>
      <c r="B508" s="28">
        <v>27</v>
      </c>
      <c r="C508" s="32">
        <v>4423884.4400000004</v>
      </c>
      <c r="D508" s="32">
        <v>310127.33</v>
      </c>
      <c r="E508" s="28" t="s">
        <v>90</v>
      </c>
      <c r="F508" s="47" t="s">
        <v>40</v>
      </c>
      <c r="G508" s="35" t="s">
        <v>42</v>
      </c>
      <c r="H508" s="28" t="s">
        <v>91</v>
      </c>
      <c r="I508" s="22" t="s">
        <v>91</v>
      </c>
      <c r="J508" s="30">
        <v>3</v>
      </c>
      <c r="K508" s="30" t="s">
        <v>92</v>
      </c>
      <c r="L508" s="30" t="s">
        <v>92</v>
      </c>
      <c r="M508" s="28"/>
      <c r="N508" s="28">
        <v>1</v>
      </c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34"/>
    </row>
    <row r="509" spans="1:25" ht="15" x14ac:dyDescent="0.25">
      <c r="A509" s="23" t="s">
        <v>332</v>
      </c>
      <c r="B509" s="28">
        <v>27</v>
      </c>
      <c r="C509" s="32">
        <v>4424383.5999999996</v>
      </c>
      <c r="D509" s="32">
        <v>310105.40000000002</v>
      </c>
      <c r="E509" s="28" t="s">
        <v>90</v>
      </c>
      <c r="F509" s="47" t="s">
        <v>40</v>
      </c>
      <c r="G509" s="35" t="s">
        <v>42</v>
      </c>
      <c r="H509" s="28" t="s">
        <v>91</v>
      </c>
      <c r="I509" s="22" t="s">
        <v>91</v>
      </c>
      <c r="J509" s="30">
        <v>3</v>
      </c>
      <c r="K509" s="30" t="s">
        <v>92</v>
      </c>
      <c r="L509" s="30" t="s">
        <v>92</v>
      </c>
      <c r="M509" s="28"/>
      <c r="N509" s="28">
        <v>1</v>
      </c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34"/>
    </row>
    <row r="510" spans="1:25" ht="15" x14ac:dyDescent="0.25">
      <c r="A510" s="23" t="s">
        <v>227</v>
      </c>
      <c r="B510" s="28">
        <v>20</v>
      </c>
      <c r="C510" s="32">
        <v>4427352.42</v>
      </c>
      <c r="D510" s="32">
        <v>346953.45</v>
      </c>
      <c r="E510" s="28" t="s">
        <v>90</v>
      </c>
      <c r="F510" s="47" t="s">
        <v>41</v>
      </c>
      <c r="G510" s="35" t="s">
        <v>42</v>
      </c>
      <c r="H510" s="28" t="s">
        <v>91</v>
      </c>
      <c r="I510" s="22" t="s">
        <v>91</v>
      </c>
      <c r="J510" s="30">
        <v>9</v>
      </c>
      <c r="K510" s="30" t="s">
        <v>92</v>
      </c>
      <c r="L510" s="30" t="s">
        <v>92</v>
      </c>
      <c r="M510" s="28"/>
      <c r="N510" s="28">
        <v>1</v>
      </c>
      <c r="O510" s="28"/>
      <c r="P510" s="28"/>
      <c r="Q510" s="28"/>
      <c r="R510" s="28"/>
      <c r="S510" s="28"/>
      <c r="T510" s="28"/>
      <c r="U510" s="28"/>
      <c r="V510" s="28"/>
      <c r="W510" s="28"/>
      <c r="X510" s="28"/>
    </row>
    <row r="511" spans="1:25" ht="15" x14ac:dyDescent="0.25">
      <c r="A511" s="23" t="s">
        <v>106</v>
      </c>
      <c r="B511" s="28">
        <v>20</v>
      </c>
      <c r="C511" s="32">
        <v>4427358.38</v>
      </c>
      <c r="D511" s="32">
        <v>346955.36</v>
      </c>
      <c r="E511" s="28" t="s">
        <v>90</v>
      </c>
      <c r="F511" s="47" t="s">
        <v>41</v>
      </c>
      <c r="G511" s="35" t="s">
        <v>42</v>
      </c>
      <c r="H511" s="28" t="s">
        <v>91</v>
      </c>
      <c r="I511" s="22" t="s">
        <v>91</v>
      </c>
      <c r="J511" s="30">
        <v>9</v>
      </c>
      <c r="K511" s="30" t="s">
        <v>92</v>
      </c>
      <c r="L511" s="30" t="s">
        <v>92</v>
      </c>
      <c r="M511" s="28"/>
      <c r="N511" s="28">
        <v>1</v>
      </c>
      <c r="O511" s="28"/>
      <c r="P511" s="28"/>
      <c r="Q511" s="28"/>
      <c r="R511" s="28"/>
      <c r="S511" s="28"/>
      <c r="T511" s="28"/>
      <c r="U511" s="28"/>
      <c r="V511" s="28"/>
      <c r="W511" s="28"/>
      <c r="X511" s="28"/>
    </row>
    <row r="512" spans="1:25" ht="15" x14ac:dyDescent="0.25">
      <c r="A512" s="23" t="s">
        <v>335</v>
      </c>
      <c r="B512" s="28">
        <v>2</v>
      </c>
      <c r="C512" s="32">
        <v>4427362.8</v>
      </c>
      <c r="D512" s="32">
        <v>309412.11</v>
      </c>
      <c r="E512" s="28" t="s">
        <v>90</v>
      </c>
      <c r="F512" s="47" t="s">
        <v>40</v>
      </c>
      <c r="G512" s="35" t="s">
        <v>42</v>
      </c>
      <c r="H512" s="28" t="s">
        <v>94</v>
      </c>
      <c r="I512" s="22" t="s">
        <v>91</v>
      </c>
      <c r="J512" s="30">
        <v>3</v>
      </c>
      <c r="K512" s="30" t="s">
        <v>92</v>
      </c>
      <c r="L512" s="30" t="s">
        <v>92</v>
      </c>
      <c r="M512" s="28"/>
      <c r="N512" s="28">
        <v>1</v>
      </c>
      <c r="O512" s="28">
        <v>1</v>
      </c>
      <c r="P512" s="28"/>
      <c r="Q512" s="28"/>
      <c r="R512" s="28"/>
      <c r="S512" s="28"/>
      <c r="T512" s="28"/>
      <c r="U512" s="28"/>
      <c r="V512" s="28"/>
      <c r="W512" s="28"/>
      <c r="X512" s="28"/>
      <c r="Y512" s="34"/>
    </row>
    <row r="513" spans="1:25" ht="15" x14ac:dyDescent="0.25">
      <c r="A513" s="23" t="s">
        <v>334</v>
      </c>
      <c r="B513" s="28">
        <v>2</v>
      </c>
      <c r="C513" s="32">
        <v>4427363.09</v>
      </c>
      <c r="D513" s="32">
        <v>309413.90999999997</v>
      </c>
      <c r="E513" s="28" t="s">
        <v>90</v>
      </c>
      <c r="F513" s="47" t="s">
        <v>40</v>
      </c>
      <c r="G513" s="35" t="s">
        <v>42</v>
      </c>
      <c r="H513" s="28" t="s">
        <v>91</v>
      </c>
      <c r="I513" s="22" t="s">
        <v>91</v>
      </c>
      <c r="J513" s="30">
        <v>3</v>
      </c>
      <c r="K513" s="30" t="s">
        <v>92</v>
      </c>
      <c r="L513" s="30" t="s">
        <v>92</v>
      </c>
      <c r="M513" s="28"/>
      <c r="N513" s="28">
        <v>1</v>
      </c>
      <c r="O513" s="28"/>
      <c r="P513" s="28"/>
      <c r="Q513" s="28"/>
      <c r="R513" s="28"/>
      <c r="S513" s="28"/>
      <c r="T513" s="28"/>
      <c r="U513" s="28"/>
      <c r="V513" s="28"/>
      <c r="W513" s="28"/>
      <c r="X513" s="28"/>
    </row>
    <row r="514" spans="1:25" ht="15" x14ac:dyDescent="0.25">
      <c r="A514" s="23" t="s">
        <v>333</v>
      </c>
      <c r="B514" s="28">
        <v>2</v>
      </c>
      <c r="C514" s="32">
        <v>4427364.6500000004</v>
      </c>
      <c r="D514" s="32">
        <v>309413.87</v>
      </c>
      <c r="E514" s="28" t="s">
        <v>90</v>
      </c>
      <c r="F514" s="47" t="s">
        <v>40</v>
      </c>
      <c r="G514" s="35" t="s">
        <v>42</v>
      </c>
      <c r="H514" s="28" t="s">
        <v>94</v>
      </c>
      <c r="I514" s="22" t="s">
        <v>91</v>
      </c>
      <c r="J514" s="30">
        <v>3</v>
      </c>
      <c r="K514" s="30" t="s">
        <v>92</v>
      </c>
      <c r="L514" s="30" t="s">
        <v>92</v>
      </c>
      <c r="M514" s="28"/>
      <c r="N514" s="28">
        <v>1</v>
      </c>
      <c r="O514" s="28"/>
      <c r="P514" s="28"/>
      <c r="Q514" s="28"/>
      <c r="R514" s="28"/>
      <c r="S514" s="28"/>
      <c r="T514" s="28"/>
      <c r="U514" s="28"/>
      <c r="V514" s="28"/>
      <c r="W514" s="28"/>
      <c r="X514" s="28"/>
    </row>
    <row r="515" spans="1:25" ht="15" x14ac:dyDescent="0.25">
      <c r="A515" s="23" t="s">
        <v>105</v>
      </c>
      <c r="B515" s="28">
        <v>20</v>
      </c>
      <c r="C515" s="32">
        <v>4427436.4400000004</v>
      </c>
      <c r="D515" s="32">
        <v>346845.11</v>
      </c>
      <c r="E515" s="28" t="s">
        <v>90</v>
      </c>
      <c r="F515" s="47" t="s">
        <v>41</v>
      </c>
      <c r="G515" s="35" t="s">
        <v>42</v>
      </c>
      <c r="H515" s="28" t="s">
        <v>91</v>
      </c>
      <c r="I515" s="22" t="s">
        <v>91</v>
      </c>
      <c r="J515" s="30">
        <v>9</v>
      </c>
      <c r="K515" s="30" t="s">
        <v>92</v>
      </c>
      <c r="L515" s="30" t="s">
        <v>92</v>
      </c>
      <c r="M515" s="28"/>
      <c r="N515" s="28">
        <v>1</v>
      </c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34"/>
    </row>
    <row r="516" spans="1:25" ht="15" x14ac:dyDescent="0.25">
      <c r="A516" s="23" t="s">
        <v>127</v>
      </c>
      <c r="B516" s="28">
        <v>20</v>
      </c>
      <c r="C516" s="32">
        <v>4427443.32</v>
      </c>
      <c r="D516" s="32">
        <v>346839.61</v>
      </c>
      <c r="E516" s="28" t="s">
        <v>90</v>
      </c>
      <c r="F516" s="47" t="s">
        <v>41</v>
      </c>
      <c r="G516" s="35" t="s">
        <v>42</v>
      </c>
      <c r="H516" s="28" t="s">
        <v>94</v>
      </c>
      <c r="I516" s="22" t="s">
        <v>91</v>
      </c>
      <c r="J516" s="30">
        <v>9</v>
      </c>
      <c r="K516" s="30" t="s">
        <v>92</v>
      </c>
      <c r="L516" s="30" t="s">
        <v>92</v>
      </c>
      <c r="M516" s="28"/>
      <c r="N516" s="28">
        <v>1</v>
      </c>
      <c r="O516" s="28"/>
      <c r="P516" s="28"/>
      <c r="Q516" s="28"/>
      <c r="R516" s="28"/>
      <c r="S516" s="28"/>
      <c r="T516" s="28"/>
      <c r="U516" s="28"/>
      <c r="V516" s="28"/>
      <c r="W516" s="28"/>
      <c r="X516" s="28"/>
    </row>
    <row r="517" spans="1:25" ht="15" x14ac:dyDescent="0.25">
      <c r="A517" s="23" t="s">
        <v>144</v>
      </c>
      <c r="B517" s="28">
        <v>20</v>
      </c>
      <c r="C517" s="32">
        <v>4427550.59</v>
      </c>
      <c r="D517" s="32">
        <v>346712.87</v>
      </c>
      <c r="E517" s="28" t="s">
        <v>90</v>
      </c>
      <c r="F517" s="47" t="s">
        <v>41</v>
      </c>
      <c r="G517" s="35" t="s">
        <v>42</v>
      </c>
      <c r="H517" s="28" t="s">
        <v>91</v>
      </c>
      <c r="I517" s="22" t="s">
        <v>91</v>
      </c>
      <c r="J517" s="30">
        <v>9</v>
      </c>
      <c r="K517" s="30" t="s">
        <v>92</v>
      </c>
      <c r="L517" s="30" t="s">
        <v>92</v>
      </c>
      <c r="M517" s="28"/>
      <c r="N517" s="28">
        <v>1</v>
      </c>
      <c r="O517" s="28"/>
      <c r="P517" s="28"/>
      <c r="Q517" s="28"/>
      <c r="R517" s="28"/>
      <c r="S517" s="28"/>
      <c r="T517" s="28"/>
      <c r="U517" s="28"/>
      <c r="V517" s="28"/>
      <c r="W517" s="28"/>
      <c r="X517" s="28"/>
    </row>
    <row r="518" spans="1:25" ht="15" x14ac:dyDescent="0.25">
      <c r="A518" s="23" t="s">
        <v>101</v>
      </c>
      <c r="B518" s="34">
        <v>20</v>
      </c>
      <c r="C518" s="42">
        <v>4427940.8099999996</v>
      </c>
      <c r="D518" s="42">
        <v>346382.14</v>
      </c>
      <c r="E518" s="34" t="s">
        <v>90</v>
      </c>
      <c r="F518" s="47" t="s">
        <v>41</v>
      </c>
      <c r="G518" s="35" t="s">
        <v>42</v>
      </c>
      <c r="H518" s="34" t="s">
        <v>91</v>
      </c>
      <c r="I518" s="22" t="s">
        <v>91</v>
      </c>
      <c r="J518" s="37">
        <v>9</v>
      </c>
      <c r="K518" s="37" t="s">
        <v>92</v>
      </c>
      <c r="L518" s="37" t="s">
        <v>92</v>
      </c>
      <c r="M518" s="28"/>
      <c r="N518" s="28">
        <v>1</v>
      </c>
      <c r="O518" s="28"/>
      <c r="P518" s="28"/>
      <c r="Q518" s="28"/>
      <c r="R518" s="28"/>
      <c r="S518" s="28"/>
      <c r="T518" s="28"/>
      <c r="U518" s="28"/>
      <c r="V518" s="28"/>
      <c r="W518" s="28"/>
      <c r="X518" s="28"/>
    </row>
    <row r="519" spans="1:25" ht="15" x14ac:dyDescent="0.25">
      <c r="A519" s="23" t="s">
        <v>143</v>
      </c>
      <c r="B519" s="28">
        <v>20</v>
      </c>
      <c r="C519" s="32">
        <v>4427986.7300000004</v>
      </c>
      <c r="D519" s="32">
        <v>346324.38</v>
      </c>
      <c r="E519" s="28" t="s">
        <v>90</v>
      </c>
      <c r="F519" s="47" t="s">
        <v>41</v>
      </c>
      <c r="G519" s="35" t="s">
        <v>42</v>
      </c>
      <c r="H519" s="28" t="s">
        <v>91</v>
      </c>
      <c r="I519" s="22" t="s">
        <v>91</v>
      </c>
      <c r="J519" s="30">
        <v>9</v>
      </c>
      <c r="K519" s="30" t="s">
        <v>92</v>
      </c>
      <c r="L519" s="30" t="s">
        <v>92</v>
      </c>
      <c r="M519" s="28"/>
      <c r="N519" s="28"/>
      <c r="O519" s="28">
        <v>1</v>
      </c>
      <c r="P519" s="28"/>
      <c r="Q519" s="28"/>
      <c r="R519" s="28"/>
      <c r="S519" s="28"/>
      <c r="T519" s="28"/>
      <c r="U519" s="28"/>
      <c r="V519" s="28">
        <v>1</v>
      </c>
      <c r="W519" s="28"/>
      <c r="X519" s="28"/>
    </row>
    <row r="520" spans="1:25" ht="15" x14ac:dyDescent="0.25">
      <c r="A520" s="23" t="s">
        <v>142</v>
      </c>
      <c r="B520" s="28">
        <v>20</v>
      </c>
      <c r="C520" s="32">
        <v>4428022.4000000004</v>
      </c>
      <c r="D520" s="32">
        <v>346268.13</v>
      </c>
      <c r="E520" s="28" t="s">
        <v>90</v>
      </c>
      <c r="F520" s="47" t="s">
        <v>41</v>
      </c>
      <c r="G520" s="35" t="s">
        <v>42</v>
      </c>
      <c r="H520" s="28" t="s">
        <v>91</v>
      </c>
      <c r="I520" s="22" t="s">
        <v>91</v>
      </c>
      <c r="J520" s="30">
        <v>9</v>
      </c>
      <c r="K520" s="30" t="s">
        <v>92</v>
      </c>
      <c r="L520" s="30" t="s">
        <v>92</v>
      </c>
      <c r="M520" s="28"/>
      <c r="N520" s="28"/>
      <c r="O520" s="28"/>
      <c r="P520" s="28"/>
      <c r="Q520" s="28"/>
      <c r="R520" s="28"/>
      <c r="S520" s="28"/>
      <c r="T520" s="28"/>
      <c r="U520" s="28"/>
      <c r="V520" s="28">
        <v>1</v>
      </c>
      <c r="W520" s="28"/>
      <c r="X520" s="28"/>
    </row>
    <row r="521" spans="1:25" ht="15" x14ac:dyDescent="0.25">
      <c r="A521" s="23" t="s">
        <v>104</v>
      </c>
      <c r="B521" s="28">
        <v>20</v>
      </c>
      <c r="C521" s="32">
        <v>4428066.45</v>
      </c>
      <c r="D521" s="32">
        <v>346193</v>
      </c>
      <c r="E521" s="28" t="s">
        <v>90</v>
      </c>
      <c r="F521" s="47" t="s">
        <v>41</v>
      </c>
      <c r="G521" s="35" t="s">
        <v>42</v>
      </c>
      <c r="H521" s="28" t="s">
        <v>91</v>
      </c>
      <c r="I521" s="22" t="s">
        <v>91</v>
      </c>
      <c r="J521" s="30">
        <v>9</v>
      </c>
      <c r="K521" s="30" t="s">
        <v>92</v>
      </c>
      <c r="L521" s="30" t="s">
        <v>92</v>
      </c>
      <c r="M521" s="28"/>
      <c r="N521" s="28">
        <v>1</v>
      </c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34"/>
    </row>
    <row r="522" spans="1:25" ht="15" x14ac:dyDescent="0.25">
      <c r="A522" s="23" t="s">
        <v>103</v>
      </c>
      <c r="B522" s="28">
        <v>20</v>
      </c>
      <c r="C522" s="32">
        <v>4428069.95</v>
      </c>
      <c r="D522" s="32">
        <v>346190.08000000002</v>
      </c>
      <c r="E522" s="28" t="s">
        <v>90</v>
      </c>
      <c r="F522" s="47" t="s">
        <v>41</v>
      </c>
      <c r="G522" s="35" t="s">
        <v>42</v>
      </c>
      <c r="H522" s="28" t="s">
        <v>91</v>
      </c>
      <c r="I522" s="22" t="s">
        <v>91</v>
      </c>
      <c r="J522" s="30">
        <v>9</v>
      </c>
      <c r="K522" s="30" t="s">
        <v>92</v>
      </c>
      <c r="L522" s="30" t="s">
        <v>92</v>
      </c>
      <c r="M522" s="28"/>
      <c r="N522" s="28">
        <v>1</v>
      </c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34"/>
    </row>
    <row r="523" spans="1:25" ht="15" x14ac:dyDescent="0.25">
      <c r="A523" s="23" t="s">
        <v>292</v>
      </c>
      <c r="B523" s="28">
        <v>29</v>
      </c>
      <c r="C523" s="32">
        <v>4428160.58</v>
      </c>
      <c r="D523" s="32">
        <v>322232.5</v>
      </c>
      <c r="E523" s="28" t="s">
        <v>90</v>
      </c>
      <c r="F523" s="47" t="s">
        <v>40</v>
      </c>
      <c r="G523" s="35" t="s">
        <v>42</v>
      </c>
      <c r="H523" s="28" t="s">
        <v>91</v>
      </c>
      <c r="I523" s="22" t="s">
        <v>91</v>
      </c>
      <c r="J523" s="30">
        <v>2</v>
      </c>
      <c r="K523" s="30" t="s">
        <v>92</v>
      </c>
      <c r="L523" s="30" t="s">
        <v>92</v>
      </c>
      <c r="M523" s="28"/>
      <c r="N523" s="28"/>
      <c r="O523" s="28"/>
      <c r="P523" s="28"/>
      <c r="Q523" s="28"/>
      <c r="R523" s="28"/>
      <c r="S523" s="28"/>
      <c r="T523" s="28"/>
      <c r="U523" s="28"/>
      <c r="V523" s="28">
        <v>1</v>
      </c>
      <c r="W523" s="28"/>
      <c r="X523" s="28"/>
      <c r="Y523" s="34"/>
    </row>
    <row r="524" spans="1:25" ht="15" x14ac:dyDescent="0.25">
      <c r="A524" s="23" t="s">
        <v>350</v>
      </c>
      <c r="B524" s="28">
        <v>22</v>
      </c>
      <c r="C524" s="32">
        <v>4428228.63</v>
      </c>
      <c r="D524" s="32">
        <v>337497.69</v>
      </c>
      <c r="E524" s="28" t="s">
        <v>90</v>
      </c>
      <c r="F524" s="47" t="s">
        <v>40</v>
      </c>
      <c r="G524" s="35" t="s">
        <v>42</v>
      </c>
      <c r="H524" s="28" t="s">
        <v>91</v>
      </c>
      <c r="I524" s="22" t="s">
        <v>91</v>
      </c>
      <c r="J524" s="30">
        <v>3</v>
      </c>
      <c r="K524" s="30" t="s">
        <v>92</v>
      </c>
      <c r="L524" s="30" t="s">
        <v>92</v>
      </c>
      <c r="M524" s="28"/>
      <c r="N524" s="28"/>
      <c r="O524" s="28">
        <v>1</v>
      </c>
      <c r="P524" s="28"/>
      <c r="Q524" s="28"/>
      <c r="R524" s="28"/>
      <c r="S524" s="28"/>
      <c r="T524" s="28"/>
      <c r="U524" s="28"/>
      <c r="V524" s="28"/>
      <c r="W524" s="28"/>
      <c r="X524" s="28"/>
      <c r="Y524" s="34"/>
    </row>
    <row r="525" spans="1:25" ht="15" x14ac:dyDescent="0.25">
      <c r="A525" s="23" t="s">
        <v>252</v>
      </c>
      <c r="B525" s="28">
        <v>29</v>
      </c>
      <c r="C525" s="32">
        <v>4428264.26</v>
      </c>
      <c r="D525" s="32">
        <v>321935.48</v>
      </c>
      <c r="E525" s="28" t="s">
        <v>90</v>
      </c>
      <c r="F525" s="47" t="s">
        <v>40</v>
      </c>
      <c r="G525" s="35" t="s">
        <v>42</v>
      </c>
      <c r="H525" s="28" t="s">
        <v>91</v>
      </c>
      <c r="I525" s="22" t="s">
        <v>91</v>
      </c>
      <c r="J525" s="30">
        <v>3</v>
      </c>
      <c r="K525" s="30" t="s">
        <v>92</v>
      </c>
      <c r="L525" s="30" t="s">
        <v>92</v>
      </c>
      <c r="M525" s="28"/>
      <c r="N525" s="28"/>
      <c r="O525" s="28">
        <v>1</v>
      </c>
      <c r="P525" s="28"/>
      <c r="Q525" s="28"/>
      <c r="R525" s="28"/>
      <c r="S525" s="28">
        <v>1</v>
      </c>
      <c r="T525" s="28"/>
      <c r="U525" s="28"/>
      <c r="V525" s="28"/>
      <c r="W525" s="28"/>
      <c r="X525" s="28"/>
    </row>
    <row r="526" spans="1:25" ht="15" x14ac:dyDescent="0.25">
      <c r="A526" s="23" t="s">
        <v>282</v>
      </c>
      <c r="B526" s="36">
        <v>29</v>
      </c>
      <c r="C526" s="44">
        <v>4428265.16</v>
      </c>
      <c r="D526" s="44">
        <v>321939.77</v>
      </c>
      <c r="E526" s="36" t="s">
        <v>90</v>
      </c>
      <c r="F526" s="47" t="s">
        <v>40</v>
      </c>
      <c r="G526" s="35" t="s">
        <v>42</v>
      </c>
      <c r="H526" s="36" t="s">
        <v>91</v>
      </c>
      <c r="I526" s="22" t="s">
        <v>91</v>
      </c>
      <c r="J526" s="46">
        <v>3</v>
      </c>
      <c r="K526" s="46" t="s">
        <v>92</v>
      </c>
      <c r="L526" s="46" t="s">
        <v>92</v>
      </c>
      <c r="M526" s="28"/>
      <c r="N526" s="28"/>
      <c r="O526" s="28">
        <v>1</v>
      </c>
      <c r="P526" s="28"/>
      <c r="Q526" s="28"/>
      <c r="R526" s="28"/>
      <c r="S526" s="28"/>
      <c r="T526" s="28"/>
      <c r="U526" s="28"/>
      <c r="V526" s="28"/>
      <c r="W526" s="28"/>
      <c r="X526" s="28"/>
    </row>
    <row r="527" spans="1:25" ht="15" x14ac:dyDescent="0.25">
      <c r="A527" s="23" t="s">
        <v>251</v>
      </c>
      <c r="B527" s="28">
        <v>29</v>
      </c>
      <c r="C527" s="32">
        <v>4428266.9000000004</v>
      </c>
      <c r="D527" s="32">
        <v>321936.65000000002</v>
      </c>
      <c r="E527" s="28" t="s">
        <v>90</v>
      </c>
      <c r="F527" s="47" t="s">
        <v>40</v>
      </c>
      <c r="G527" s="35" t="s">
        <v>42</v>
      </c>
      <c r="H527" s="28" t="s">
        <v>91</v>
      </c>
      <c r="I527" s="22" t="s">
        <v>91</v>
      </c>
      <c r="J527" s="30">
        <v>3</v>
      </c>
      <c r="K527" s="30" t="s">
        <v>92</v>
      </c>
      <c r="L527" s="30" t="s">
        <v>92</v>
      </c>
      <c r="M527" s="28"/>
      <c r="N527" s="28">
        <v>1</v>
      </c>
      <c r="O527" s="28"/>
      <c r="P527" s="28"/>
      <c r="Q527" s="28"/>
      <c r="R527" s="28"/>
      <c r="S527" s="28">
        <v>1</v>
      </c>
      <c r="T527" s="28"/>
      <c r="U527" s="28"/>
      <c r="V527" s="28"/>
      <c r="W527" s="28"/>
      <c r="X527" s="28"/>
      <c r="Y527" s="34"/>
    </row>
    <row r="528" spans="1:25" ht="15" x14ac:dyDescent="0.25">
      <c r="A528" s="23" t="s">
        <v>271</v>
      </c>
      <c r="B528" s="28">
        <v>29</v>
      </c>
      <c r="C528" s="32">
        <v>4428399.78</v>
      </c>
      <c r="D528" s="32">
        <v>321545.57</v>
      </c>
      <c r="E528" s="28" t="s">
        <v>90</v>
      </c>
      <c r="F528" s="47" t="s">
        <v>40</v>
      </c>
      <c r="G528" s="35" t="s">
        <v>42</v>
      </c>
      <c r="H528" s="28" t="s">
        <v>91</v>
      </c>
      <c r="I528" s="22" t="s">
        <v>91</v>
      </c>
      <c r="J528" s="30">
        <v>3</v>
      </c>
      <c r="K528" s="30" t="s">
        <v>92</v>
      </c>
      <c r="L528" s="30" t="s">
        <v>92</v>
      </c>
      <c r="M528" s="28"/>
      <c r="N528" s="28"/>
      <c r="O528" s="28"/>
      <c r="P528" s="28"/>
      <c r="Q528" s="28"/>
      <c r="R528" s="28"/>
      <c r="S528" s="28"/>
      <c r="T528" s="28"/>
      <c r="U528" s="28"/>
      <c r="V528" s="28">
        <v>1</v>
      </c>
      <c r="W528" s="28"/>
      <c r="X528" s="28"/>
      <c r="Y528" s="34"/>
    </row>
    <row r="529" spans="1:25" ht="15" x14ac:dyDescent="0.25">
      <c r="A529" s="23" t="s">
        <v>281</v>
      </c>
      <c r="B529" s="28">
        <v>29</v>
      </c>
      <c r="C529" s="32">
        <v>4428400.51</v>
      </c>
      <c r="D529" s="32">
        <v>321543.2</v>
      </c>
      <c r="E529" s="28" t="s">
        <v>90</v>
      </c>
      <c r="F529" s="47" t="s">
        <v>40</v>
      </c>
      <c r="G529" s="35" t="s">
        <v>42</v>
      </c>
      <c r="H529" s="28" t="s">
        <v>91</v>
      </c>
      <c r="I529" s="22" t="s">
        <v>91</v>
      </c>
      <c r="J529" s="30">
        <v>3</v>
      </c>
      <c r="K529" s="30" t="s">
        <v>92</v>
      </c>
      <c r="L529" s="30" t="s">
        <v>92</v>
      </c>
      <c r="M529" s="28"/>
      <c r="N529" s="28">
        <v>1</v>
      </c>
      <c r="O529" s="28"/>
      <c r="P529" s="28"/>
      <c r="Q529" s="28"/>
      <c r="R529" s="28">
        <v>1</v>
      </c>
      <c r="S529" s="28"/>
      <c r="T529" s="28"/>
      <c r="U529" s="28"/>
      <c r="V529" s="28"/>
      <c r="W529" s="28"/>
      <c r="X529" s="28"/>
      <c r="Y529" s="34"/>
    </row>
    <row r="530" spans="1:25" ht="15" x14ac:dyDescent="0.25">
      <c r="A530" s="23" t="s">
        <v>102</v>
      </c>
      <c r="B530" s="28">
        <v>20</v>
      </c>
      <c r="C530" s="32">
        <v>4428436.3099999996</v>
      </c>
      <c r="D530" s="32">
        <v>345569.54</v>
      </c>
      <c r="E530" s="28" t="s">
        <v>90</v>
      </c>
      <c r="F530" s="47" t="s">
        <v>41</v>
      </c>
      <c r="G530" s="35" t="s">
        <v>42</v>
      </c>
      <c r="H530" s="28" t="s">
        <v>91</v>
      </c>
      <c r="I530" s="22" t="s">
        <v>91</v>
      </c>
      <c r="J530" s="30">
        <v>9</v>
      </c>
      <c r="K530" s="30" t="s">
        <v>92</v>
      </c>
      <c r="L530" s="30" t="s">
        <v>92</v>
      </c>
      <c r="M530" s="28"/>
      <c r="N530" s="28">
        <v>1</v>
      </c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34"/>
    </row>
    <row r="531" spans="1:25" ht="15" x14ac:dyDescent="0.25">
      <c r="A531" s="23" t="s">
        <v>250</v>
      </c>
      <c r="B531" s="28">
        <v>29</v>
      </c>
      <c r="C531" s="32">
        <v>4428443.18</v>
      </c>
      <c r="D531" s="32">
        <v>321404.94</v>
      </c>
      <c r="E531" s="28" t="s">
        <v>90</v>
      </c>
      <c r="F531" s="47" t="s">
        <v>40</v>
      </c>
      <c r="G531" s="35" t="s">
        <v>42</v>
      </c>
      <c r="H531" s="28" t="s">
        <v>91</v>
      </c>
      <c r="I531" s="22" t="s">
        <v>91</v>
      </c>
      <c r="J531" s="30">
        <v>3</v>
      </c>
      <c r="K531" s="30" t="s">
        <v>92</v>
      </c>
      <c r="L531" s="30" t="s">
        <v>92</v>
      </c>
      <c r="M531" s="28">
        <v>1</v>
      </c>
      <c r="N531" s="28">
        <v>1</v>
      </c>
      <c r="O531" s="28"/>
      <c r="P531" s="28"/>
      <c r="Q531" s="28"/>
      <c r="R531" s="28">
        <v>1</v>
      </c>
      <c r="S531" s="28"/>
      <c r="T531" s="28"/>
      <c r="U531" s="28"/>
      <c r="V531" s="28"/>
      <c r="W531" s="28"/>
      <c r="X531" s="28"/>
      <c r="Y531" s="34"/>
    </row>
    <row r="532" spans="1:25" ht="15" x14ac:dyDescent="0.25">
      <c r="A532" s="23" t="s">
        <v>270</v>
      </c>
      <c r="B532" s="28">
        <v>29</v>
      </c>
      <c r="C532" s="32">
        <v>4428446.17</v>
      </c>
      <c r="D532" s="32">
        <v>321405.27</v>
      </c>
      <c r="E532" s="28" t="s">
        <v>90</v>
      </c>
      <c r="F532" s="47" t="s">
        <v>40</v>
      </c>
      <c r="G532" s="35" t="s">
        <v>42</v>
      </c>
      <c r="H532" s="28" t="s">
        <v>91</v>
      </c>
      <c r="I532" s="22" t="s">
        <v>91</v>
      </c>
      <c r="J532" s="30">
        <v>3</v>
      </c>
      <c r="K532" s="30" t="s">
        <v>92</v>
      </c>
      <c r="L532" s="30" t="s">
        <v>92</v>
      </c>
      <c r="M532" s="28"/>
      <c r="N532" s="28">
        <v>1</v>
      </c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34"/>
    </row>
    <row r="533" spans="1:25" ht="15" x14ac:dyDescent="0.25">
      <c r="A533" s="23" t="s">
        <v>337</v>
      </c>
      <c r="B533" s="28">
        <v>2</v>
      </c>
      <c r="C533" s="32">
        <v>4428471.1500000004</v>
      </c>
      <c r="D533" s="32">
        <v>308856.53999999998</v>
      </c>
      <c r="E533" s="28" t="s">
        <v>90</v>
      </c>
      <c r="F533" s="47" t="s">
        <v>40</v>
      </c>
      <c r="G533" s="35" t="s">
        <v>42</v>
      </c>
      <c r="H533" s="28" t="s">
        <v>91</v>
      </c>
      <c r="I533" s="22" t="s">
        <v>91</v>
      </c>
      <c r="J533" s="30">
        <v>3</v>
      </c>
      <c r="K533" s="30" t="s">
        <v>92</v>
      </c>
      <c r="L533" s="30" t="s">
        <v>92</v>
      </c>
      <c r="M533" s="28"/>
      <c r="N533" s="28">
        <v>1</v>
      </c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 spans="1:25" ht="15" x14ac:dyDescent="0.25">
      <c r="A534" s="23" t="s">
        <v>360</v>
      </c>
      <c r="B534" s="28">
        <v>29</v>
      </c>
      <c r="C534" s="32">
        <v>4428589.4400000004</v>
      </c>
      <c r="D534" s="32">
        <v>320800.53000000003</v>
      </c>
      <c r="E534" s="28" t="s">
        <v>90</v>
      </c>
      <c r="F534" s="47" t="s">
        <v>40</v>
      </c>
      <c r="G534" s="35" t="s">
        <v>42</v>
      </c>
      <c r="H534" s="28" t="s">
        <v>91</v>
      </c>
      <c r="I534" s="22" t="s">
        <v>91</v>
      </c>
      <c r="J534" s="30">
        <v>3</v>
      </c>
      <c r="K534" s="30" t="s">
        <v>92</v>
      </c>
      <c r="L534" s="30" t="s">
        <v>92</v>
      </c>
      <c r="M534" s="28"/>
      <c r="N534" s="28"/>
      <c r="O534" s="28"/>
      <c r="P534" s="28"/>
      <c r="Q534" s="28">
        <v>1</v>
      </c>
      <c r="R534" s="28"/>
      <c r="S534" s="28"/>
      <c r="T534" s="28"/>
      <c r="U534" s="28">
        <v>1</v>
      </c>
      <c r="V534" s="28"/>
      <c r="W534" s="28"/>
      <c r="X534" s="28">
        <v>1</v>
      </c>
    </row>
    <row r="535" spans="1:25" ht="15" x14ac:dyDescent="0.25">
      <c r="A535" s="23" t="s">
        <v>336</v>
      </c>
      <c r="B535" s="28">
        <v>2</v>
      </c>
      <c r="C535" s="32">
        <v>4428598.75</v>
      </c>
      <c r="D535" s="32">
        <v>308787.12</v>
      </c>
      <c r="E535" s="28" t="s">
        <v>90</v>
      </c>
      <c r="F535" s="47" t="s">
        <v>40</v>
      </c>
      <c r="G535" s="35" t="s">
        <v>42</v>
      </c>
      <c r="H535" s="28" t="s">
        <v>91</v>
      </c>
      <c r="I535" s="22" t="s">
        <v>91</v>
      </c>
      <c r="J535" s="30">
        <v>3</v>
      </c>
      <c r="K535" s="30" t="s">
        <v>92</v>
      </c>
      <c r="L535" s="30" t="s">
        <v>92</v>
      </c>
      <c r="M535" s="28"/>
      <c r="N535" s="28">
        <v>1</v>
      </c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 spans="1:25" ht="15" x14ac:dyDescent="0.25">
      <c r="A536" s="23" t="s">
        <v>269</v>
      </c>
      <c r="B536" s="28">
        <v>29</v>
      </c>
      <c r="C536" s="32">
        <v>4428643.95</v>
      </c>
      <c r="D536" s="32">
        <v>320556.71000000002</v>
      </c>
      <c r="E536" s="28" t="s">
        <v>90</v>
      </c>
      <c r="F536" s="47" t="s">
        <v>40</v>
      </c>
      <c r="G536" s="35" t="s">
        <v>42</v>
      </c>
      <c r="H536" s="28" t="s">
        <v>91</v>
      </c>
      <c r="I536" s="22" t="s">
        <v>91</v>
      </c>
      <c r="J536" s="30">
        <v>3</v>
      </c>
      <c r="K536" s="30" t="s">
        <v>92</v>
      </c>
      <c r="L536" s="30" t="s">
        <v>92</v>
      </c>
      <c r="M536" s="28"/>
      <c r="N536" s="28">
        <v>1</v>
      </c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 spans="1:25" ht="15" x14ac:dyDescent="0.25">
      <c r="A537" s="23" t="s">
        <v>126</v>
      </c>
      <c r="B537" s="28">
        <v>20</v>
      </c>
      <c r="C537" s="32">
        <v>4428672.71</v>
      </c>
      <c r="D537" s="32">
        <v>345373.45</v>
      </c>
      <c r="E537" s="28" t="s">
        <v>90</v>
      </c>
      <c r="F537" s="47" t="s">
        <v>41</v>
      </c>
      <c r="G537" s="35" t="s">
        <v>42</v>
      </c>
      <c r="H537" s="28" t="s">
        <v>91</v>
      </c>
      <c r="I537" s="22" t="s">
        <v>91</v>
      </c>
      <c r="J537" s="30">
        <v>2</v>
      </c>
      <c r="K537" s="30" t="s">
        <v>92</v>
      </c>
      <c r="L537" s="30" t="s">
        <v>92</v>
      </c>
      <c r="M537" s="28"/>
      <c r="N537" s="28"/>
      <c r="O537" s="28">
        <v>1</v>
      </c>
      <c r="P537" s="28">
        <v>1</v>
      </c>
      <c r="Q537" s="28"/>
      <c r="R537" s="28"/>
      <c r="S537" s="28"/>
      <c r="T537" s="28"/>
      <c r="U537" s="28"/>
      <c r="V537" s="28"/>
      <c r="W537" s="28"/>
      <c r="X537" s="28"/>
    </row>
    <row r="538" spans="1:25" ht="15" x14ac:dyDescent="0.25">
      <c r="A538" s="23" t="s">
        <v>268</v>
      </c>
      <c r="B538" s="28">
        <v>29</v>
      </c>
      <c r="C538" s="32">
        <v>4428716.5599999996</v>
      </c>
      <c r="D538" s="32">
        <v>320218.84000000003</v>
      </c>
      <c r="E538" s="28" t="s">
        <v>90</v>
      </c>
      <c r="F538" s="47" t="s">
        <v>40</v>
      </c>
      <c r="G538" s="35" t="s">
        <v>42</v>
      </c>
      <c r="H538" s="28" t="s">
        <v>91</v>
      </c>
      <c r="I538" s="22" t="s">
        <v>91</v>
      </c>
      <c r="J538" s="30">
        <v>3</v>
      </c>
      <c r="K538" s="30" t="s">
        <v>92</v>
      </c>
      <c r="L538" s="30" t="s">
        <v>92</v>
      </c>
      <c r="M538" s="28"/>
      <c r="N538" s="28">
        <v>1</v>
      </c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34"/>
    </row>
    <row r="539" spans="1:25" ht="15" x14ac:dyDescent="0.25">
      <c r="A539" s="23" t="s">
        <v>310</v>
      </c>
      <c r="B539" s="28">
        <v>2</v>
      </c>
      <c r="C539" s="32">
        <v>4428862.1399999997</v>
      </c>
      <c r="D539" s="32">
        <v>308662.15999999997</v>
      </c>
      <c r="E539" s="28" t="s">
        <v>90</v>
      </c>
      <c r="F539" s="47" t="s">
        <v>40</v>
      </c>
      <c r="G539" s="35" t="s">
        <v>42</v>
      </c>
      <c r="H539" s="28" t="s">
        <v>91</v>
      </c>
      <c r="I539" s="22" t="s">
        <v>91</v>
      </c>
      <c r="J539" s="30">
        <v>3</v>
      </c>
      <c r="K539" s="30" t="s">
        <v>92</v>
      </c>
      <c r="L539" s="30" t="s">
        <v>92</v>
      </c>
      <c r="M539" s="28"/>
      <c r="N539" s="28">
        <v>1</v>
      </c>
      <c r="O539" s="28"/>
      <c r="P539" s="28"/>
      <c r="Q539" s="28"/>
      <c r="R539" s="28">
        <v>1</v>
      </c>
      <c r="S539" s="28"/>
      <c r="T539" s="28"/>
      <c r="U539" s="28"/>
      <c r="V539" s="28"/>
      <c r="W539" s="28"/>
      <c r="X539" s="28"/>
    </row>
    <row r="540" spans="1:25" ht="15" x14ac:dyDescent="0.25">
      <c r="A540" s="23" t="s">
        <v>279</v>
      </c>
      <c r="B540" s="28">
        <v>29</v>
      </c>
      <c r="C540" s="32">
        <v>4428863.5599999996</v>
      </c>
      <c r="D540" s="32">
        <v>319892.3</v>
      </c>
      <c r="E540" s="28" t="s">
        <v>90</v>
      </c>
      <c r="F540" s="47" t="s">
        <v>40</v>
      </c>
      <c r="G540" s="35" t="s">
        <v>42</v>
      </c>
      <c r="H540" s="28" t="s">
        <v>91</v>
      </c>
      <c r="I540" s="22" t="s">
        <v>91</v>
      </c>
      <c r="J540" s="30">
        <v>3</v>
      </c>
      <c r="K540" s="30" t="s">
        <v>92</v>
      </c>
      <c r="L540" s="30" t="s">
        <v>92</v>
      </c>
      <c r="M540" s="28"/>
      <c r="N540" s="28"/>
      <c r="O540" s="28">
        <v>2</v>
      </c>
      <c r="P540" s="28"/>
      <c r="Q540" s="28"/>
      <c r="R540" s="28"/>
      <c r="S540" s="28"/>
      <c r="T540" s="28"/>
      <c r="U540" s="28"/>
      <c r="V540" s="28"/>
      <c r="W540" s="28"/>
      <c r="X540" s="28"/>
    </row>
    <row r="541" spans="1:25" ht="15" x14ac:dyDescent="0.25">
      <c r="A541" s="23" t="s">
        <v>260</v>
      </c>
      <c r="B541" s="28">
        <v>29</v>
      </c>
      <c r="C541" s="32">
        <v>4428945.87</v>
      </c>
      <c r="D541" s="32">
        <v>319765.34000000003</v>
      </c>
      <c r="E541" s="28" t="s">
        <v>90</v>
      </c>
      <c r="F541" s="47" t="s">
        <v>40</v>
      </c>
      <c r="G541" s="35" t="s">
        <v>42</v>
      </c>
      <c r="H541" s="28" t="s">
        <v>91</v>
      </c>
      <c r="I541" s="22" t="s">
        <v>91</v>
      </c>
      <c r="J541" s="30">
        <v>2</v>
      </c>
      <c r="K541" s="30" t="s">
        <v>92</v>
      </c>
      <c r="L541" s="30" t="s">
        <v>92</v>
      </c>
      <c r="M541" s="28"/>
      <c r="N541" s="28">
        <v>1</v>
      </c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 spans="1:25" ht="15" x14ac:dyDescent="0.25">
      <c r="A542" s="23" t="s">
        <v>262</v>
      </c>
      <c r="B542" s="28">
        <v>29</v>
      </c>
      <c r="C542" s="32">
        <v>4428950.3099999996</v>
      </c>
      <c r="D542" s="32">
        <v>319690.34999999998</v>
      </c>
      <c r="E542" s="28" t="s">
        <v>90</v>
      </c>
      <c r="F542" s="47" t="s">
        <v>40</v>
      </c>
      <c r="G542" s="35" t="s">
        <v>42</v>
      </c>
      <c r="H542" s="28" t="s">
        <v>91</v>
      </c>
      <c r="I542" s="22" t="s">
        <v>91</v>
      </c>
      <c r="J542" s="30">
        <v>3</v>
      </c>
      <c r="K542" s="30" t="s">
        <v>92</v>
      </c>
      <c r="L542" s="30" t="s">
        <v>92</v>
      </c>
      <c r="M542" s="28"/>
      <c r="N542" s="28">
        <v>1</v>
      </c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 spans="1:25" ht="15" x14ac:dyDescent="0.25">
      <c r="A543" s="23" t="s">
        <v>128</v>
      </c>
      <c r="B543" s="28">
        <v>20</v>
      </c>
      <c r="C543" s="32">
        <v>4428983.12</v>
      </c>
      <c r="D543" s="32">
        <v>345289.48</v>
      </c>
      <c r="E543" s="28" t="s">
        <v>90</v>
      </c>
      <c r="F543" s="47" t="s">
        <v>41</v>
      </c>
      <c r="G543" s="35" t="s">
        <v>42</v>
      </c>
      <c r="H543" s="28" t="s">
        <v>91</v>
      </c>
      <c r="I543" s="22" t="s">
        <v>91</v>
      </c>
      <c r="J543" s="30">
        <v>3</v>
      </c>
      <c r="K543" s="30" t="s">
        <v>92</v>
      </c>
      <c r="L543" s="30" t="s">
        <v>92</v>
      </c>
      <c r="M543" s="28"/>
      <c r="N543" s="28"/>
      <c r="O543" s="28">
        <v>1</v>
      </c>
      <c r="P543" s="28"/>
      <c r="Q543" s="28"/>
      <c r="R543" s="28"/>
      <c r="S543" s="28"/>
      <c r="T543" s="28"/>
      <c r="U543" s="28"/>
      <c r="V543" s="28"/>
      <c r="W543" s="28"/>
      <c r="X543" s="28"/>
    </row>
    <row r="544" spans="1:25" ht="15" x14ac:dyDescent="0.25">
      <c r="A544" s="23" t="s">
        <v>361</v>
      </c>
      <c r="B544" s="28">
        <v>29</v>
      </c>
      <c r="C544" s="32">
        <v>4429396.83</v>
      </c>
      <c r="D544" s="32">
        <v>319146.11</v>
      </c>
      <c r="E544" s="28" t="s">
        <v>90</v>
      </c>
      <c r="F544" s="47" t="s">
        <v>40</v>
      </c>
      <c r="G544" s="35" t="s">
        <v>42</v>
      </c>
      <c r="H544" s="28" t="s">
        <v>91</v>
      </c>
      <c r="I544" s="22" t="s">
        <v>91</v>
      </c>
      <c r="J544" s="30">
        <v>3</v>
      </c>
      <c r="K544" s="30" t="s">
        <v>92</v>
      </c>
      <c r="L544" s="30" t="s">
        <v>92</v>
      </c>
      <c r="M544" s="28"/>
      <c r="N544" s="28"/>
      <c r="O544" s="28"/>
      <c r="P544" s="28"/>
      <c r="Q544" s="28"/>
      <c r="R544" s="28"/>
      <c r="S544" s="28"/>
      <c r="T544" s="28"/>
      <c r="U544" s="28"/>
      <c r="V544" s="28">
        <v>1</v>
      </c>
      <c r="W544" s="28"/>
      <c r="X544" s="28"/>
      <c r="Y544" s="34"/>
    </row>
    <row r="545" spans="1:25" ht="15" x14ac:dyDescent="0.25">
      <c r="A545" s="23" t="s">
        <v>116</v>
      </c>
      <c r="B545" s="34">
        <v>20</v>
      </c>
      <c r="C545" s="42">
        <v>4429475.93</v>
      </c>
      <c r="D545" s="42">
        <v>345104.54</v>
      </c>
      <c r="E545" s="34" t="s">
        <v>90</v>
      </c>
      <c r="F545" s="47" t="s">
        <v>41</v>
      </c>
      <c r="G545" s="35" t="s">
        <v>42</v>
      </c>
      <c r="H545" s="34" t="s">
        <v>91</v>
      </c>
      <c r="I545" s="22" t="s">
        <v>91</v>
      </c>
      <c r="J545" s="37">
        <v>3</v>
      </c>
      <c r="K545" s="37" t="s">
        <v>92</v>
      </c>
      <c r="L545" s="37" t="s">
        <v>92</v>
      </c>
      <c r="M545" s="28"/>
      <c r="N545" s="28"/>
      <c r="O545" s="28">
        <v>1</v>
      </c>
      <c r="P545" s="28"/>
      <c r="Q545" s="28"/>
      <c r="R545" s="28"/>
      <c r="S545" s="28"/>
      <c r="T545" s="28"/>
      <c r="U545" s="28"/>
      <c r="V545" s="28"/>
      <c r="W545" s="28"/>
      <c r="X545" s="28"/>
      <c r="Y545" s="34"/>
    </row>
    <row r="546" spans="1:25" ht="15" x14ac:dyDescent="0.25">
      <c r="A546" s="23" t="s">
        <v>280</v>
      </c>
      <c r="B546" s="28">
        <v>29</v>
      </c>
      <c r="C546" s="32">
        <v>4429543.2300000004</v>
      </c>
      <c r="D546" s="32">
        <v>318935.44</v>
      </c>
      <c r="E546" s="28" t="s">
        <v>90</v>
      </c>
      <c r="F546" s="47" t="s">
        <v>40</v>
      </c>
      <c r="G546" s="35" t="s">
        <v>42</v>
      </c>
      <c r="H546" s="28" t="s">
        <v>91</v>
      </c>
      <c r="I546" s="22" t="s">
        <v>91</v>
      </c>
      <c r="J546" s="30">
        <v>3</v>
      </c>
      <c r="K546" s="30" t="s">
        <v>92</v>
      </c>
      <c r="L546" s="30" t="s">
        <v>92</v>
      </c>
      <c r="M546" s="28"/>
      <c r="N546" s="28"/>
      <c r="O546" s="28">
        <v>1</v>
      </c>
      <c r="P546" s="28"/>
      <c r="Q546" s="28"/>
      <c r="R546" s="28"/>
      <c r="S546" s="28"/>
      <c r="T546" s="28"/>
      <c r="U546" s="28"/>
      <c r="V546" s="28"/>
      <c r="W546" s="28"/>
      <c r="X546" s="28"/>
    </row>
    <row r="547" spans="1:25" ht="15" x14ac:dyDescent="0.25">
      <c r="A547" s="23" t="s">
        <v>261</v>
      </c>
      <c r="B547" s="28">
        <v>29</v>
      </c>
      <c r="C547" s="32">
        <v>4429601.3099999996</v>
      </c>
      <c r="D547" s="32">
        <v>318856.69</v>
      </c>
      <c r="E547" s="28" t="s">
        <v>90</v>
      </c>
      <c r="F547" s="47" t="s">
        <v>40</v>
      </c>
      <c r="G547" s="35" t="s">
        <v>42</v>
      </c>
      <c r="H547" s="28" t="s">
        <v>91</v>
      </c>
      <c r="I547" s="22" t="s">
        <v>91</v>
      </c>
      <c r="J547" s="30">
        <v>3</v>
      </c>
      <c r="K547" s="30" t="s">
        <v>92</v>
      </c>
      <c r="L547" s="30" t="s">
        <v>92</v>
      </c>
      <c r="M547" s="28"/>
      <c r="N547" s="28">
        <v>1</v>
      </c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34"/>
    </row>
    <row r="548" spans="1:25" ht="15" x14ac:dyDescent="0.25">
      <c r="A548" s="23" t="s">
        <v>297</v>
      </c>
      <c r="B548" s="34">
        <v>29</v>
      </c>
      <c r="C548" s="42">
        <v>4429670.01</v>
      </c>
      <c r="D548" s="42">
        <v>318760.61</v>
      </c>
      <c r="E548" s="34" t="s">
        <v>90</v>
      </c>
      <c r="F548" s="47" t="s">
        <v>40</v>
      </c>
      <c r="G548" s="35" t="s">
        <v>42</v>
      </c>
      <c r="H548" s="34" t="s">
        <v>91</v>
      </c>
      <c r="I548" s="22" t="s">
        <v>91</v>
      </c>
      <c r="J548" s="37">
        <v>3</v>
      </c>
      <c r="K548" s="37" t="s">
        <v>92</v>
      </c>
      <c r="L548" s="37" t="s">
        <v>92</v>
      </c>
      <c r="M548" s="28">
        <v>1</v>
      </c>
      <c r="N548" s="28"/>
      <c r="O548" s="28"/>
      <c r="P548" s="28"/>
      <c r="Q548" s="28"/>
      <c r="R548" s="28"/>
      <c r="S548" s="28"/>
      <c r="T548" s="28"/>
      <c r="U548" s="28"/>
      <c r="V548" s="28">
        <v>1</v>
      </c>
      <c r="W548" s="28"/>
      <c r="X548" s="28"/>
      <c r="Y548" s="34"/>
    </row>
    <row r="549" spans="1:25" ht="15" x14ac:dyDescent="0.25">
      <c r="A549" s="23" t="s">
        <v>352</v>
      </c>
      <c r="B549" s="28">
        <v>29</v>
      </c>
      <c r="C549" s="32">
        <v>4429708.7699999996</v>
      </c>
      <c r="D549" s="32">
        <v>318700.45</v>
      </c>
      <c r="E549" s="28" t="s">
        <v>90</v>
      </c>
      <c r="F549" s="47" t="s">
        <v>40</v>
      </c>
      <c r="G549" s="35" t="s">
        <v>42</v>
      </c>
      <c r="H549" s="28" t="s">
        <v>91</v>
      </c>
      <c r="I549" s="22" t="s">
        <v>91</v>
      </c>
      <c r="J549" s="30">
        <v>7</v>
      </c>
      <c r="K549" s="30" t="s">
        <v>92</v>
      </c>
      <c r="L549" s="30" t="s">
        <v>92</v>
      </c>
      <c r="M549" s="28"/>
      <c r="N549" s="28"/>
      <c r="O549" s="28"/>
      <c r="P549" s="28"/>
      <c r="Q549" s="28"/>
      <c r="R549" s="28">
        <v>1</v>
      </c>
      <c r="S549" s="28"/>
      <c r="T549" s="28"/>
      <c r="U549" s="28"/>
      <c r="V549" s="28">
        <v>1</v>
      </c>
      <c r="W549" s="28"/>
      <c r="X549" s="28"/>
      <c r="Y549" s="34"/>
    </row>
    <row r="550" spans="1:25" ht="15" x14ac:dyDescent="0.25">
      <c r="A550" s="23" t="s">
        <v>298</v>
      </c>
      <c r="B550" s="28">
        <v>29</v>
      </c>
      <c r="C550" s="32">
        <v>4429771.3</v>
      </c>
      <c r="D550" s="32">
        <v>318611.57</v>
      </c>
      <c r="E550" s="28" t="s">
        <v>90</v>
      </c>
      <c r="F550" s="47" t="s">
        <v>40</v>
      </c>
      <c r="G550" s="35" t="s">
        <v>42</v>
      </c>
      <c r="H550" s="28" t="s">
        <v>91</v>
      </c>
      <c r="I550" s="22" t="s">
        <v>91</v>
      </c>
      <c r="J550" s="30">
        <v>2</v>
      </c>
      <c r="K550" s="30" t="s">
        <v>92</v>
      </c>
      <c r="L550" s="30" t="s">
        <v>92</v>
      </c>
      <c r="M550" s="28"/>
      <c r="N550" s="28"/>
      <c r="O550" s="28">
        <v>1</v>
      </c>
      <c r="P550" s="28"/>
      <c r="Q550" s="28"/>
      <c r="R550" s="28"/>
      <c r="S550" s="28"/>
      <c r="T550" s="28"/>
      <c r="U550" s="28"/>
      <c r="V550" s="28">
        <v>1</v>
      </c>
      <c r="W550" s="28"/>
      <c r="X550" s="28"/>
      <c r="Y550" s="34"/>
    </row>
    <row r="551" spans="1:25" ht="15" x14ac:dyDescent="0.25">
      <c r="A551" s="23" t="s">
        <v>353</v>
      </c>
      <c r="B551" s="28">
        <v>29</v>
      </c>
      <c r="C551" s="32">
        <v>4430086.91</v>
      </c>
      <c r="D551" s="32">
        <v>318618.33</v>
      </c>
      <c r="E551" s="28" t="s">
        <v>90</v>
      </c>
      <c r="F551" s="47" t="s">
        <v>40</v>
      </c>
      <c r="G551" s="35" t="s">
        <v>42</v>
      </c>
      <c r="H551" s="28" t="s">
        <v>91</v>
      </c>
      <c r="I551" s="22" t="s">
        <v>91</v>
      </c>
      <c r="J551" s="30">
        <v>7</v>
      </c>
      <c r="K551" s="30" t="s">
        <v>92</v>
      </c>
      <c r="L551" s="30" t="s">
        <v>92</v>
      </c>
      <c r="M551" s="28"/>
      <c r="N551" s="28"/>
      <c r="O551" s="28"/>
      <c r="P551" s="28"/>
      <c r="Q551" s="28"/>
      <c r="R551" s="28"/>
      <c r="S551" s="28"/>
      <c r="T551" s="28"/>
      <c r="U551" s="28"/>
      <c r="V551" s="28">
        <v>1</v>
      </c>
      <c r="W551" s="28"/>
      <c r="X551" s="28"/>
    </row>
    <row r="552" spans="1:25" ht="15" x14ac:dyDescent="0.25">
      <c r="A552" s="23" t="s">
        <v>249</v>
      </c>
      <c r="B552" s="28">
        <v>29</v>
      </c>
      <c r="C552" s="32">
        <v>4430384.13</v>
      </c>
      <c r="D552" s="32">
        <v>318683.07</v>
      </c>
      <c r="E552" s="28" t="s">
        <v>90</v>
      </c>
      <c r="F552" s="47" t="s">
        <v>40</v>
      </c>
      <c r="G552" s="35" t="s">
        <v>42</v>
      </c>
      <c r="H552" s="28" t="s">
        <v>94</v>
      </c>
      <c r="I552" s="22" t="s">
        <v>91</v>
      </c>
      <c r="J552" s="30">
        <v>2</v>
      </c>
      <c r="K552" s="30" t="s">
        <v>92</v>
      </c>
      <c r="L552" s="30" t="s">
        <v>92</v>
      </c>
      <c r="M552" s="28"/>
      <c r="N552" s="28"/>
      <c r="O552" s="28">
        <v>1</v>
      </c>
      <c r="P552" s="28"/>
      <c r="Q552" s="28"/>
      <c r="R552" s="28"/>
      <c r="S552" s="28"/>
      <c r="T552" s="28"/>
      <c r="U552" s="28"/>
      <c r="V552" s="28"/>
      <c r="W552" s="28"/>
      <c r="X552" s="28"/>
      <c r="Y552" s="34"/>
    </row>
    <row r="553" spans="1:25" ht="15" x14ac:dyDescent="0.25">
      <c r="A553" s="23" t="s">
        <v>129</v>
      </c>
      <c r="B553" s="28">
        <v>20</v>
      </c>
      <c r="C553" s="32">
        <v>4430579.6100000003</v>
      </c>
      <c r="D553" s="32">
        <v>344702.21</v>
      </c>
      <c r="E553" s="28" t="s">
        <v>90</v>
      </c>
      <c r="F553" s="47" t="s">
        <v>41</v>
      </c>
      <c r="G553" s="35" t="s">
        <v>42</v>
      </c>
      <c r="H553" s="28" t="s">
        <v>91</v>
      </c>
      <c r="I553" s="22" t="s">
        <v>91</v>
      </c>
      <c r="J553" s="30">
        <v>3</v>
      </c>
      <c r="K553" s="30" t="s">
        <v>92</v>
      </c>
      <c r="L553" s="30" t="s">
        <v>92</v>
      </c>
      <c r="M553" s="28"/>
      <c r="N553" s="28"/>
      <c r="O553" s="28">
        <v>1</v>
      </c>
      <c r="P553" s="28"/>
      <c r="Q553" s="28"/>
      <c r="R553" s="28"/>
      <c r="S553" s="28"/>
      <c r="T553" s="28"/>
      <c r="U553" s="28"/>
      <c r="V553" s="28"/>
      <c r="W553" s="28"/>
      <c r="X553" s="28"/>
    </row>
    <row r="554" spans="1:25" ht="15" x14ac:dyDescent="0.25">
      <c r="A554" s="23" t="s">
        <v>181</v>
      </c>
      <c r="B554" s="36">
        <v>31</v>
      </c>
      <c r="C554" s="44">
        <v>4432428.38</v>
      </c>
      <c r="D554" s="44">
        <v>357121.86</v>
      </c>
      <c r="E554" s="36" t="s">
        <v>90</v>
      </c>
      <c r="F554" s="47" t="s">
        <v>41</v>
      </c>
      <c r="G554" s="35" t="s">
        <v>42</v>
      </c>
      <c r="H554" s="36" t="s">
        <v>91</v>
      </c>
      <c r="I554" s="22" t="s">
        <v>91</v>
      </c>
      <c r="J554" s="46">
        <v>9</v>
      </c>
      <c r="K554" s="46" t="s">
        <v>92</v>
      </c>
      <c r="L554" s="46" t="s">
        <v>92</v>
      </c>
      <c r="M554" s="28"/>
      <c r="N554" s="28"/>
      <c r="O554" s="28">
        <v>1</v>
      </c>
      <c r="P554" s="28"/>
      <c r="Q554" s="28"/>
      <c r="R554" s="28"/>
      <c r="S554" s="28"/>
      <c r="T554" s="28"/>
      <c r="U554" s="28"/>
      <c r="V554" s="28"/>
      <c r="W554" s="28"/>
      <c r="X554" s="28"/>
      <c r="Y554" s="34"/>
    </row>
    <row r="555" spans="1:25" ht="15" x14ac:dyDescent="0.25">
      <c r="A555" s="23" t="s">
        <v>175</v>
      </c>
      <c r="B555" s="28">
        <v>46</v>
      </c>
      <c r="C555" s="32">
        <v>4432573.1500000004</v>
      </c>
      <c r="D555" s="32">
        <v>345999.52</v>
      </c>
      <c r="E555" s="28" t="s">
        <v>90</v>
      </c>
      <c r="F555" s="47" t="s">
        <v>41</v>
      </c>
      <c r="G555" s="35" t="s">
        <v>42</v>
      </c>
      <c r="H555" s="28" t="s">
        <v>91</v>
      </c>
      <c r="I555" s="22" t="s">
        <v>91</v>
      </c>
      <c r="J555" s="30">
        <v>2</v>
      </c>
      <c r="K555" s="30" t="s">
        <v>92</v>
      </c>
      <c r="L555" s="30" t="s">
        <v>92</v>
      </c>
      <c r="M555" s="28"/>
      <c r="N555" s="28">
        <v>1</v>
      </c>
      <c r="O555" s="28"/>
      <c r="P555" s="28"/>
      <c r="Q555" s="28"/>
      <c r="R555" s="28">
        <v>1</v>
      </c>
      <c r="S555" s="28"/>
      <c r="T555" s="28"/>
      <c r="U555" s="28"/>
      <c r="V555" s="28">
        <v>1</v>
      </c>
      <c r="W555" s="28"/>
      <c r="X555" s="28"/>
      <c r="Y555" s="34"/>
    </row>
    <row r="556" spans="1:25" ht="15" x14ac:dyDescent="0.25">
      <c r="A556" s="23" t="s">
        <v>204</v>
      </c>
      <c r="B556" s="28">
        <v>31</v>
      </c>
      <c r="C556" s="32">
        <v>4432647</v>
      </c>
      <c r="D556" s="32">
        <v>357169.59</v>
      </c>
      <c r="E556" s="28" t="s">
        <v>90</v>
      </c>
      <c r="F556" s="47" t="s">
        <v>41</v>
      </c>
      <c r="G556" s="35" t="s">
        <v>42</v>
      </c>
      <c r="H556" s="28" t="s">
        <v>91</v>
      </c>
      <c r="I556" s="22" t="s">
        <v>91</v>
      </c>
      <c r="J556" s="30">
        <v>4</v>
      </c>
      <c r="K556" s="30" t="s">
        <v>92</v>
      </c>
      <c r="L556" s="30" t="s">
        <v>92</v>
      </c>
      <c r="M556" s="28"/>
      <c r="N556" s="28"/>
      <c r="O556" s="28">
        <v>1</v>
      </c>
      <c r="P556" s="28"/>
      <c r="Q556" s="28"/>
      <c r="R556" s="28"/>
      <c r="S556" s="28"/>
      <c r="T556" s="28"/>
      <c r="U556" s="28"/>
      <c r="V556" s="28"/>
      <c r="W556" s="28"/>
      <c r="X556" s="28"/>
    </row>
    <row r="557" spans="1:25" ht="15" x14ac:dyDescent="0.25">
      <c r="A557" s="23" t="s">
        <v>205</v>
      </c>
      <c r="B557" s="34">
        <v>31</v>
      </c>
      <c r="C557" s="42">
        <v>4432648.99</v>
      </c>
      <c r="D557" s="42">
        <v>357169.97</v>
      </c>
      <c r="E557" s="34" t="s">
        <v>90</v>
      </c>
      <c r="F557" s="47" t="s">
        <v>41</v>
      </c>
      <c r="G557" s="35" t="s">
        <v>42</v>
      </c>
      <c r="H557" s="34" t="s">
        <v>91</v>
      </c>
      <c r="I557" s="22" t="s">
        <v>91</v>
      </c>
      <c r="J557" s="37">
        <v>4</v>
      </c>
      <c r="K557" s="37" t="s">
        <v>92</v>
      </c>
      <c r="L557" s="37" t="s">
        <v>92</v>
      </c>
      <c r="M557" s="28"/>
      <c r="N557" s="28"/>
      <c r="O557" s="28">
        <v>1</v>
      </c>
      <c r="P557" s="28"/>
      <c r="Q557" s="28"/>
      <c r="R557" s="28"/>
      <c r="S557" s="28"/>
      <c r="T557" s="28"/>
      <c r="U557" s="28"/>
      <c r="V557" s="28"/>
      <c r="W557" s="28"/>
      <c r="X557" s="28"/>
      <c r="Y557" s="34"/>
    </row>
    <row r="558" spans="1:25" ht="15" x14ac:dyDescent="0.25">
      <c r="A558" s="23" t="s">
        <v>203</v>
      </c>
      <c r="B558" s="28">
        <v>31</v>
      </c>
      <c r="C558" s="32">
        <v>4432719.4000000004</v>
      </c>
      <c r="D558" s="32">
        <v>357181.2</v>
      </c>
      <c r="E558" s="28" t="s">
        <v>90</v>
      </c>
      <c r="F558" s="47" t="s">
        <v>41</v>
      </c>
      <c r="G558" s="35" t="s">
        <v>42</v>
      </c>
      <c r="H558" s="28" t="s">
        <v>91</v>
      </c>
      <c r="I558" s="22" t="s">
        <v>91</v>
      </c>
      <c r="J558" s="30">
        <v>4</v>
      </c>
      <c r="K558" s="30" t="s">
        <v>92</v>
      </c>
      <c r="L558" s="30" t="s">
        <v>92</v>
      </c>
      <c r="M558" s="28"/>
      <c r="N558" s="28">
        <v>1</v>
      </c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 spans="1:25" ht="15" x14ac:dyDescent="0.25">
      <c r="A559" s="23" t="s">
        <v>182</v>
      </c>
      <c r="B559" s="28">
        <v>31</v>
      </c>
      <c r="C559" s="32">
        <v>4433796.38</v>
      </c>
      <c r="D559" s="32">
        <v>356962.31</v>
      </c>
      <c r="E559" s="28" t="s">
        <v>90</v>
      </c>
      <c r="F559" s="47" t="s">
        <v>41</v>
      </c>
      <c r="G559" s="35" t="s">
        <v>42</v>
      </c>
      <c r="H559" s="28" t="s">
        <v>91</v>
      </c>
      <c r="I559" s="22" t="s">
        <v>91</v>
      </c>
      <c r="J559" s="30">
        <v>9</v>
      </c>
      <c r="K559" s="30" t="s">
        <v>92</v>
      </c>
      <c r="L559" s="30" t="s">
        <v>92</v>
      </c>
      <c r="M559" s="28"/>
      <c r="N559" s="28"/>
      <c r="O559" s="28">
        <v>1</v>
      </c>
      <c r="P559" s="28"/>
      <c r="Q559" s="28"/>
      <c r="R559" s="28">
        <v>1</v>
      </c>
      <c r="S559" s="28"/>
      <c r="T559" s="28"/>
      <c r="U559" s="28"/>
      <c r="V559" s="28">
        <v>1</v>
      </c>
      <c r="W559" s="28"/>
      <c r="X559" s="28"/>
    </row>
    <row r="560" spans="1:25" ht="15" x14ac:dyDescent="0.25">
      <c r="A560" s="23" t="s">
        <v>210</v>
      </c>
      <c r="B560" s="28">
        <v>4</v>
      </c>
      <c r="C560" s="32">
        <v>4433947.13</v>
      </c>
      <c r="D560" s="32">
        <v>354967.7</v>
      </c>
      <c r="E560" s="28" t="s">
        <v>90</v>
      </c>
      <c r="F560" s="47" t="s">
        <v>41</v>
      </c>
      <c r="G560" s="35" t="s">
        <v>42</v>
      </c>
      <c r="H560" s="28" t="s">
        <v>91</v>
      </c>
      <c r="I560" s="22" t="s">
        <v>91</v>
      </c>
      <c r="J560" s="30">
        <v>4</v>
      </c>
      <c r="K560" s="30" t="s">
        <v>92</v>
      </c>
      <c r="L560" s="30" t="s">
        <v>92</v>
      </c>
      <c r="M560" s="28">
        <v>1</v>
      </c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 spans="1:25" ht="15" x14ac:dyDescent="0.25">
      <c r="A561" s="23" t="s">
        <v>209</v>
      </c>
      <c r="B561" s="28">
        <v>4</v>
      </c>
      <c r="C561" s="32">
        <v>4433947.3499999996</v>
      </c>
      <c r="D561" s="32">
        <v>354967.96</v>
      </c>
      <c r="E561" s="28" t="s">
        <v>90</v>
      </c>
      <c r="F561" s="47" t="s">
        <v>41</v>
      </c>
      <c r="G561" s="35" t="s">
        <v>42</v>
      </c>
      <c r="H561" s="28" t="s">
        <v>91</v>
      </c>
      <c r="I561" s="22" t="s">
        <v>91</v>
      </c>
      <c r="J561" s="30">
        <v>4</v>
      </c>
      <c r="K561" s="30" t="s">
        <v>92</v>
      </c>
      <c r="L561" s="30" t="s">
        <v>92</v>
      </c>
      <c r="M561" s="28"/>
      <c r="N561" s="28">
        <v>1</v>
      </c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34"/>
    </row>
    <row r="562" spans="1:25" ht="15" x14ac:dyDescent="0.25">
      <c r="A562" s="23" t="s">
        <v>208</v>
      </c>
      <c r="B562" s="28">
        <v>4</v>
      </c>
      <c r="C562" s="32">
        <v>4433951.49</v>
      </c>
      <c r="D562" s="32">
        <v>354972.14</v>
      </c>
      <c r="E562" s="28" t="s">
        <v>90</v>
      </c>
      <c r="F562" s="47" t="s">
        <v>41</v>
      </c>
      <c r="G562" s="35" t="s">
        <v>42</v>
      </c>
      <c r="H562" s="28" t="s">
        <v>91</v>
      </c>
      <c r="I562" s="22" t="s">
        <v>91</v>
      </c>
      <c r="J562" s="30">
        <v>4</v>
      </c>
      <c r="K562" s="30" t="s">
        <v>92</v>
      </c>
      <c r="L562" s="30" t="s">
        <v>92</v>
      </c>
      <c r="M562" s="28"/>
      <c r="N562" s="28">
        <v>1</v>
      </c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 spans="1:25" ht="15" x14ac:dyDescent="0.25">
      <c r="A563" s="23" t="s">
        <v>183</v>
      </c>
      <c r="B563" s="28">
        <v>4</v>
      </c>
      <c r="C563" s="32">
        <v>4433960.4800000004</v>
      </c>
      <c r="D563" s="32">
        <v>354989.72</v>
      </c>
      <c r="E563" s="28" t="s">
        <v>90</v>
      </c>
      <c r="F563" s="47" t="s">
        <v>41</v>
      </c>
      <c r="G563" s="35" t="s">
        <v>42</v>
      </c>
      <c r="H563" s="28" t="s">
        <v>91</v>
      </c>
      <c r="I563" s="22" t="s">
        <v>91</v>
      </c>
      <c r="J563" s="30">
        <v>9</v>
      </c>
      <c r="K563" s="30" t="s">
        <v>92</v>
      </c>
      <c r="L563" s="30" t="s">
        <v>92</v>
      </c>
      <c r="M563" s="28"/>
      <c r="N563" s="28">
        <v>1</v>
      </c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34"/>
    </row>
    <row r="564" spans="1:25" ht="15" x14ac:dyDescent="0.25">
      <c r="A564" s="23" t="s">
        <v>184</v>
      </c>
      <c r="B564" s="28">
        <v>4</v>
      </c>
      <c r="C564" s="32">
        <v>4433960.8099999996</v>
      </c>
      <c r="D564" s="32">
        <v>354989.73</v>
      </c>
      <c r="E564" s="28" t="s">
        <v>90</v>
      </c>
      <c r="F564" s="47" t="s">
        <v>41</v>
      </c>
      <c r="G564" s="35" t="s">
        <v>42</v>
      </c>
      <c r="H564" s="28" t="s">
        <v>91</v>
      </c>
      <c r="I564" s="22" t="s">
        <v>91</v>
      </c>
      <c r="J564" s="30">
        <v>9</v>
      </c>
      <c r="K564" s="30" t="s">
        <v>92</v>
      </c>
      <c r="L564" s="30" t="s">
        <v>92</v>
      </c>
      <c r="M564" s="28"/>
      <c r="N564" s="28">
        <v>1</v>
      </c>
      <c r="O564" s="28"/>
      <c r="P564" s="28"/>
      <c r="Q564" s="28"/>
      <c r="R564" s="28">
        <v>1</v>
      </c>
      <c r="S564" s="28"/>
      <c r="T564" s="28"/>
      <c r="U564" s="28"/>
      <c r="V564" s="28"/>
      <c r="W564" s="28"/>
      <c r="X564" s="28"/>
      <c r="Y564" s="34"/>
    </row>
    <row r="565" spans="1:25" ht="15" x14ac:dyDescent="0.25">
      <c r="A565" s="23" t="s">
        <v>239</v>
      </c>
      <c r="B565" s="28">
        <v>24</v>
      </c>
      <c r="C565" s="32">
        <v>4433999.5</v>
      </c>
      <c r="D565" s="32">
        <v>313711.26</v>
      </c>
      <c r="E565" s="28" t="s">
        <v>90</v>
      </c>
      <c r="F565" s="47" t="s">
        <v>40</v>
      </c>
      <c r="G565" s="35" t="s">
        <v>42</v>
      </c>
      <c r="H565" s="28" t="s">
        <v>91</v>
      </c>
      <c r="I565" s="22" t="s">
        <v>91</v>
      </c>
      <c r="J565" s="30">
        <v>7</v>
      </c>
      <c r="K565" s="30" t="s">
        <v>92</v>
      </c>
      <c r="L565" s="30" t="s">
        <v>92</v>
      </c>
      <c r="M565" s="28"/>
      <c r="N565" s="28"/>
      <c r="O565" s="28">
        <v>1</v>
      </c>
      <c r="P565" s="28"/>
      <c r="Q565" s="28"/>
      <c r="R565" s="28"/>
      <c r="S565" s="28"/>
      <c r="T565" s="28"/>
      <c r="U565" s="28"/>
      <c r="V565" s="28"/>
      <c r="W565" s="28"/>
      <c r="X565" s="28"/>
      <c r="Y565" s="34"/>
    </row>
    <row r="566" spans="1:25" ht="15" x14ac:dyDescent="0.25">
      <c r="A566" s="23" t="s">
        <v>240</v>
      </c>
      <c r="B566" s="34">
        <v>24</v>
      </c>
      <c r="C566" s="42">
        <v>4433999.6399999997</v>
      </c>
      <c r="D566" s="42">
        <v>313714.68</v>
      </c>
      <c r="E566" s="34" t="s">
        <v>90</v>
      </c>
      <c r="F566" s="47" t="s">
        <v>40</v>
      </c>
      <c r="G566" s="35" t="s">
        <v>42</v>
      </c>
      <c r="H566" s="34" t="s">
        <v>94</v>
      </c>
      <c r="I566" s="22" t="s">
        <v>91</v>
      </c>
      <c r="J566" s="37">
        <v>7</v>
      </c>
      <c r="K566" s="37" t="s">
        <v>92</v>
      </c>
      <c r="L566" s="37" t="s">
        <v>92</v>
      </c>
      <c r="M566" s="28"/>
      <c r="N566" s="28"/>
      <c r="O566" s="28">
        <v>1</v>
      </c>
      <c r="P566" s="28"/>
      <c r="Q566" s="28"/>
      <c r="R566" s="28"/>
      <c r="S566" s="28"/>
      <c r="T566" s="28"/>
      <c r="U566" s="28"/>
      <c r="V566" s="28"/>
      <c r="W566" s="28"/>
      <c r="X566" s="28"/>
      <c r="Y566" s="34"/>
    </row>
    <row r="567" spans="1:25" ht="15" x14ac:dyDescent="0.25">
      <c r="A567" s="23" t="s">
        <v>265</v>
      </c>
      <c r="B567" s="34">
        <v>24</v>
      </c>
      <c r="C567" s="42">
        <v>4434007.0999999996</v>
      </c>
      <c r="D567" s="42">
        <v>313487.42</v>
      </c>
      <c r="E567" s="34" t="s">
        <v>90</v>
      </c>
      <c r="F567" s="47" t="s">
        <v>40</v>
      </c>
      <c r="G567" s="35" t="s">
        <v>42</v>
      </c>
      <c r="H567" s="34" t="s">
        <v>91</v>
      </c>
      <c r="I567" s="22" t="s">
        <v>91</v>
      </c>
      <c r="J567" s="37">
        <v>7</v>
      </c>
      <c r="K567" s="37" t="s">
        <v>92</v>
      </c>
      <c r="L567" s="37" t="s">
        <v>92</v>
      </c>
      <c r="M567" s="28">
        <v>1</v>
      </c>
      <c r="N567" s="28"/>
      <c r="O567" s="28">
        <v>2</v>
      </c>
      <c r="P567" s="28"/>
      <c r="Q567" s="28"/>
      <c r="R567" s="28"/>
      <c r="S567" s="28"/>
      <c r="T567" s="28"/>
      <c r="U567" s="28"/>
      <c r="V567" s="28"/>
      <c r="W567" s="28"/>
      <c r="X567" s="28"/>
      <c r="Y567" s="34"/>
    </row>
    <row r="568" spans="1:25" ht="15" x14ac:dyDescent="0.25">
      <c r="A568" s="23" t="s">
        <v>207</v>
      </c>
      <c r="B568" s="28">
        <v>4</v>
      </c>
      <c r="C568" s="32">
        <v>4434150.28</v>
      </c>
      <c r="D568" s="32">
        <v>355168.21</v>
      </c>
      <c r="E568" s="28" t="s">
        <v>90</v>
      </c>
      <c r="F568" s="47" t="s">
        <v>41</v>
      </c>
      <c r="G568" s="35" t="s">
        <v>42</v>
      </c>
      <c r="H568" s="28" t="s">
        <v>91</v>
      </c>
      <c r="I568" s="22" t="s">
        <v>91</v>
      </c>
      <c r="J568" s="30">
        <v>4</v>
      </c>
      <c r="K568" s="30" t="s">
        <v>92</v>
      </c>
      <c r="L568" s="30" t="s">
        <v>92</v>
      </c>
      <c r="M568" s="28"/>
      <c r="N568" s="28"/>
      <c r="O568" s="28">
        <v>1</v>
      </c>
      <c r="P568" s="28"/>
      <c r="Q568" s="28"/>
      <c r="R568" s="28"/>
      <c r="S568" s="28"/>
      <c r="T568" s="28"/>
      <c r="U568" s="28"/>
      <c r="V568" s="28"/>
      <c r="W568" s="28"/>
      <c r="X568" s="28"/>
      <c r="Y568" s="34"/>
    </row>
    <row r="569" spans="1:25" ht="15" x14ac:dyDescent="0.25">
      <c r="A569" s="23" t="s">
        <v>212</v>
      </c>
      <c r="B569" s="34">
        <v>4</v>
      </c>
      <c r="C569" s="42">
        <v>4434159.92</v>
      </c>
      <c r="D569" s="42">
        <v>354895.81</v>
      </c>
      <c r="E569" s="34" t="s">
        <v>90</v>
      </c>
      <c r="F569" s="47" t="s">
        <v>41</v>
      </c>
      <c r="G569" s="35" t="s">
        <v>42</v>
      </c>
      <c r="H569" s="34" t="s">
        <v>91</v>
      </c>
      <c r="I569" s="22" t="s">
        <v>91</v>
      </c>
      <c r="J569" s="37">
        <v>4</v>
      </c>
      <c r="K569" s="37" t="s">
        <v>92</v>
      </c>
      <c r="L569" s="37" t="s">
        <v>92</v>
      </c>
      <c r="M569" s="28"/>
      <c r="N569" s="28"/>
      <c r="O569" s="28">
        <v>1</v>
      </c>
      <c r="P569" s="28"/>
      <c r="Q569" s="28"/>
      <c r="R569" s="28"/>
      <c r="S569" s="28"/>
      <c r="T569" s="28"/>
      <c r="U569" s="28"/>
      <c r="V569" s="28"/>
      <c r="W569" s="28"/>
      <c r="X569" s="28"/>
      <c r="Y569" s="34"/>
    </row>
    <row r="570" spans="1:25" ht="15" x14ac:dyDescent="0.25">
      <c r="A570" s="23" t="s">
        <v>213</v>
      </c>
      <c r="B570" s="28">
        <v>4</v>
      </c>
      <c r="C570" s="32">
        <v>4434160.1399999997</v>
      </c>
      <c r="D570" s="32">
        <v>354896.16</v>
      </c>
      <c r="E570" s="28" t="s">
        <v>90</v>
      </c>
      <c r="F570" s="47" t="s">
        <v>41</v>
      </c>
      <c r="G570" s="35" t="s">
        <v>42</v>
      </c>
      <c r="H570" s="28" t="s">
        <v>91</v>
      </c>
      <c r="I570" s="22" t="s">
        <v>91</v>
      </c>
      <c r="J570" s="30">
        <v>4</v>
      </c>
      <c r="K570" s="30" t="s">
        <v>92</v>
      </c>
      <c r="L570" s="30" t="s">
        <v>92</v>
      </c>
      <c r="M570" s="28"/>
      <c r="N570" s="28">
        <v>1</v>
      </c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34"/>
    </row>
    <row r="571" spans="1:25" ht="15" x14ac:dyDescent="0.25">
      <c r="A571" s="23" t="s">
        <v>211</v>
      </c>
      <c r="B571" s="34">
        <v>4</v>
      </c>
      <c r="C571" s="42">
        <v>4434161.03</v>
      </c>
      <c r="D571" s="42">
        <v>354896</v>
      </c>
      <c r="E571" s="34" t="s">
        <v>90</v>
      </c>
      <c r="F571" s="47" t="s">
        <v>41</v>
      </c>
      <c r="G571" s="35" t="s">
        <v>42</v>
      </c>
      <c r="H571" s="34" t="s">
        <v>91</v>
      </c>
      <c r="I571" s="22" t="s">
        <v>91</v>
      </c>
      <c r="J571" s="37">
        <v>4</v>
      </c>
      <c r="K571" s="37" t="s">
        <v>92</v>
      </c>
      <c r="L571" s="37" t="s">
        <v>92</v>
      </c>
      <c r="M571" s="28"/>
      <c r="N571" s="28"/>
      <c r="O571" s="28">
        <v>1</v>
      </c>
      <c r="P571" s="28"/>
      <c r="Q571" s="28"/>
      <c r="R571" s="28"/>
      <c r="S571" s="28">
        <v>1</v>
      </c>
      <c r="T571" s="28"/>
      <c r="U571" s="28"/>
      <c r="V571" s="28"/>
      <c r="W571" s="28"/>
      <c r="X571" s="28"/>
    </row>
    <row r="572" spans="1:25" ht="15" x14ac:dyDescent="0.25">
      <c r="A572" s="23" t="s">
        <v>193</v>
      </c>
      <c r="B572" s="34">
        <v>17</v>
      </c>
      <c r="C572" s="42">
        <v>4434228.4400000004</v>
      </c>
      <c r="D572" s="42">
        <v>359375.35</v>
      </c>
      <c r="E572" s="34" t="s">
        <v>90</v>
      </c>
      <c r="F572" s="47" t="s">
        <v>41</v>
      </c>
      <c r="G572" s="35" t="s">
        <v>42</v>
      </c>
      <c r="H572" s="34" t="s">
        <v>91</v>
      </c>
      <c r="I572" s="22" t="s">
        <v>91</v>
      </c>
      <c r="J572" s="37">
        <v>4</v>
      </c>
      <c r="K572" s="37" t="s">
        <v>92</v>
      </c>
      <c r="L572" s="37" t="s">
        <v>92</v>
      </c>
      <c r="M572" s="28"/>
      <c r="N572" s="28"/>
      <c r="O572" s="28">
        <v>1</v>
      </c>
      <c r="P572" s="28"/>
      <c r="Q572" s="28"/>
      <c r="R572" s="28"/>
      <c r="S572" s="28"/>
      <c r="T572" s="28"/>
      <c r="U572" s="28"/>
      <c r="V572" s="28"/>
      <c r="W572" s="28"/>
      <c r="X572" s="28"/>
    </row>
    <row r="573" spans="1:25" ht="15" x14ac:dyDescent="0.25">
      <c r="A573" s="23" t="s">
        <v>194</v>
      </c>
      <c r="B573" s="28">
        <v>46</v>
      </c>
      <c r="C573" s="32">
        <v>4434269.1100000003</v>
      </c>
      <c r="D573" s="32">
        <v>347531.55</v>
      </c>
      <c r="E573" s="28" t="s">
        <v>90</v>
      </c>
      <c r="F573" s="47" t="s">
        <v>41</v>
      </c>
      <c r="G573" s="35" t="s">
        <v>42</v>
      </c>
      <c r="H573" s="28" t="s">
        <v>91</v>
      </c>
      <c r="I573" s="22" t="s">
        <v>91</v>
      </c>
      <c r="J573" s="30">
        <v>7</v>
      </c>
      <c r="K573" s="30" t="s">
        <v>195</v>
      </c>
      <c r="L573" s="30" t="s">
        <v>195</v>
      </c>
      <c r="M573" s="28"/>
      <c r="N573" s="28">
        <v>1</v>
      </c>
      <c r="O573" s="28"/>
      <c r="P573" s="28"/>
      <c r="Q573" s="28"/>
      <c r="R573" s="28"/>
      <c r="S573" s="28"/>
      <c r="T573" s="28"/>
      <c r="U573" s="28"/>
      <c r="V573" s="28">
        <v>1</v>
      </c>
      <c r="W573" s="28"/>
      <c r="X573" s="28"/>
    </row>
    <row r="574" spans="1:25" ht="15" x14ac:dyDescent="0.25">
      <c r="A574" s="23" t="s">
        <v>186</v>
      </c>
      <c r="B574" s="28">
        <v>4</v>
      </c>
      <c r="C574" s="32">
        <v>4434328.1100000003</v>
      </c>
      <c r="D574" s="32">
        <v>354781.6</v>
      </c>
      <c r="E574" s="28" t="s">
        <v>90</v>
      </c>
      <c r="F574" s="47" t="s">
        <v>41</v>
      </c>
      <c r="G574" s="35" t="s">
        <v>42</v>
      </c>
      <c r="H574" s="28" t="s">
        <v>91</v>
      </c>
      <c r="I574" s="22" t="s">
        <v>91</v>
      </c>
      <c r="J574" s="30">
        <v>9</v>
      </c>
      <c r="K574" s="30" t="s">
        <v>92</v>
      </c>
      <c r="L574" s="30" t="s">
        <v>92</v>
      </c>
      <c r="M574" s="28"/>
      <c r="N574" s="28">
        <v>1</v>
      </c>
      <c r="O574" s="28">
        <v>1</v>
      </c>
      <c r="P574" s="28"/>
      <c r="Q574" s="28"/>
      <c r="R574" s="28"/>
      <c r="S574" s="28"/>
      <c r="T574" s="28"/>
      <c r="U574" s="28"/>
      <c r="V574" s="28"/>
      <c r="W574" s="28"/>
      <c r="X574" s="28"/>
    </row>
    <row r="575" spans="1:25" ht="15" x14ac:dyDescent="0.25">
      <c r="A575" s="23" t="s">
        <v>338</v>
      </c>
      <c r="B575" s="34">
        <v>54</v>
      </c>
      <c r="C575" s="42">
        <v>4434350.07</v>
      </c>
      <c r="D575" s="42">
        <v>310540.07</v>
      </c>
      <c r="E575" s="34" t="s">
        <v>90</v>
      </c>
      <c r="F575" s="47" t="s">
        <v>40</v>
      </c>
      <c r="G575" s="35" t="s">
        <v>42</v>
      </c>
      <c r="H575" s="34" t="s">
        <v>91</v>
      </c>
      <c r="I575" s="22" t="s">
        <v>91</v>
      </c>
      <c r="J575" s="37">
        <v>3</v>
      </c>
      <c r="K575" s="37" t="s">
        <v>92</v>
      </c>
      <c r="L575" s="37" t="s">
        <v>92</v>
      </c>
      <c r="M575" s="34"/>
      <c r="N575" s="34"/>
      <c r="O575" s="34">
        <v>1</v>
      </c>
      <c r="P575" s="34"/>
      <c r="Q575" s="34"/>
      <c r="R575" s="34"/>
      <c r="S575" s="34"/>
      <c r="T575" s="34"/>
      <c r="U575" s="34"/>
      <c r="V575" s="34"/>
      <c r="W575" s="34"/>
      <c r="X575" s="34"/>
    </row>
    <row r="576" spans="1:25" ht="15" x14ac:dyDescent="0.25">
      <c r="A576" s="23" t="s">
        <v>264</v>
      </c>
      <c r="B576" s="28">
        <v>54</v>
      </c>
      <c r="C576" s="32">
        <v>4434384.5599999996</v>
      </c>
      <c r="D576" s="32">
        <v>310582.59000000003</v>
      </c>
      <c r="E576" s="28" t="s">
        <v>90</v>
      </c>
      <c r="F576" s="47" t="s">
        <v>40</v>
      </c>
      <c r="G576" s="35" t="s">
        <v>42</v>
      </c>
      <c r="H576" s="28" t="s">
        <v>91</v>
      </c>
      <c r="I576" s="22" t="s">
        <v>91</v>
      </c>
      <c r="J576" s="30">
        <v>3</v>
      </c>
      <c r="K576" s="30" t="s">
        <v>92</v>
      </c>
      <c r="L576" s="30" t="s">
        <v>92</v>
      </c>
      <c r="M576" s="28"/>
      <c r="N576" s="28">
        <v>1</v>
      </c>
      <c r="O576" s="28"/>
      <c r="P576" s="28"/>
      <c r="Q576" s="28"/>
      <c r="R576" s="28"/>
      <c r="S576" s="28"/>
      <c r="T576" s="28"/>
      <c r="U576" s="28"/>
      <c r="V576" s="28"/>
      <c r="W576" s="28"/>
      <c r="X576" s="28"/>
    </row>
    <row r="577" spans="1:25" ht="15" x14ac:dyDescent="0.25">
      <c r="A577" s="23" t="s">
        <v>206</v>
      </c>
      <c r="B577" s="28">
        <v>4</v>
      </c>
      <c r="C577" s="32">
        <v>4434557.88</v>
      </c>
      <c r="D577" s="32">
        <v>355117.27</v>
      </c>
      <c r="E577" s="28" t="s">
        <v>90</v>
      </c>
      <c r="F577" s="47" t="s">
        <v>41</v>
      </c>
      <c r="G577" s="35" t="s">
        <v>42</v>
      </c>
      <c r="H577" s="28" t="s">
        <v>91</v>
      </c>
      <c r="I577" s="22" t="s">
        <v>91</v>
      </c>
      <c r="J577" s="30">
        <v>4</v>
      </c>
      <c r="K577" s="30" t="s">
        <v>92</v>
      </c>
      <c r="L577" s="30" t="s">
        <v>92</v>
      </c>
      <c r="M577" s="28"/>
      <c r="N577" s="28">
        <v>1</v>
      </c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34"/>
    </row>
    <row r="578" spans="1:25" ht="15" x14ac:dyDescent="0.25">
      <c r="A578" s="23" t="s">
        <v>185</v>
      </c>
      <c r="B578" s="28">
        <v>4</v>
      </c>
      <c r="C578" s="32">
        <v>4434624.59</v>
      </c>
      <c r="D578" s="32">
        <v>354369.63</v>
      </c>
      <c r="E578" s="28" t="s">
        <v>90</v>
      </c>
      <c r="F578" s="47" t="s">
        <v>41</v>
      </c>
      <c r="G578" s="35" t="s">
        <v>42</v>
      </c>
      <c r="H578" s="28" t="s">
        <v>91</v>
      </c>
      <c r="I578" s="22" t="s">
        <v>91</v>
      </c>
      <c r="J578" s="30">
        <v>9</v>
      </c>
      <c r="K578" s="30" t="s">
        <v>92</v>
      </c>
      <c r="L578" s="30" t="s">
        <v>92</v>
      </c>
      <c r="M578" s="28"/>
      <c r="N578" s="28">
        <v>1</v>
      </c>
      <c r="O578" s="28"/>
      <c r="P578" s="28"/>
      <c r="Q578" s="28"/>
      <c r="R578" s="28"/>
      <c r="S578" s="28"/>
      <c r="T578" s="28"/>
      <c r="U578" s="28"/>
      <c r="V578" s="28"/>
      <c r="W578" s="28"/>
      <c r="X578" s="28"/>
    </row>
    <row r="579" spans="1:25" ht="15" x14ac:dyDescent="0.25">
      <c r="A579" s="23" t="s">
        <v>306</v>
      </c>
      <c r="B579" s="28">
        <v>34</v>
      </c>
      <c r="C579" s="32">
        <v>4434729.16</v>
      </c>
      <c r="D579" s="32">
        <v>335702</v>
      </c>
      <c r="E579" s="28" t="s">
        <v>90</v>
      </c>
      <c r="F579" s="47" t="s">
        <v>40</v>
      </c>
      <c r="G579" s="35" t="s">
        <v>42</v>
      </c>
      <c r="H579" s="28" t="s">
        <v>91</v>
      </c>
      <c r="I579" s="22" t="s">
        <v>91</v>
      </c>
      <c r="J579" s="30">
        <v>3</v>
      </c>
      <c r="K579" s="30" t="s">
        <v>92</v>
      </c>
      <c r="L579" s="30" t="s">
        <v>92</v>
      </c>
      <c r="M579" s="28">
        <v>1</v>
      </c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</row>
    <row r="580" spans="1:25" ht="15" x14ac:dyDescent="0.25">
      <c r="A580" s="23" t="s">
        <v>357</v>
      </c>
      <c r="B580" s="28">
        <v>22</v>
      </c>
      <c r="C580" s="32">
        <v>4435863.0599999996</v>
      </c>
      <c r="D580" s="32">
        <v>329649.42</v>
      </c>
      <c r="E580" s="28" t="s">
        <v>90</v>
      </c>
      <c r="F580" s="47" t="s">
        <v>40</v>
      </c>
      <c r="G580" s="35" t="s">
        <v>42</v>
      </c>
      <c r="H580" s="28" t="s">
        <v>91</v>
      </c>
      <c r="I580" s="22" t="s">
        <v>91</v>
      </c>
      <c r="J580" s="30">
        <v>3</v>
      </c>
      <c r="K580" s="30" t="s">
        <v>92</v>
      </c>
      <c r="L580" s="30" t="s">
        <v>92</v>
      </c>
      <c r="M580" s="28"/>
      <c r="N580" s="28">
        <v>1</v>
      </c>
      <c r="O580" s="28"/>
      <c r="P580" s="28"/>
      <c r="Q580" s="28"/>
      <c r="R580" s="28"/>
      <c r="S580" s="28"/>
      <c r="T580" s="28"/>
      <c r="U580" s="28"/>
      <c r="V580" s="28"/>
      <c r="W580" s="28"/>
      <c r="X580" s="28"/>
    </row>
    <row r="581" spans="1:25" ht="15" x14ac:dyDescent="0.25">
      <c r="A581" s="23" t="s">
        <v>356</v>
      </c>
      <c r="B581" s="28">
        <v>22</v>
      </c>
      <c r="C581" s="32">
        <v>4435906.43</v>
      </c>
      <c r="D581" s="32">
        <v>329760.90999999997</v>
      </c>
      <c r="E581" s="28" t="s">
        <v>90</v>
      </c>
      <c r="F581" s="47" t="s">
        <v>40</v>
      </c>
      <c r="G581" s="35" t="s">
        <v>42</v>
      </c>
      <c r="H581" s="28" t="s">
        <v>91</v>
      </c>
      <c r="I581" s="22" t="s">
        <v>91</v>
      </c>
      <c r="J581" s="30">
        <v>3</v>
      </c>
      <c r="K581" s="30" t="s">
        <v>92</v>
      </c>
      <c r="L581" s="30" t="s">
        <v>92</v>
      </c>
      <c r="M581" s="28">
        <v>1</v>
      </c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</row>
    <row r="582" spans="1:25" ht="15" x14ac:dyDescent="0.25">
      <c r="A582" s="21" t="s">
        <v>241</v>
      </c>
      <c r="B582" s="39">
        <v>24</v>
      </c>
      <c r="C582" s="43">
        <v>4436149.38</v>
      </c>
      <c r="D582" s="43">
        <v>317000.02</v>
      </c>
      <c r="E582" s="39" t="s">
        <v>90</v>
      </c>
      <c r="F582" s="47" t="s">
        <v>40</v>
      </c>
      <c r="G582" s="35" t="s">
        <v>42</v>
      </c>
      <c r="H582" s="39" t="s">
        <v>94</v>
      </c>
      <c r="I582" s="27" t="s">
        <v>91</v>
      </c>
      <c r="J582" s="45">
        <v>7</v>
      </c>
      <c r="K582" s="45" t="s">
        <v>92</v>
      </c>
      <c r="L582" s="45" t="s">
        <v>92</v>
      </c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>
        <v>1</v>
      </c>
      <c r="Y582" s="28"/>
    </row>
    <row r="583" spans="1:25" ht="15" x14ac:dyDescent="0.25">
      <c r="A583" s="23" t="s">
        <v>291</v>
      </c>
      <c r="B583" s="28">
        <v>22</v>
      </c>
      <c r="C583" s="32">
        <v>4436278.4400000004</v>
      </c>
      <c r="D583" s="32">
        <v>330810.45</v>
      </c>
      <c r="E583" s="28" t="s">
        <v>90</v>
      </c>
      <c r="F583" s="47" t="s">
        <v>40</v>
      </c>
      <c r="G583" s="35" t="s">
        <v>42</v>
      </c>
      <c r="H583" s="28" t="s">
        <v>91</v>
      </c>
      <c r="I583" s="22" t="s">
        <v>91</v>
      </c>
      <c r="J583" s="30">
        <v>3</v>
      </c>
      <c r="K583" s="30" t="s">
        <v>92</v>
      </c>
      <c r="L583" s="30" t="s">
        <v>92</v>
      </c>
      <c r="M583" s="28"/>
      <c r="N583" s="28"/>
      <c r="O583" s="28">
        <v>1</v>
      </c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 spans="1:25" ht="15" x14ac:dyDescent="0.25">
      <c r="A584" s="21" t="s">
        <v>290</v>
      </c>
      <c r="B584" s="39">
        <v>22</v>
      </c>
      <c r="C584" s="43">
        <v>4436469.91</v>
      </c>
      <c r="D584" s="43">
        <v>330541.39</v>
      </c>
      <c r="E584" s="39" t="s">
        <v>90</v>
      </c>
      <c r="F584" s="19" t="s">
        <v>40</v>
      </c>
      <c r="G584" s="35" t="s">
        <v>42</v>
      </c>
      <c r="H584" s="39" t="s">
        <v>91</v>
      </c>
      <c r="I584" s="27" t="s">
        <v>91</v>
      </c>
      <c r="J584" s="45">
        <v>3</v>
      </c>
      <c r="K584" s="45" t="s">
        <v>92</v>
      </c>
      <c r="L584" s="45" t="s">
        <v>92</v>
      </c>
      <c r="M584" s="41"/>
      <c r="N584" s="41">
        <v>1</v>
      </c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28"/>
    </row>
    <row r="585" spans="1:25" ht="15" x14ac:dyDescent="0.25">
      <c r="A585" s="23" t="s">
        <v>312</v>
      </c>
      <c r="B585" s="34">
        <v>41</v>
      </c>
      <c r="C585" s="42">
        <v>4436973.91</v>
      </c>
      <c r="D585" s="42">
        <v>319282.27</v>
      </c>
      <c r="E585" s="34" t="s">
        <v>90</v>
      </c>
      <c r="F585" s="47" t="s">
        <v>40</v>
      </c>
      <c r="G585" s="35" t="s">
        <v>42</v>
      </c>
      <c r="H585" s="34" t="s">
        <v>91</v>
      </c>
      <c r="I585" s="22" t="s">
        <v>91</v>
      </c>
      <c r="J585" s="37">
        <v>7</v>
      </c>
      <c r="K585" s="37" t="s">
        <v>92</v>
      </c>
      <c r="L585" s="37" t="s">
        <v>92</v>
      </c>
      <c r="M585" s="28"/>
      <c r="N585" s="28"/>
      <c r="O585" s="28">
        <v>1</v>
      </c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 spans="1:25" ht="15" x14ac:dyDescent="0.25">
      <c r="A586" s="23" t="s">
        <v>259</v>
      </c>
      <c r="B586" s="28">
        <v>22</v>
      </c>
      <c r="C586" s="32">
        <v>4437014.37</v>
      </c>
      <c r="D586" s="32">
        <v>328743.55</v>
      </c>
      <c r="E586" s="28" t="s">
        <v>90</v>
      </c>
      <c r="F586" s="47" t="s">
        <v>40</v>
      </c>
      <c r="G586" s="35" t="s">
        <v>42</v>
      </c>
      <c r="H586" s="28" t="s">
        <v>91</v>
      </c>
      <c r="I586" s="22" t="s">
        <v>91</v>
      </c>
      <c r="J586" s="30">
        <v>6</v>
      </c>
      <c r="K586" s="30" t="s">
        <v>92</v>
      </c>
      <c r="L586" s="30" t="s">
        <v>92</v>
      </c>
      <c r="M586" s="28"/>
      <c r="N586" s="28"/>
      <c r="O586" s="28">
        <v>1</v>
      </c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 spans="1:25" ht="15" x14ac:dyDescent="0.25">
      <c r="A587" s="23" t="s">
        <v>329</v>
      </c>
      <c r="B587" s="28">
        <v>6</v>
      </c>
      <c r="C587" s="32">
        <v>4437398.76</v>
      </c>
      <c r="D587" s="32">
        <v>317610.59999999998</v>
      </c>
      <c r="E587" s="28" t="s">
        <v>90</v>
      </c>
      <c r="F587" s="47" t="s">
        <v>40</v>
      </c>
      <c r="G587" s="35" t="s">
        <v>42</v>
      </c>
      <c r="H587" s="28" t="s">
        <v>91</v>
      </c>
      <c r="I587" s="22" t="s">
        <v>91</v>
      </c>
      <c r="J587" s="30">
        <v>7</v>
      </c>
      <c r="K587" s="30" t="s">
        <v>92</v>
      </c>
      <c r="L587" s="30" t="s">
        <v>92</v>
      </c>
      <c r="M587" s="28"/>
      <c r="N587" s="28">
        <v>1</v>
      </c>
      <c r="O587" s="28">
        <v>1</v>
      </c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 spans="1:25" ht="15" x14ac:dyDescent="0.25">
      <c r="A588" s="23" t="s">
        <v>285</v>
      </c>
      <c r="B588" s="36">
        <v>27</v>
      </c>
      <c r="C588" s="44">
        <v>4437415.9000000004</v>
      </c>
      <c r="D588" s="44">
        <v>336668.71</v>
      </c>
      <c r="E588" s="36" t="s">
        <v>90</v>
      </c>
      <c r="F588" s="47" t="s">
        <v>40</v>
      </c>
      <c r="G588" s="35" t="s">
        <v>42</v>
      </c>
      <c r="H588" s="36" t="s">
        <v>91</v>
      </c>
      <c r="I588" s="22" t="s">
        <v>91</v>
      </c>
      <c r="J588" s="46">
        <v>3</v>
      </c>
      <c r="K588" s="46" t="s">
        <v>92</v>
      </c>
      <c r="L588" s="46" t="s">
        <v>92</v>
      </c>
      <c r="M588" s="28"/>
      <c r="N588" s="28">
        <v>1</v>
      </c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 spans="1:25" ht="15" x14ac:dyDescent="0.25">
      <c r="A589" s="23" t="s">
        <v>307</v>
      </c>
      <c r="B589" s="28">
        <v>6</v>
      </c>
      <c r="C589" s="32">
        <v>4437549.4400000004</v>
      </c>
      <c r="D589" s="32">
        <v>317344.23</v>
      </c>
      <c r="E589" s="28" t="s">
        <v>90</v>
      </c>
      <c r="F589" s="47" t="s">
        <v>40</v>
      </c>
      <c r="G589" s="35" t="s">
        <v>42</v>
      </c>
      <c r="H589" s="28" t="s">
        <v>91</v>
      </c>
      <c r="I589" s="22" t="s">
        <v>91</v>
      </c>
      <c r="J589" s="30">
        <v>7</v>
      </c>
      <c r="K589" s="30" t="s">
        <v>92</v>
      </c>
      <c r="L589" s="30" t="s">
        <v>92</v>
      </c>
      <c r="M589" s="28"/>
      <c r="N589" s="28">
        <v>1</v>
      </c>
      <c r="O589" s="28">
        <v>1</v>
      </c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 spans="1:25" ht="15" x14ac:dyDescent="0.25">
      <c r="A590" s="23" t="s">
        <v>286</v>
      </c>
      <c r="B590" s="28">
        <v>27</v>
      </c>
      <c r="C590" s="32">
        <v>4437901.5</v>
      </c>
      <c r="D590" s="32">
        <v>336892.44</v>
      </c>
      <c r="E590" s="28" t="s">
        <v>90</v>
      </c>
      <c r="F590" s="47" t="s">
        <v>40</v>
      </c>
      <c r="G590" s="35" t="s">
        <v>42</v>
      </c>
      <c r="H590" s="28" t="s">
        <v>91</v>
      </c>
      <c r="I590" s="22" t="s">
        <v>91</v>
      </c>
      <c r="J590" s="30">
        <v>3</v>
      </c>
      <c r="K590" s="30" t="s">
        <v>92</v>
      </c>
      <c r="L590" s="30" t="s">
        <v>92</v>
      </c>
      <c r="M590" s="28">
        <v>1</v>
      </c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</row>
    <row r="591" spans="1:25" ht="15" x14ac:dyDescent="0.25">
      <c r="A591" s="23" t="s">
        <v>288</v>
      </c>
      <c r="B591" s="28">
        <v>27</v>
      </c>
      <c r="C591" s="32">
        <v>4437927.1399999997</v>
      </c>
      <c r="D591" s="32">
        <v>336888.13</v>
      </c>
      <c r="E591" s="28" t="s">
        <v>90</v>
      </c>
      <c r="F591" s="47" t="s">
        <v>40</v>
      </c>
      <c r="G591" s="35" t="s">
        <v>42</v>
      </c>
      <c r="H591" s="28" t="s">
        <v>91</v>
      </c>
      <c r="I591" s="22" t="s">
        <v>91</v>
      </c>
      <c r="J591" s="30">
        <v>3</v>
      </c>
      <c r="K591" s="30" t="s">
        <v>92</v>
      </c>
      <c r="L591" s="30" t="s">
        <v>92</v>
      </c>
      <c r="M591" s="28">
        <v>1</v>
      </c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 spans="1:25" ht="15" x14ac:dyDescent="0.25">
      <c r="A592" s="23" t="s">
        <v>287</v>
      </c>
      <c r="B592" s="28">
        <v>27</v>
      </c>
      <c r="C592" s="32">
        <v>4437928.82</v>
      </c>
      <c r="D592" s="32">
        <v>336887.57</v>
      </c>
      <c r="E592" s="28" t="s">
        <v>90</v>
      </c>
      <c r="F592" s="47" t="s">
        <v>40</v>
      </c>
      <c r="G592" s="35" t="s">
        <v>42</v>
      </c>
      <c r="H592" s="28" t="s">
        <v>91</v>
      </c>
      <c r="I592" s="22" t="s">
        <v>91</v>
      </c>
      <c r="J592" s="30">
        <v>3</v>
      </c>
      <c r="K592" s="30" t="s">
        <v>92</v>
      </c>
      <c r="L592" s="30" t="s">
        <v>92</v>
      </c>
      <c r="M592" s="28">
        <v>1</v>
      </c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</row>
    <row r="593" spans="1:25" ht="15" x14ac:dyDescent="0.25">
      <c r="A593" s="23" t="s">
        <v>289</v>
      </c>
      <c r="B593" s="36">
        <v>27</v>
      </c>
      <c r="C593" s="44">
        <v>4438032.57</v>
      </c>
      <c r="D593" s="44">
        <v>336813.88</v>
      </c>
      <c r="E593" s="36" t="s">
        <v>90</v>
      </c>
      <c r="F593" s="47" t="s">
        <v>40</v>
      </c>
      <c r="G593" s="35" t="s">
        <v>42</v>
      </c>
      <c r="H593" s="36" t="s">
        <v>91</v>
      </c>
      <c r="I593" s="22" t="s">
        <v>91</v>
      </c>
      <c r="J593" s="46">
        <v>7</v>
      </c>
      <c r="K593" s="46" t="s">
        <v>92</v>
      </c>
      <c r="L593" s="46" t="s">
        <v>92</v>
      </c>
      <c r="M593" s="28"/>
      <c r="N593" s="28"/>
      <c r="O593" s="28">
        <v>1</v>
      </c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 spans="1:25" ht="15" x14ac:dyDescent="0.25">
      <c r="A594" s="23" t="s">
        <v>218</v>
      </c>
      <c r="B594" s="28">
        <v>30</v>
      </c>
      <c r="C594" s="32">
        <v>4438109.21</v>
      </c>
      <c r="D594" s="32">
        <v>351878.65</v>
      </c>
      <c r="E594" s="28" t="s">
        <v>90</v>
      </c>
      <c r="F594" s="47" t="s">
        <v>41</v>
      </c>
      <c r="G594" s="35" t="s">
        <v>42</v>
      </c>
      <c r="H594" s="28" t="s">
        <v>91</v>
      </c>
      <c r="I594" s="22" t="s">
        <v>91</v>
      </c>
      <c r="J594" s="30">
        <v>3</v>
      </c>
      <c r="K594" s="30" t="s">
        <v>92</v>
      </c>
      <c r="L594" s="30" t="s">
        <v>92</v>
      </c>
      <c r="M594" s="28"/>
      <c r="N594" s="28"/>
      <c r="O594" s="28">
        <v>1</v>
      </c>
      <c r="P594" s="28"/>
      <c r="Q594" s="28"/>
      <c r="R594" s="28"/>
      <c r="S594" s="28"/>
      <c r="T594" s="28"/>
      <c r="U594" s="28"/>
      <c r="V594" s="28"/>
      <c r="W594" s="28"/>
      <c r="X594" s="28"/>
    </row>
    <row r="595" spans="1:25" ht="15" x14ac:dyDescent="0.25">
      <c r="A595" s="23" t="s">
        <v>108</v>
      </c>
      <c r="B595" s="28">
        <v>30</v>
      </c>
      <c r="C595" s="32">
        <v>4438383.62</v>
      </c>
      <c r="D595" s="32">
        <v>349206.54</v>
      </c>
      <c r="E595" s="28" t="s">
        <v>90</v>
      </c>
      <c r="F595" s="47" t="s">
        <v>41</v>
      </c>
      <c r="G595" s="35" t="s">
        <v>42</v>
      </c>
      <c r="H595" s="28" t="s">
        <v>91</v>
      </c>
      <c r="I595" s="22" t="s">
        <v>91</v>
      </c>
      <c r="J595" s="30">
        <v>2</v>
      </c>
      <c r="K595" s="30" t="s">
        <v>92</v>
      </c>
      <c r="L595" s="30" t="s">
        <v>92</v>
      </c>
      <c r="M595" s="28"/>
      <c r="N595" s="28">
        <v>1</v>
      </c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34"/>
    </row>
    <row r="596" spans="1:25" ht="15" x14ac:dyDescent="0.25">
      <c r="A596" s="23" t="s">
        <v>229</v>
      </c>
      <c r="B596" s="28">
        <v>19</v>
      </c>
      <c r="C596" s="32">
        <v>4438402.8600000003</v>
      </c>
      <c r="D596" s="32">
        <v>353212.6</v>
      </c>
      <c r="E596" s="28" t="s">
        <v>90</v>
      </c>
      <c r="F596" s="47" t="s">
        <v>41</v>
      </c>
      <c r="G596" s="35" t="s">
        <v>42</v>
      </c>
      <c r="H596" s="28" t="s">
        <v>91</v>
      </c>
      <c r="I596" s="22" t="s">
        <v>91</v>
      </c>
      <c r="J596" s="30">
        <v>2</v>
      </c>
      <c r="K596" s="30" t="s">
        <v>92</v>
      </c>
      <c r="L596" s="30" t="s">
        <v>92</v>
      </c>
      <c r="M596" s="28">
        <v>1</v>
      </c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34"/>
    </row>
    <row r="597" spans="1:25" ht="15" x14ac:dyDescent="0.25">
      <c r="A597" s="23" t="s">
        <v>216</v>
      </c>
      <c r="B597" s="28">
        <v>30</v>
      </c>
      <c r="C597" s="32">
        <v>4438418.91</v>
      </c>
      <c r="D597" s="32">
        <v>351929.82</v>
      </c>
      <c r="E597" s="28" t="s">
        <v>90</v>
      </c>
      <c r="F597" s="47" t="s">
        <v>41</v>
      </c>
      <c r="G597" s="35" t="s">
        <v>42</v>
      </c>
      <c r="H597" s="28" t="s">
        <v>91</v>
      </c>
      <c r="I597" s="22" t="s">
        <v>91</v>
      </c>
      <c r="J597" s="30">
        <v>7</v>
      </c>
      <c r="K597" s="30" t="s">
        <v>92</v>
      </c>
      <c r="L597" s="30" t="s">
        <v>92</v>
      </c>
      <c r="M597" s="28"/>
      <c r="N597" s="28"/>
      <c r="O597" s="28"/>
      <c r="P597" s="28"/>
      <c r="Q597" s="28"/>
      <c r="R597" s="28"/>
      <c r="S597" s="28">
        <v>1</v>
      </c>
      <c r="T597" s="28"/>
      <c r="U597" s="28"/>
      <c r="V597" s="28">
        <v>1</v>
      </c>
      <c r="W597" s="28"/>
      <c r="X597" s="28"/>
      <c r="Y597" s="36"/>
    </row>
    <row r="598" spans="1:25" ht="15" x14ac:dyDescent="0.25">
      <c r="A598" s="23" t="s">
        <v>217</v>
      </c>
      <c r="B598" s="28">
        <v>30</v>
      </c>
      <c r="C598" s="32">
        <v>4438419.13</v>
      </c>
      <c r="D598" s="32">
        <v>351930</v>
      </c>
      <c r="E598" s="28" t="s">
        <v>90</v>
      </c>
      <c r="F598" s="47" t="s">
        <v>41</v>
      </c>
      <c r="G598" s="35" t="s">
        <v>42</v>
      </c>
      <c r="H598" s="28" t="s">
        <v>91</v>
      </c>
      <c r="I598" s="22" t="s">
        <v>91</v>
      </c>
      <c r="J598" s="30">
        <v>7</v>
      </c>
      <c r="K598" s="30" t="s">
        <v>92</v>
      </c>
      <c r="L598" s="30" t="s">
        <v>92</v>
      </c>
      <c r="M598" s="28"/>
      <c r="N598" s="28">
        <v>1</v>
      </c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34"/>
    </row>
    <row r="599" spans="1:25" ht="15" x14ac:dyDescent="0.25">
      <c r="A599" s="23" t="s">
        <v>134</v>
      </c>
      <c r="B599" s="28">
        <v>30</v>
      </c>
      <c r="C599" s="32">
        <v>4438429.42</v>
      </c>
      <c r="D599" s="32">
        <v>351732.82</v>
      </c>
      <c r="E599" s="28" t="s">
        <v>90</v>
      </c>
      <c r="F599" s="47" t="s">
        <v>41</v>
      </c>
      <c r="G599" s="35" t="s">
        <v>42</v>
      </c>
      <c r="H599" s="28" t="s">
        <v>91</v>
      </c>
      <c r="I599" s="22" t="s">
        <v>91</v>
      </c>
      <c r="J599" s="30">
        <v>2</v>
      </c>
      <c r="K599" s="30" t="s">
        <v>92</v>
      </c>
      <c r="L599" s="30" t="s">
        <v>92</v>
      </c>
      <c r="M599" s="28"/>
      <c r="N599" s="28">
        <v>1</v>
      </c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34"/>
    </row>
    <row r="600" spans="1:25" ht="15" x14ac:dyDescent="0.25">
      <c r="A600" s="23" t="s">
        <v>219</v>
      </c>
      <c r="B600" s="28">
        <v>30</v>
      </c>
      <c r="C600" s="32">
        <v>4438431.8</v>
      </c>
      <c r="D600" s="32">
        <v>351588.47</v>
      </c>
      <c r="E600" s="28" t="s">
        <v>90</v>
      </c>
      <c r="F600" s="47" t="s">
        <v>41</v>
      </c>
      <c r="G600" s="35" t="s">
        <v>42</v>
      </c>
      <c r="H600" s="28" t="s">
        <v>91</v>
      </c>
      <c r="I600" s="22" t="s">
        <v>91</v>
      </c>
      <c r="J600" s="30">
        <v>7</v>
      </c>
      <c r="K600" s="30" t="s">
        <v>92</v>
      </c>
      <c r="L600" s="30" t="s">
        <v>92</v>
      </c>
      <c r="M600" s="28"/>
      <c r="N600" s="28"/>
      <c r="O600" s="28">
        <v>1</v>
      </c>
      <c r="P600" s="28"/>
      <c r="Q600" s="28"/>
      <c r="R600" s="28">
        <v>1</v>
      </c>
      <c r="S600" s="28"/>
      <c r="T600" s="28"/>
      <c r="U600" s="28"/>
      <c r="V600" s="28">
        <v>1</v>
      </c>
      <c r="W600" s="28"/>
      <c r="X600" s="28"/>
      <c r="Y600" s="34"/>
    </row>
    <row r="601" spans="1:25" ht="15" x14ac:dyDescent="0.25">
      <c r="A601" s="23" t="s">
        <v>228</v>
      </c>
      <c r="B601" s="28">
        <v>30</v>
      </c>
      <c r="C601" s="32">
        <v>4438436.92</v>
      </c>
      <c r="D601" s="32">
        <v>351491.41</v>
      </c>
      <c r="E601" s="28" t="s">
        <v>90</v>
      </c>
      <c r="F601" s="47" t="s">
        <v>41</v>
      </c>
      <c r="G601" s="35" t="s">
        <v>42</v>
      </c>
      <c r="H601" s="28" t="s">
        <v>91</v>
      </c>
      <c r="I601" s="22" t="s">
        <v>91</v>
      </c>
      <c r="J601" s="30">
        <v>2</v>
      </c>
      <c r="K601" s="30" t="s">
        <v>92</v>
      </c>
      <c r="L601" s="30" t="s">
        <v>92</v>
      </c>
      <c r="M601" s="28"/>
      <c r="N601" s="28"/>
      <c r="O601" s="28">
        <v>1</v>
      </c>
      <c r="P601" s="28"/>
      <c r="Q601" s="28"/>
      <c r="R601" s="28"/>
      <c r="S601" s="28">
        <v>1</v>
      </c>
      <c r="T601" s="28"/>
      <c r="U601" s="28"/>
      <c r="V601" s="28"/>
      <c r="W601" s="28"/>
      <c r="X601" s="28"/>
      <c r="Y601" s="34"/>
    </row>
    <row r="602" spans="1:25" ht="15" x14ac:dyDescent="0.25">
      <c r="A602" s="23" t="s">
        <v>133</v>
      </c>
      <c r="B602" s="28">
        <v>30</v>
      </c>
      <c r="C602" s="32">
        <v>4438442.04</v>
      </c>
      <c r="D602" s="32">
        <v>351479.66</v>
      </c>
      <c r="E602" s="28" t="s">
        <v>90</v>
      </c>
      <c r="F602" s="47" t="s">
        <v>41</v>
      </c>
      <c r="G602" s="35" t="s">
        <v>42</v>
      </c>
      <c r="H602" s="28" t="s">
        <v>91</v>
      </c>
      <c r="I602" s="22" t="s">
        <v>91</v>
      </c>
      <c r="J602" s="30">
        <v>2</v>
      </c>
      <c r="K602" s="30" t="s">
        <v>92</v>
      </c>
      <c r="L602" s="30" t="s">
        <v>92</v>
      </c>
      <c r="M602" s="28"/>
      <c r="N602" s="28"/>
      <c r="O602" s="28">
        <v>1</v>
      </c>
      <c r="P602" s="28"/>
      <c r="Q602" s="28"/>
      <c r="R602" s="28"/>
      <c r="S602" s="28"/>
      <c r="T602" s="28"/>
      <c r="U602" s="28"/>
      <c r="V602" s="28"/>
      <c r="W602" s="28"/>
      <c r="X602" s="28"/>
      <c r="Y602" s="34"/>
    </row>
    <row r="603" spans="1:25" ht="15" x14ac:dyDescent="0.25">
      <c r="A603" s="23" t="s">
        <v>117</v>
      </c>
      <c r="B603" s="28">
        <v>30</v>
      </c>
      <c r="C603" s="32">
        <v>4438442.5999999996</v>
      </c>
      <c r="D603" s="32">
        <v>351128.34</v>
      </c>
      <c r="E603" s="28" t="s">
        <v>90</v>
      </c>
      <c r="F603" s="47" t="s">
        <v>41</v>
      </c>
      <c r="G603" s="35" t="s">
        <v>42</v>
      </c>
      <c r="H603" s="28" t="s">
        <v>91</v>
      </c>
      <c r="I603" s="22" t="s">
        <v>91</v>
      </c>
      <c r="J603" s="30">
        <v>2</v>
      </c>
      <c r="K603" s="30" t="s">
        <v>92</v>
      </c>
      <c r="L603" s="30" t="s">
        <v>92</v>
      </c>
      <c r="M603" s="28"/>
      <c r="N603" s="28"/>
      <c r="O603" s="28"/>
      <c r="P603" s="28"/>
      <c r="Q603" s="28"/>
      <c r="R603" s="28">
        <v>1</v>
      </c>
      <c r="S603" s="28"/>
      <c r="T603" s="28"/>
      <c r="U603" s="28"/>
      <c r="V603" s="28">
        <v>1</v>
      </c>
      <c r="W603" s="28"/>
      <c r="X603" s="28">
        <v>1</v>
      </c>
      <c r="Y603" s="34"/>
    </row>
    <row r="604" spans="1:25" ht="15" x14ac:dyDescent="0.25">
      <c r="A604" s="23" t="s">
        <v>132</v>
      </c>
      <c r="B604" s="28">
        <v>30</v>
      </c>
      <c r="C604" s="32">
        <v>4438453.87</v>
      </c>
      <c r="D604" s="32">
        <v>351040.7</v>
      </c>
      <c r="E604" s="28" t="s">
        <v>90</v>
      </c>
      <c r="F604" s="47" t="s">
        <v>41</v>
      </c>
      <c r="G604" s="35" t="s">
        <v>42</v>
      </c>
      <c r="H604" s="28" t="s">
        <v>91</v>
      </c>
      <c r="I604" s="22" t="s">
        <v>91</v>
      </c>
      <c r="J604" s="30">
        <v>2</v>
      </c>
      <c r="K604" s="30" t="s">
        <v>92</v>
      </c>
      <c r="L604" s="30" t="s">
        <v>92</v>
      </c>
      <c r="M604" s="28"/>
      <c r="N604" s="28"/>
      <c r="O604" s="28"/>
      <c r="P604" s="28">
        <v>1</v>
      </c>
      <c r="Q604" s="28"/>
      <c r="R604" s="28"/>
      <c r="S604" s="28">
        <v>1</v>
      </c>
      <c r="T604" s="28"/>
      <c r="U604" s="28"/>
      <c r="V604" s="28"/>
      <c r="W604" s="28"/>
      <c r="X604" s="28"/>
      <c r="Y604" s="34"/>
    </row>
    <row r="605" spans="1:25" ht="15" x14ac:dyDescent="0.25">
      <c r="A605" s="23" t="s">
        <v>131</v>
      </c>
      <c r="B605" s="28">
        <v>30</v>
      </c>
      <c r="C605" s="32">
        <v>4438454.45</v>
      </c>
      <c r="D605" s="32">
        <v>350920.87</v>
      </c>
      <c r="E605" s="28" t="s">
        <v>90</v>
      </c>
      <c r="F605" s="47" t="s">
        <v>41</v>
      </c>
      <c r="G605" s="35" t="s">
        <v>42</v>
      </c>
      <c r="H605" s="28" t="s">
        <v>91</v>
      </c>
      <c r="I605" s="22" t="s">
        <v>91</v>
      </c>
      <c r="J605" s="30">
        <v>2</v>
      </c>
      <c r="K605" s="30" t="s">
        <v>92</v>
      </c>
      <c r="L605" s="30" t="s">
        <v>92</v>
      </c>
      <c r="M605" s="28"/>
      <c r="N605" s="28"/>
      <c r="O605" s="28">
        <v>1</v>
      </c>
      <c r="P605" s="28"/>
      <c r="Q605" s="28"/>
      <c r="R605" s="28"/>
      <c r="S605" s="28"/>
      <c r="T605" s="28"/>
      <c r="U605" s="28"/>
      <c r="V605" s="28"/>
      <c r="W605" s="28"/>
      <c r="X605" s="28"/>
      <c r="Y605" s="34"/>
    </row>
    <row r="606" spans="1:25" ht="15" x14ac:dyDescent="0.25">
      <c r="A606" s="23" t="s">
        <v>130</v>
      </c>
      <c r="B606" s="28">
        <v>30</v>
      </c>
      <c r="C606" s="32">
        <v>4438455.2</v>
      </c>
      <c r="D606" s="32">
        <v>350922</v>
      </c>
      <c r="E606" s="28" t="s">
        <v>90</v>
      </c>
      <c r="F606" s="47" t="s">
        <v>41</v>
      </c>
      <c r="G606" s="35" t="s">
        <v>42</v>
      </c>
      <c r="H606" s="28" t="s">
        <v>91</v>
      </c>
      <c r="I606" s="22" t="s">
        <v>91</v>
      </c>
      <c r="J606" s="30">
        <v>2</v>
      </c>
      <c r="K606" s="30" t="s">
        <v>92</v>
      </c>
      <c r="L606" s="30" t="s">
        <v>92</v>
      </c>
      <c r="M606" s="28"/>
      <c r="N606" s="28">
        <v>1</v>
      </c>
      <c r="O606" s="28"/>
      <c r="P606" s="28"/>
      <c r="Q606" s="28"/>
      <c r="R606" s="28"/>
      <c r="S606" s="28">
        <v>1</v>
      </c>
      <c r="T606" s="28"/>
      <c r="U606" s="28"/>
      <c r="V606" s="28"/>
      <c r="W606" s="28"/>
      <c r="X606" s="28"/>
      <c r="Y606" s="34"/>
    </row>
    <row r="607" spans="1:25" ht="15" x14ac:dyDescent="0.25">
      <c r="A607" s="23" t="s">
        <v>214</v>
      </c>
      <c r="B607" s="28">
        <v>30</v>
      </c>
      <c r="C607" s="32">
        <v>4438455.91</v>
      </c>
      <c r="D607" s="32">
        <v>350355.9</v>
      </c>
      <c r="E607" s="28" t="s">
        <v>90</v>
      </c>
      <c r="F607" s="47" t="s">
        <v>41</v>
      </c>
      <c r="G607" s="35" t="s">
        <v>42</v>
      </c>
      <c r="H607" s="28" t="s">
        <v>94</v>
      </c>
      <c r="I607" s="22" t="s">
        <v>91</v>
      </c>
      <c r="J607" s="30">
        <v>7</v>
      </c>
      <c r="K607" s="30" t="s">
        <v>92</v>
      </c>
      <c r="L607" s="30" t="s">
        <v>92</v>
      </c>
      <c r="M607" s="28">
        <v>1</v>
      </c>
      <c r="N607" s="28"/>
      <c r="O607" s="28"/>
      <c r="P607" s="28"/>
      <c r="Q607" s="28"/>
      <c r="R607" s="28">
        <v>1</v>
      </c>
      <c r="S607" s="28"/>
      <c r="T607" s="28"/>
      <c r="U607" s="28"/>
      <c r="V607" s="28"/>
      <c r="W607" s="28"/>
      <c r="X607" s="28"/>
      <c r="Y607" s="34"/>
    </row>
    <row r="608" spans="1:25" ht="15" x14ac:dyDescent="0.25">
      <c r="A608" s="23" t="s">
        <v>215</v>
      </c>
      <c r="B608" s="28">
        <v>30</v>
      </c>
      <c r="C608" s="32">
        <v>4438456.12</v>
      </c>
      <c r="D608" s="32">
        <v>350356.76</v>
      </c>
      <c r="E608" s="28" t="s">
        <v>90</v>
      </c>
      <c r="F608" s="47" t="s">
        <v>41</v>
      </c>
      <c r="G608" s="35" t="s">
        <v>42</v>
      </c>
      <c r="H608" s="28" t="s">
        <v>91</v>
      </c>
      <c r="I608" s="22" t="s">
        <v>91</v>
      </c>
      <c r="J608" s="30">
        <v>7</v>
      </c>
      <c r="K608" s="30" t="s">
        <v>92</v>
      </c>
      <c r="L608" s="30" t="s">
        <v>92</v>
      </c>
      <c r="M608" s="28"/>
      <c r="N608" s="28"/>
      <c r="O608" s="28"/>
      <c r="P608" s="28"/>
      <c r="Q608" s="28"/>
      <c r="R608" s="28"/>
      <c r="S608" s="28"/>
      <c r="T608" s="28"/>
      <c r="U608" s="28"/>
      <c r="V608" s="28">
        <v>1</v>
      </c>
      <c r="W608" s="28"/>
      <c r="X608" s="28"/>
      <c r="Y608" s="34"/>
    </row>
    <row r="609" spans="1:25" ht="15" x14ac:dyDescent="0.25">
      <c r="A609" s="23" t="s">
        <v>242</v>
      </c>
      <c r="B609" s="28">
        <v>27</v>
      </c>
      <c r="C609" s="32">
        <v>4438700.22</v>
      </c>
      <c r="D609" s="32">
        <v>336303.87</v>
      </c>
      <c r="E609" s="28" t="s">
        <v>90</v>
      </c>
      <c r="F609" s="47" t="s">
        <v>40</v>
      </c>
      <c r="G609" s="35" t="s">
        <v>42</v>
      </c>
      <c r="H609" s="28" t="s">
        <v>91</v>
      </c>
      <c r="I609" s="22" t="s">
        <v>91</v>
      </c>
      <c r="J609" s="30">
        <v>3</v>
      </c>
      <c r="K609" s="30" t="s">
        <v>92</v>
      </c>
      <c r="L609" s="30" t="s">
        <v>92</v>
      </c>
      <c r="M609" s="28"/>
      <c r="N609" s="28">
        <v>1</v>
      </c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34"/>
    </row>
    <row r="610" spans="1:25" ht="15" x14ac:dyDescent="0.25">
      <c r="A610" s="23" t="s">
        <v>187</v>
      </c>
      <c r="B610" s="28">
        <v>19</v>
      </c>
      <c r="C610" s="32">
        <v>4438771.28</v>
      </c>
      <c r="D610" s="32">
        <v>356520.86</v>
      </c>
      <c r="E610" s="28" t="s">
        <v>90</v>
      </c>
      <c r="F610" s="47" t="s">
        <v>41</v>
      </c>
      <c r="G610" s="35" t="s">
        <v>42</v>
      </c>
      <c r="H610" s="28" t="s">
        <v>91</v>
      </c>
      <c r="I610" s="22" t="s">
        <v>91</v>
      </c>
      <c r="J610" s="30">
        <v>3</v>
      </c>
      <c r="K610" s="30" t="s">
        <v>92</v>
      </c>
      <c r="L610" s="30" t="s">
        <v>92</v>
      </c>
      <c r="M610" s="28"/>
      <c r="N610" s="28">
        <v>1</v>
      </c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34"/>
    </row>
    <row r="611" spans="1:25" ht="15" x14ac:dyDescent="0.25">
      <c r="A611" s="23" t="s">
        <v>263</v>
      </c>
      <c r="B611" s="28">
        <v>26</v>
      </c>
      <c r="C611" s="32">
        <v>4438848.6900000004</v>
      </c>
      <c r="D611" s="32">
        <v>305196.59999999998</v>
      </c>
      <c r="E611" s="28" t="s">
        <v>90</v>
      </c>
      <c r="F611" s="47" t="s">
        <v>40</v>
      </c>
      <c r="G611" s="35" t="s">
        <v>42</v>
      </c>
      <c r="H611" s="28" t="s">
        <v>91</v>
      </c>
      <c r="I611" s="22" t="s">
        <v>91</v>
      </c>
      <c r="J611" s="30">
        <v>7</v>
      </c>
      <c r="K611" s="30" t="s">
        <v>92</v>
      </c>
      <c r="L611" s="30" t="s">
        <v>92</v>
      </c>
      <c r="M611" s="28"/>
      <c r="N611" s="28">
        <v>1</v>
      </c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34"/>
    </row>
    <row r="612" spans="1:25" ht="15" x14ac:dyDescent="0.25">
      <c r="A612" s="23" t="s">
        <v>243</v>
      </c>
      <c r="B612" s="28">
        <v>27</v>
      </c>
      <c r="C612" s="32">
        <v>4438907.72</v>
      </c>
      <c r="D612" s="32">
        <v>336244.97</v>
      </c>
      <c r="E612" s="28" t="s">
        <v>90</v>
      </c>
      <c r="F612" s="47" t="s">
        <v>40</v>
      </c>
      <c r="G612" s="35" t="s">
        <v>42</v>
      </c>
      <c r="H612" s="28" t="s">
        <v>91</v>
      </c>
      <c r="I612" s="22" t="s">
        <v>91</v>
      </c>
      <c r="J612" s="30">
        <v>3</v>
      </c>
      <c r="K612" s="30" t="s">
        <v>92</v>
      </c>
      <c r="L612" s="30" t="s">
        <v>92</v>
      </c>
      <c r="M612" s="28"/>
      <c r="N612" s="28">
        <v>1</v>
      </c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34"/>
    </row>
    <row r="613" spans="1:25" ht="15" x14ac:dyDescent="0.25">
      <c r="A613" s="23" t="s">
        <v>188</v>
      </c>
      <c r="B613" s="28">
        <v>30</v>
      </c>
      <c r="C613" s="32">
        <v>4438933.3899999997</v>
      </c>
      <c r="D613" s="32">
        <v>348533.26</v>
      </c>
      <c r="E613" s="28" t="s">
        <v>90</v>
      </c>
      <c r="F613" s="47" t="s">
        <v>41</v>
      </c>
      <c r="G613" s="35" t="s">
        <v>42</v>
      </c>
      <c r="H613" s="28" t="s">
        <v>91</v>
      </c>
      <c r="I613" s="22" t="s">
        <v>91</v>
      </c>
      <c r="J613" s="30">
        <v>2</v>
      </c>
      <c r="K613" s="30" t="s">
        <v>92</v>
      </c>
      <c r="L613" s="30" t="s">
        <v>92</v>
      </c>
      <c r="M613" s="28"/>
      <c r="N613" s="28"/>
      <c r="O613" s="28">
        <v>1</v>
      </c>
      <c r="P613" s="28"/>
      <c r="Q613" s="28"/>
      <c r="R613" s="28">
        <v>1</v>
      </c>
      <c r="S613" s="28"/>
      <c r="T613" s="28"/>
      <c r="U613" s="28"/>
      <c r="V613" s="28">
        <v>1</v>
      </c>
      <c r="W613" s="28"/>
      <c r="X613" s="28"/>
      <c r="Y613" s="34"/>
    </row>
    <row r="614" spans="1:25" ht="15" x14ac:dyDescent="0.25">
      <c r="A614" s="23" t="s">
        <v>351</v>
      </c>
      <c r="B614" s="28">
        <v>27</v>
      </c>
      <c r="C614" s="32">
        <v>4438988.67</v>
      </c>
      <c r="D614" s="32">
        <v>336199.12</v>
      </c>
      <c r="E614" s="28" t="s">
        <v>90</v>
      </c>
      <c r="F614" s="47" t="s">
        <v>40</v>
      </c>
      <c r="G614" s="35" t="s">
        <v>42</v>
      </c>
      <c r="H614" s="28" t="s">
        <v>91</v>
      </c>
      <c r="I614" s="22" t="s">
        <v>91</v>
      </c>
      <c r="J614" s="30">
        <v>3</v>
      </c>
      <c r="K614" s="30" t="s">
        <v>92</v>
      </c>
      <c r="L614" s="30" t="s">
        <v>92</v>
      </c>
      <c r="M614" s="28"/>
      <c r="N614" s="28"/>
      <c r="O614" s="28">
        <v>1</v>
      </c>
      <c r="P614" s="28"/>
      <c r="Q614" s="28"/>
      <c r="R614" s="28"/>
      <c r="S614" s="28"/>
      <c r="T614" s="28"/>
      <c r="U614" s="28"/>
      <c r="V614" s="28"/>
      <c r="W614" s="28"/>
      <c r="X614" s="28"/>
    </row>
    <row r="615" spans="1:25" ht="15" x14ac:dyDescent="0.25">
      <c r="A615" s="23" t="s">
        <v>301</v>
      </c>
      <c r="B615" s="28">
        <v>27</v>
      </c>
      <c r="C615" s="32">
        <v>4438990.59</v>
      </c>
      <c r="D615" s="32">
        <v>336197.71</v>
      </c>
      <c r="E615" s="28" t="s">
        <v>90</v>
      </c>
      <c r="F615" s="47" t="s">
        <v>40</v>
      </c>
      <c r="G615" s="35" t="s">
        <v>42</v>
      </c>
      <c r="H615" s="28" t="s">
        <v>91</v>
      </c>
      <c r="I615" s="22" t="s">
        <v>91</v>
      </c>
      <c r="J615" s="30">
        <v>3</v>
      </c>
      <c r="K615" s="30" t="s">
        <v>92</v>
      </c>
      <c r="L615" s="30" t="s">
        <v>92</v>
      </c>
      <c r="M615" s="28">
        <v>1</v>
      </c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34"/>
    </row>
    <row r="616" spans="1:25" ht="15" x14ac:dyDescent="0.25">
      <c r="A616" s="23" t="s">
        <v>244</v>
      </c>
      <c r="B616" s="34">
        <v>27</v>
      </c>
      <c r="C616" s="42">
        <v>4439006.9800000004</v>
      </c>
      <c r="D616" s="42">
        <v>336184.68</v>
      </c>
      <c r="E616" s="34" t="s">
        <v>90</v>
      </c>
      <c r="F616" s="47" t="s">
        <v>40</v>
      </c>
      <c r="G616" s="35" t="s">
        <v>42</v>
      </c>
      <c r="H616" s="34" t="s">
        <v>94</v>
      </c>
      <c r="I616" s="22" t="s">
        <v>91</v>
      </c>
      <c r="J616" s="37">
        <v>3</v>
      </c>
      <c r="K616" s="37" t="s">
        <v>92</v>
      </c>
      <c r="L616" s="37" t="s">
        <v>92</v>
      </c>
      <c r="M616" s="28"/>
      <c r="N616" s="28">
        <v>1</v>
      </c>
      <c r="O616" s="28"/>
      <c r="P616" s="28"/>
      <c r="Q616" s="28"/>
      <c r="R616" s="28"/>
      <c r="S616" s="28"/>
      <c r="T616" s="28"/>
      <c r="U616" s="28"/>
      <c r="V616" s="28"/>
      <c r="W616" s="28"/>
      <c r="X616" s="28"/>
    </row>
    <row r="617" spans="1:25" ht="15" x14ac:dyDescent="0.25">
      <c r="A617" s="23" t="s">
        <v>245</v>
      </c>
      <c r="B617" s="28">
        <v>27</v>
      </c>
      <c r="C617" s="32">
        <v>4439061.84</v>
      </c>
      <c r="D617" s="32">
        <v>336138.35</v>
      </c>
      <c r="E617" s="28" t="s">
        <v>90</v>
      </c>
      <c r="F617" s="47" t="s">
        <v>40</v>
      </c>
      <c r="G617" s="35" t="s">
        <v>42</v>
      </c>
      <c r="H617" s="28" t="s">
        <v>94</v>
      </c>
      <c r="I617" s="22" t="s">
        <v>91</v>
      </c>
      <c r="J617" s="30">
        <v>3</v>
      </c>
      <c r="K617" s="30" t="s">
        <v>92</v>
      </c>
      <c r="L617" s="30" t="s">
        <v>92</v>
      </c>
      <c r="M617" s="28">
        <v>1</v>
      </c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34"/>
    </row>
    <row r="618" spans="1:25" ht="15" x14ac:dyDescent="0.25">
      <c r="A618" s="23" t="s">
        <v>246</v>
      </c>
      <c r="B618" s="28">
        <v>27</v>
      </c>
      <c r="C618" s="32">
        <v>4439114.03</v>
      </c>
      <c r="D618" s="32">
        <v>336107.66</v>
      </c>
      <c r="E618" s="28" t="s">
        <v>90</v>
      </c>
      <c r="F618" s="47" t="s">
        <v>40</v>
      </c>
      <c r="G618" s="35" t="s">
        <v>42</v>
      </c>
      <c r="H618" s="28" t="s">
        <v>91</v>
      </c>
      <c r="I618" s="22" t="s">
        <v>91</v>
      </c>
      <c r="J618" s="30">
        <v>3</v>
      </c>
      <c r="K618" s="30" t="s">
        <v>92</v>
      </c>
      <c r="L618" s="30" t="s">
        <v>92</v>
      </c>
      <c r="M618" s="28"/>
      <c r="N618" s="28">
        <v>1</v>
      </c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34"/>
    </row>
    <row r="619" spans="1:25" ht="15" x14ac:dyDescent="0.25">
      <c r="A619" s="23" t="s">
        <v>327</v>
      </c>
      <c r="B619" s="28">
        <v>24</v>
      </c>
      <c r="C619" s="32">
        <v>4439294.21</v>
      </c>
      <c r="D619" s="32">
        <v>319791.82</v>
      </c>
      <c r="E619" s="28" t="s">
        <v>90</v>
      </c>
      <c r="F619" s="47" t="s">
        <v>40</v>
      </c>
      <c r="G619" s="35" t="s">
        <v>42</v>
      </c>
      <c r="H619" s="28" t="s">
        <v>91</v>
      </c>
      <c r="I619" s="22" t="s">
        <v>91</v>
      </c>
      <c r="J619" s="30">
        <v>7</v>
      </c>
      <c r="K619" s="30" t="s">
        <v>92</v>
      </c>
      <c r="L619" s="30" t="s">
        <v>92</v>
      </c>
      <c r="M619" s="28"/>
      <c r="N619" s="28">
        <v>1</v>
      </c>
      <c r="O619" s="28"/>
      <c r="P619" s="28"/>
      <c r="Q619" s="28"/>
      <c r="R619" s="28"/>
      <c r="S619" s="28"/>
      <c r="T619" s="28"/>
      <c r="U619" s="28"/>
      <c r="V619" s="28"/>
      <c r="W619" s="28"/>
      <c r="X619" s="28"/>
    </row>
    <row r="620" spans="1:25" ht="15" x14ac:dyDescent="0.25">
      <c r="A620" s="23" t="s">
        <v>253</v>
      </c>
      <c r="B620" s="28">
        <v>27</v>
      </c>
      <c r="C620" s="32">
        <v>4439381.5199999996</v>
      </c>
      <c r="D620" s="32">
        <v>335816.95</v>
      </c>
      <c r="E620" s="28" t="s">
        <v>90</v>
      </c>
      <c r="F620" s="47" t="s">
        <v>40</v>
      </c>
      <c r="G620" s="35" t="s">
        <v>42</v>
      </c>
      <c r="H620" s="28" t="s">
        <v>91</v>
      </c>
      <c r="I620" s="22" t="s">
        <v>91</v>
      </c>
      <c r="J620" s="30">
        <v>3</v>
      </c>
      <c r="K620" s="30" t="s">
        <v>92</v>
      </c>
      <c r="L620" s="30" t="s">
        <v>92</v>
      </c>
      <c r="M620" s="28"/>
      <c r="N620" s="28">
        <v>1</v>
      </c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34"/>
    </row>
    <row r="621" spans="1:25" ht="15" x14ac:dyDescent="0.25">
      <c r="A621" s="23" t="s">
        <v>254</v>
      </c>
      <c r="B621" s="28">
        <v>27</v>
      </c>
      <c r="C621" s="32">
        <v>4439399.5599999996</v>
      </c>
      <c r="D621" s="32">
        <v>335783.9</v>
      </c>
      <c r="E621" s="28" t="s">
        <v>90</v>
      </c>
      <c r="F621" s="47" t="s">
        <v>40</v>
      </c>
      <c r="G621" s="35" t="s">
        <v>42</v>
      </c>
      <c r="H621" s="28" t="s">
        <v>91</v>
      </c>
      <c r="I621" s="22" t="s">
        <v>91</v>
      </c>
      <c r="J621" s="30">
        <v>3</v>
      </c>
      <c r="K621" s="30" t="s">
        <v>92</v>
      </c>
      <c r="L621" s="30" t="s">
        <v>92</v>
      </c>
      <c r="M621" s="28"/>
      <c r="N621" s="28">
        <v>1</v>
      </c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34"/>
    </row>
    <row r="622" spans="1:25" ht="15" x14ac:dyDescent="0.25">
      <c r="A622" s="23" t="s">
        <v>189</v>
      </c>
      <c r="B622" s="36">
        <v>30</v>
      </c>
      <c r="C622" s="44">
        <v>4439498.29</v>
      </c>
      <c r="D622" s="44">
        <v>347922.3</v>
      </c>
      <c r="E622" s="36" t="s">
        <v>90</v>
      </c>
      <c r="F622" s="47" t="s">
        <v>41</v>
      </c>
      <c r="G622" s="35" t="s">
        <v>42</v>
      </c>
      <c r="H622" s="36" t="s">
        <v>91</v>
      </c>
      <c r="I622" s="22" t="s">
        <v>91</v>
      </c>
      <c r="J622" s="46">
        <v>2</v>
      </c>
      <c r="K622" s="46" t="s">
        <v>92</v>
      </c>
      <c r="L622" s="46" t="s">
        <v>92</v>
      </c>
      <c r="M622" s="28"/>
      <c r="N622" s="28"/>
      <c r="O622" s="28"/>
      <c r="P622" s="28">
        <v>1</v>
      </c>
      <c r="Q622" s="28"/>
      <c r="R622" s="28"/>
      <c r="S622" s="28"/>
      <c r="T622" s="28">
        <v>1</v>
      </c>
      <c r="U622" s="28"/>
      <c r="V622" s="28"/>
      <c r="W622" s="28"/>
      <c r="X622" s="28"/>
      <c r="Y622" s="34"/>
    </row>
    <row r="623" spans="1:25" ht="15" x14ac:dyDescent="0.25">
      <c r="A623" s="23" t="s">
        <v>255</v>
      </c>
      <c r="B623" s="28">
        <v>27</v>
      </c>
      <c r="C623" s="32">
        <v>4439501.84</v>
      </c>
      <c r="D623" s="32">
        <v>335701.93</v>
      </c>
      <c r="E623" s="28" t="s">
        <v>90</v>
      </c>
      <c r="F623" s="47" t="s">
        <v>40</v>
      </c>
      <c r="G623" s="35" t="s">
        <v>42</v>
      </c>
      <c r="H623" s="28" t="s">
        <v>94</v>
      </c>
      <c r="I623" s="22" t="s">
        <v>91</v>
      </c>
      <c r="J623" s="30">
        <v>3</v>
      </c>
      <c r="K623" s="30" t="s">
        <v>92</v>
      </c>
      <c r="L623" s="30" t="s">
        <v>92</v>
      </c>
      <c r="M623" s="28"/>
      <c r="N623" s="28"/>
      <c r="O623" s="28">
        <v>1</v>
      </c>
      <c r="P623" s="28"/>
      <c r="Q623" s="28"/>
      <c r="R623" s="28"/>
      <c r="S623" s="28"/>
      <c r="T623" s="28"/>
      <c r="U623" s="28"/>
      <c r="V623" s="28"/>
      <c r="W623" s="28"/>
      <c r="X623" s="28"/>
      <c r="Y623" s="34"/>
    </row>
    <row r="624" spans="1:25" ht="15" x14ac:dyDescent="0.25">
      <c r="A624" s="23" t="s">
        <v>107</v>
      </c>
      <c r="B624" s="28">
        <v>30</v>
      </c>
      <c r="C624" s="32">
        <v>4439548.34</v>
      </c>
      <c r="D624" s="32">
        <v>347857.29</v>
      </c>
      <c r="E624" s="28" t="s">
        <v>90</v>
      </c>
      <c r="F624" s="47" t="s">
        <v>41</v>
      </c>
      <c r="G624" s="35" t="s">
        <v>42</v>
      </c>
      <c r="H624" s="28" t="s">
        <v>91</v>
      </c>
      <c r="I624" s="22" t="s">
        <v>91</v>
      </c>
      <c r="J624" s="30">
        <v>2</v>
      </c>
      <c r="K624" s="30" t="s">
        <v>92</v>
      </c>
      <c r="L624" s="30" t="s">
        <v>92</v>
      </c>
      <c r="M624" s="28"/>
      <c r="N624" s="28"/>
      <c r="O624" s="28">
        <v>1</v>
      </c>
      <c r="P624" s="28"/>
      <c r="Q624" s="28"/>
      <c r="R624" s="28"/>
      <c r="S624" s="28"/>
      <c r="T624" s="28"/>
      <c r="U624" s="28"/>
      <c r="V624" s="28"/>
      <c r="W624" s="28"/>
      <c r="X624" s="28"/>
      <c r="Y624" s="34"/>
    </row>
    <row r="625" spans="1:25" ht="15" x14ac:dyDescent="0.25">
      <c r="A625" s="23" t="s">
        <v>305</v>
      </c>
      <c r="B625" s="34">
        <v>33</v>
      </c>
      <c r="C625" s="42">
        <v>4439660.87</v>
      </c>
      <c r="D625" s="42">
        <v>333583.83</v>
      </c>
      <c r="E625" s="34" t="s">
        <v>90</v>
      </c>
      <c r="F625" s="47" t="s">
        <v>40</v>
      </c>
      <c r="G625" s="35" t="s">
        <v>42</v>
      </c>
      <c r="H625" s="34" t="s">
        <v>91</v>
      </c>
      <c r="I625" s="22" t="s">
        <v>91</v>
      </c>
      <c r="J625" s="37">
        <v>3</v>
      </c>
      <c r="K625" s="37" t="s">
        <v>92</v>
      </c>
      <c r="L625" s="37" t="s">
        <v>92</v>
      </c>
      <c r="M625" s="28"/>
      <c r="N625" s="28">
        <v>1</v>
      </c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34"/>
    </row>
    <row r="626" spans="1:25" ht="15" x14ac:dyDescent="0.25">
      <c r="A626" s="23" t="s">
        <v>256</v>
      </c>
      <c r="B626" s="28">
        <v>27</v>
      </c>
      <c r="C626" s="32">
        <v>4439870.32</v>
      </c>
      <c r="D626" s="32">
        <v>335353.73</v>
      </c>
      <c r="E626" s="28" t="s">
        <v>90</v>
      </c>
      <c r="F626" s="47" t="s">
        <v>40</v>
      </c>
      <c r="G626" s="35" t="s">
        <v>42</v>
      </c>
      <c r="H626" s="28" t="s">
        <v>91</v>
      </c>
      <c r="I626" s="22" t="s">
        <v>91</v>
      </c>
      <c r="J626" s="30">
        <v>2</v>
      </c>
      <c r="K626" s="30" t="s">
        <v>92</v>
      </c>
      <c r="L626" s="30" t="s">
        <v>92</v>
      </c>
      <c r="M626" s="28">
        <v>1</v>
      </c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34"/>
    </row>
    <row r="627" spans="1:25" ht="15" x14ac:dyDescent="0.25">
      <c r="A627" s="23" t="s">
        <v>311</v>
      </c>
      <c r="B627" s="28">
        <v>45</v>
      </c>
      <c r="C627" s="32">
        <v>4439922.5</v>
      </c>
      <c r="D627" s="32">
        <v>322907.73</v>
      </c>
      <c r="E627" s="28" t="s">
        <v>90</v>
      </c>
      <c r="F627" s="47" t="s">
        <v>40</v>
      </c>
      <c r="G627" s="35" t="s">
        <v>42</v>
      </c>
      <c r="H627" s="28" t="s">
        <v>94</v>
      </c>
      <c r="I627" s="22" t="s">
        <v>91</v>
      </c>
      <c r="J627" s="30">
        <v>3</v>
      </c>
      <c r="K627" s="30" t="s">
        <v>92</v>
      </c>
      <c r="L627" s="30" t="s">
        <v>92</v>
      </c>
      <c r="M627" s="28"/>
      <c r="N627" s="28">
        <v>1</v>
      </c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34"/>
    </row>
    <row r="628" spans="1:25" ht="15" x14ac:dyDescent="0.25">
      <c r="A628" s="23" t="s">
        <v>358</v>
      </c>
      <c r="B628" s="28">
        <v>27</v>
      </c>
      <c r="C628" s="32">
        <v>4440192.88</v>
      </c>
      <c r="D628" s="32">
        <v>335152.03999999998</v>
      </c>
      <c r="E628" s="28" t="s">
        <v>90</v>
      </c>
      <c r="F628" s="47" t="s">
        <v>40</v>
      </c>
      <c r="G628" s="35" t="s">
        <v>42</v>
      </c>
      <c r="H628" s="28" t="s">
        <v>91</v>
      </c>
      <c r="I628" s="22" t="s">
        <v>91</v>
      </c>
      <c r="J628" s="30">
        <v>2</v>
      </c>
      <c r="K628" s="30" t="s">
        <v>92</v>
      </c>
      <c r="L628" s="30" t="s">
        <v>92</v>
      </c>
      <c r="M628" s="28"/>
      <c r="N628" s="28">
        <v>1</v>
      </c>
      <c r="O628" s="28"/>
      <c r="P628" s="28"/>
      <c r="Q628" s="28"/>
      <c r="R628" s="28"/>
      <c r="S628" s="28"/>
      <c r="T628" s="28"/>
      <c r="U628" s="28"/>
      <c r="V628" s="28"/>
      <c r="W628" s="28"/>
      <c r="X628" s="28"/>
    </row>
    <row r="629" spans="1:25" ht="15" x14ac:dyDescent="0.25">
      <c r="A629" s="23" t="s">
        <v>359</v>
      </c>
      <c r="B629" s="28">
        <v>27</v>
      </c>
      <c r="C629" s="32">
        <v>4440304.99</v>
      </c>
      <c r="D629" s="32">
        <v>335149.44</v>
      </c>
      <c r="E629" s="28" t="s">
        <v>90</v>
      </c>
      <c r="F629" s="47" t="s">
        <v>40</v>
      </c>
      <c r="G629" s="35" t="s">
        <v>42</v>
      </c>
      <c r="H629" s="28" t="s">
        <v>91</v>
      </c>
      <c r="I629" s="22" t="s">
        <v>91</v>
      </c>
      <c r="J629" s="30">
        <v>2</v>
      </c>
      <c r="K629" s="30" t="s">
        <v>92</v>
      </c>
      <c r="L629" s="30" t="s">
        <v>92</v>
      </c>
      <c r="M629" s="28"/>
      <c r="N629" s="28">
        <v>1</v>
      </c>
      <c r="O629" s="28"/>
      <c r="P629" s="28"/>
      <c r="Q629" s="28">
        <v>1</v>
      </c>
      <c r="R629" s="28"/>
      <c r="S629" s="28"/>
      <c r="T629" s="28"/>
      <c r="U629" s="28"/>
      <c r="V629" s="28"/>
      <c r="W629" s="28"/>
      <c r="X629" s="28"/>
      <c r="Y629" s="34"/>
    </row>
    <row r="630" spans="1:25" ht="15" x14ac:dyDescent="0.25">
      <c r="A630" s="23" t="s">
        <v>247</v>
      </c>
      <c r="B630" s="28">
        <v>27</v>
      </c>
      <c r="C630" s="32">
        <v>4440485.4400000004</v>
      </c>
      <c r="D630" s="32">
        <v>335140.06</v>
      </c>
      <c r="E630" s="28" t="s">
        <v>90</v>
      </c>
      <c r="F630" s="47" t="s">
        <v>40</v>
      </c>
      <c r="G630" s="35" t="s">
        <v>42</v>
      </c>
      <c r="H630" s="28" t="s">
        <v>91</v>
      </c>
      <c r="I630" s="22" t="s">
        <v>91</v>
      </c>
      <c r="J630" s="30">
        <v>3</v>
      </c>
      <c r="K630" s="30" t="s">
        <v>92</v>
      </c>
      <c r="L630" s="30" t="s">
        <v>92</v>
      </c>
      <c r="M630" s="28">
        <v>1</v>
      </c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</row>
    <row r="631" spans="1:25" ht="15" x14ac:dyDescent="0.25">
      <c r="A631" s="23" t="s">
        <v>258</v>
      </c>
      <c r="B631" s="28">
        <v>27</v>
      </c>
      <c r="C631" s="32">
        <v>4440488.29</v>
      </c>
      <c r="D631" s="32">
        <v>335141.83</v>
      </c>
      <c r="E631" s="28" t="s">
        <v>90</v>
      </c>
      <c r="F631" s="47" t="s">
        <v>40</v>
      </c>
      <c r="G631" s="35" t="s">
        <v>42</v>
      </c>
      <c r="H631" s="28" t="s">
        <v>91</v>
      </c>
      <c r="I631" s="22" t="s">
        <v>91</v>
      </c>
      <c r="J631" s="30">
        <v>22</v>
      </c>
      <c r="K631" s="30" t="s">
        <v>92</v>
      </c>
      <c r="L631" s="30" t="s">
        <v>92</v>
      </c>
      <c r="M631" s="28"/>
      <c r="N631" s="28">
        <v>1</v>
      </c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34"/>
    </row>
    <row r="632" spans="1:25" ht="15" x14ac:dyDescent="0.25">
      <c r="A632" s="23" t="s">
        <v>257</v>
      </c>
      <c r="B632" s="34">
        <v>27</v>
      </c>
      <c r="C632" s="42">
        <v>4440819.76</v>
      </c>
      <c r="D632" s="42">
        <v>335117.65999999997</v>
      </c>
      <c r="E632" s="34" t="s">
        <v>90</v>
      </c>
      <c r="F632" s="47" t="s">
        <v>40</v>
      </c>
      <c r="G632" s="35" t="s">
        <v>42</v>
      </c>
      <c r="H632" s="34" t="s">
        <v>94</v>
      </c>
      <c r="I632" s="22" t="s">
        <v>91</v>
      </c>
      <c r="J632" s="37">
        <v>2</v>
      </c>
      <c r="K632" s="37" t="s">
        <v>92</v>
      </c>
      <c r="L632" s="37" t="s">
        <v>92</v>
      </c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>
        <v>1</v>
      </c>
      <c r="Y632" s="34"/>
    </row>
    <row r="633" spans="1:25" ht="15" x14ac:dyDescent="0.25">
      <c r="A633" s="23" t="s">
        <v>248</v>
      </c>
      <c r="B633" s="28">
        <v>27</v>
      </c>
      <c r="C633" s="32">
        <v>4440896.38</v>
      </c>
      <c r="D633" s="32">
        <v>335117.88</v>
      </c>
      <c r="E633" s="28" t="s">
        <v>90</v>
      </c>
      <c r="F633" s="47" t="s">
        <v>40</v>
      </c>
      <c r="G633" s="35" t="s">
        <v>42</v>
      </c>
      <c r="H633" s="28" t="s">
        <v>91</v>
      </c>
      <c r="I633" s="22" t="s">
        <v>91</v>
      </c>
      <c r="J633" s="30">
        <v>2</v>
      </c>
      <c r="K633" s="30" t="s">
        <v>92</v>
      </c>
      <c r="L633" s="30" t="s">
        <v>92</v>
      </c>
      <c r="M633" s="28"/>
      <c r="N633" s="28">
        <v>1</v>
      </c>
      <c r="O633" s="28"/>
      <c r="P633" s="28"/>
      <c r="Q633" s="28"/>
      <c r="R633" s="28"/>
      <c r="S633" s="28"/>
      <c r="T633" s="28"/>
      <c r="U633" s="28"/>
      <c r="V633" s="28"/>
      <c r="W633" s="28"/>
      <c r="X633" s="28"/>
    </row>
    <row r="634" spans="1:25" ht="15" x14ac:dyDescent="0.25">
      <c r="A634" s="23" t="s">
        <v>304</v>
      </c>
      <c r="B634" s="36">
        <v>45</v>
      </c>
      <c r="C634" s="44">
        <v>4440950.38</v>
      </c>
      <c r="D634" s="44">
        <v>322904.53000000003</v>
      </c>
      <c r="E634" s="36" t="s">
        <v>90</v>
      </c>
      <c r="F634" s="47" t="s">
        <v>40</v>
      </c>
      <c r="G634" s="35" t="s">
        <v>42</v>
      </c>
      <c r="H634" s="36" t="s">
        <v>91</v>
      </c>
      <c r="I634" s="22" t="s">
        <v>91</v>
      </c>
      <c r="J634" s="46">
        <v>3</v>
      </c>
      <c r="K634" s="46" t="s">
        <v>92</v>
      </c>
      <c r="L634" s="46" t="s">
        <v>92</v>
      </c>
      <c r="M634" s="28"/>
      <c r="N634" s="28">
        <v>1</v>
      </c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34"/>
    </row>
    <row r="635" spans="1:25" ht="15" x14ac:dyDescent="0.25">
      <c r="A635" s="23" t="s">
        <v>328</v>
      </c>
      <c r="B635" s="28">
        <v>24</v>
      </c>
      <c r="C635" s="32">
        <v>4441829.32</v>
      </c>
      <c r="D635" s="32">
        <v>318883.86</v>
      </c>
      <c r="E635" s="28" t="s">
        <v>90</v>
      </c>
      <c r="F635" s="47" t="s">
        <v>40</v>
      </c>
      <c r="G635" s="35" t="s">
        <v>42</v>
      </c>
      <c r="H635" s="28" t="s">
        <v>91</v>
      </c>
      <c r="I635" s="22" t="s">
        <v>91</v>
      </c>
      <c r="J635" s="30">
        <v>7</v>
      </c>
      <c r="K635" s="30" t="s">
        <v>92</v>
      </c>
      <c r="L635" s="30" t="s">
        <v>92</v>
      </c>
      <c r="M635" s="28"/>
      <c r="N635" s="28">
        <v>1</v>
      </c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34"/>
    </row>
    <row r="636" spans="1:25" ht="15" x14ac:dyDescent="0.25">
      <c r="A636" s="23" t="s">
        <v>277</v>
      </c>
      <c r="B636" s="28">
        <v>23</v>
      </c>
      <c r="C636" s="32">
        <v>4442811.78</v>
      </c>
      <c r="D636" s="32">
        <v>324634.75</v>
      </c>
      <c r="E636" s="28" t="s">
        <v>90</v>
      </c>
      <c r="F636" s="47" t="s">
        <v>40</v>
      </c>
      <c r="G636" s="35" t="s">
        <v>42</v>
      </c>
      <c r="H636" s="28" t="s">
        <v>91</v>
      </c>
      <c r="I636" s="22" t="s">
        <v>91</v>
      </c>
      <c r="J636" s="30">
        <v>3</v>
      </c>
      <c r="K636" s="30" t="s">
        <v>92</v>
      </c>
      <c r="L636" s="30" t="s">
        <v>92</v>
      </c>
      <c r="M636" s="28"/>
      <c r="N636" s="28">
        <v>1</v>
      </c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34"/>
    </row>
    <row r="637" spans="1:25" ht="15" x14ac:dyDescent="0.25">
      <c r="A637" s="23" t="s">
        <v>266</v>
      </c>
      <c r="B637" s="28">
        <v>23</v>
      </c>
      <c r="C637" s="32">
        <v>4443067.92</v>
      </c>
      <c r="D637" s="32">
        <v>325162.07</v>
      </c>
      <c r="E637" s="28" t="s">
        <v>90</v>
      </c>
      <c r="F637" s="47" t="s">
        <v>40</v>
      </c>
      <c r="G637" s="35" t="s">
        <v>42</v>
      </c>
      <c r="H637" s="28" t="s">
        <v>91</v>
      </c>
      <c r="I637" s="22" t="s">
        <v>91</v>
      </c>
      <c r="J637" s="30">
        <v>3</v>
      </c>
      <c r="K637" s="30" t="s">
        <v>92</v>
      </c>
      <c r="L637" s="30" t="s">
        <v>92</v>
      </c>
      <c r="M637" s="28"/>
      <c r="N637" s="28">
        <v>1</v>
      </c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34"/>
    </row>
    <row r="638" spans="1:25" ht="15" x14ac:dyDescent="0.25">
      <c r="A638" s="23" t="s">
        <v>284</v>
      </c>
      <c r="B638" s="28">
        <v>23</v>
      </c>
      <c r="C638" s="32">
        <v>4443109.45</v>
      </c>
      <c r="D638" s="32">
        <v>325244.28999999998</v>
      </c>
      <c r="E638" s="28" t="s">
        <v>90</v>
      </c>
      <c r="F638" s="47" t="s">
        <v>40</v>
      </c>
      <c r="G638" s="35" t="s">
        <v>42</v>
      </c>
      <c r="H638" s="28" t="s">
        <v>91</v>
      </c>
      <c r="I638" s="22" t="s">
        <v>91</v>
      </c>
      <c r="J638" s="30">
        <v>3</v>
      </c>
      <c r="K638" s="30" t="s">
        <v>92</v>
      </c>
      <c r="L638" s="30" t="s">
        <v>92</v>
      </c>
      <c r="M638" s="28"/>
      <c r="N638" s="28">
        <v>1</v>
      </c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34"/>
    </row>
    <row r="639" spans="1:25" ht="15" x14ac:dyDescent="0.25">
      <c r="A639" s="23" t="s">
        <v>267</v>
      </c>
      <c r="B639" s="28">
        <v>23</v>
      </c>
      <c r="C639" s="32">
        <v>4443123.6399999997</v>
      </c>
      <c r="D639" s="32">
        <v>325274.38</v>
      </c>
      <c r="E639" s="28" t="s">
        <v>90</v>
      </c>
      <c r="F639" s="47" t="s">
        <v>40</v>
      </c>
      <c r="G639" s="35" t="s">
        <v>42</v>
      </c>
      <c r="H639" s="28" t="s">
        <v>91</v>
      </c>
      <c r="I639" s="22" t="s">
        <v>91</v>
      </c>
      <c r="J639" s="30">
        <v>3</v>
      </c>
      <c r="K639" s="30" t="s">
        <v>92</v>
      </c>
      <c r="L639" s="30" t="s">
        <v>92</v>
      </c>
      <c r="M639" s="28"/>
      <c r="N639" s="28">
        <v>1</v>
      </c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34"/>
    </row>
    <row r="640" spans="1:25" ht="15" x14ac:dyDescent="0.25">
      <c r="A640" s="23" t="s">
        <v>238</v>
      </c>
      <c r="B640" s="28">
        <v>23</v>
      </c>
      <c r="C640" s="32">
        <v>4443424.5999999996</v>
      </c>
      <c r="D640" s="32">
        <v>325907.13</v>
      </c>
      <c r="E640" s="28" t="s">
        <v>90</v>
      </c>
      <c r="F640" s="47" t="s">
        <v>40</v>
      </c>
      <c r="G640" s="35" t="s">
        <v>42</v>
      </c>
      <c r="H640" s="28" t="s">
        <v>91</v>
      </c>
      <c r="I640" s="22" t="s">
        <v>91</v>
      </c>
      <c r="J640" s="30">
        <v>3</v>
      </c>
      <c r="K640" s="30" t="s">
        <v>92</v>
      </c>
      <c r="L640" s="30" t="s">
        <v>92</v>
      </c>
      <c r="M640" s="28"/>
      <c r="N640" s="28">
        <v>1</v>
      </c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34"/>
    </row>
    <row r="641" spans="1:25" ht="15" x14ac:dyDescent="0.25">
      <c r="A641" s="23" t="s">
        <v>278</v>
      </c>
      <c r="B641" s="34">
        <v>23</v>
      </c>
      <c r="C641" s="42">
        <v>4443588.6500000004</v>
      </c>
      <c r="D641" s="42">
        <v>325906.46999999997</v>
      </c>
      <c r="E641" s="34" t="s">
        <v>90</v>
      </c>
      <c r="F641" s="47" t="s">
        <v>40</v>
      </c>
      <c r="G641" s="35" t="s">
        <v>42</v>
      </c>
      <c r="H641" s="34" t="s">
        <v>91</v>
      </c>
      <c r="I641" s="22" t="s">
        <v>91</v>
      </c>
      <c r="J641" s="37">
        <v>3</v>
      </c>
      <c r="K641" s="37" t="s">
        <v>92</v>
      </c>
      <c r="L641" s="37" t="s">
        <v>92</v>
      </c>
      <c r="M641" s="28"/>
      <c r="N641" s="28">
        <v>1</v>
      </c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34"/>
    </row>
    <row r="642" spans="1:25" ht="15" x14ac:dyDescent="0.25">
      <c r="A642" s="23" t="s">
        <v>283</v>
      </c>
      <c r="B642" s="28">
        <v>23</v>
      </c>
      <c r="C642" s="32">
        <v>4443608.7</v>
      </c>
      <c r="D642" s="32">
        <v>325903.86</v>
      </c>
      <c r="E642" s="28" t="s">
        <v>90</v>
      </c>
      <c r="F642" s="47" t="s">
        <v>40</v>
      </c>
      <c r="G642" s="35" t="s">
        <v>42</v>
      </c>
      <c r="H642" s="28" t="s">
        <v>91</v>
      </c>
      <c r="I642" s="22" t="s">
        <v>91</v>
      </c>
      <c r="J642" s="30">
        <v>3</v>
      </c>
      <c r="K642" s="30" t="s">
        <v>92</v>
      </c>
      <c r="L642" s="30" t="s">
        <v>92</v>
      </c>
      <c r="M642" s="28"/>
      <c r="N642" s="28"/>
      <c r="O642" s="28">
        <v>1</v>
      </c>
      <c r="P642" s="28"/>
      <c r="Q642" s="28"/>
      <c r="R642" s="28"/>
      <c r="S642" s="28"/>
      <c r="T642" s="28"/>
      <c r="U642" s="28"/>
      <c r="V642" s="28"/>
      <c r="W642" s="28"/>
      <c r="X642" s="28"/>
      <c r="Y642" s="34"/>
    </row>
    <row r="643" spans="1:25" ht="15" x14ac:dyDescent="0.25">
      <c r="A643" s="23" t="s">
        <v>293</v>
      </c>
      <c r="B643" s="28">
        <v>23</v>
      </c>
      <c r="C643" s="32">
        <v>4443756.49</v>
      </c>
      <c r="D643" s="32">
        <v>325905.73</v>
      </c>
      <c r="E643" s="28" t="s">
        <v>90</v>
      </c>
      <c r="F643" s="47" t="s">
        <v>40</v>
      </c>
      <c r="G643" s="35" t="s">
        <v>42</v>
      </c>
      <c r="H643" s="28" t="s">
        <v>91</v>
      </c>
      <c r="I643" s="22" t="s">
        <v>91</v>
      </c>
      <c r="J643" s="30">
        <v>3</v>
      </c>
      <c r="K643" s="30" t="s">
        <v>92</v>
      </c>
      <c r="L643" s="30" t="s">
        <v>92</v>
      </c>
      <c r="M643" s="28"/>
      <c r="N643" s="28"/>
      <c r="O643" s="28">
        <v>1</v>
      </c>
      <c r="P643" s="28"/>
      <c r="Q643" s="28"/>
      <c r="R643" s="28">
        <v>1</v>
      </c>
      <c r="S643" s="28"/>
      <c r="T643" s="28"/>
      <c r="U643" s="28"/>
      <c r="V643" s="28"/>
      <c r="W643" s="28"/>
      <c r="X643" s="28"/>
      <c r="Y643" s="34"/>
    </row>
    <row r="644" spans="1:25" ht="15" x14ac:dyDescent="0.25">
      <c r="A644" s="23" t="s">
        <v>295</v>
      </c>
      <c r="B644" s="34">
        <v>23</v>
      </c>
      <c r="C644" s="42">
        <v>4444565.49</v>
      </c>
      <c r="D644" s="42">
        <v>325909.67</v>
      </c>
      <c r="E644" s="34" t="s">
        <v>90</v>
      </c>
      <c r="F644" s="47" t="s">
        <v>40</v>
      </c>
      <c r="G644" s="35" t="s">
        <v>42</v>
      </c>
      <c r="H644" s="34" t="s">
        <v>91</v>
      </c>
      <c r="I644" s="22" t="s">
        <v>91</v>
      </c>
      <c r="J644" s="37">
        <v>3</v>
      </c>
      <c r="K644" s="37" t="s">
        <v>92</v>
      </c>
      <c r="L644" s="37" t="s">
        <v>92</v>
      </c>
      <c r="M644" s="28"/>
      <c r="N644" s="28"/>
      <c r="O644" s="28">
        <v>1</v>
      </c>
      <c r="P644" s="28"/>
      <c r="Q644" s="28"/>
      <c r="R644" s="28"/>
      <c r="S644" s="28"/>
      <c r="T644" s="28"/>
      <c r="U644" s="28"/>
      <c r="V644" s="28"/>
      <c r="W644" s="28"/>
      <c r="X644" s="28"/>
      <c r="Y644" s="34"/>
    </row>
    <row r="645" spans="1:25" ht="15" x14ac:dyDescent="0.25">
      <c r="A645" s="23" t="s">
        <v>174</v>
      </c>
      <c r="B645" s="28">
        <v>19</v>
      </c>
      <c r="C645" s="32">
        <v>4444627.0999999996</v>
      </c>
      <c r="D645" s="32">
        <v>354069.99</v>
      </c>
      <c r="E645" s="28" t="s">
        <v>90</v>
      </c>
      <c r="F645" s="47" t="s">
        <v>41</v>
      </c>
      <c r="G645" s="35" t="s">
        <v>42</v>
      </c>
      <c r="H645" s="28" t="s">
        <v>91</v>
      </c>
      <c r="I645" s="22" t="s">
        <v>91</v>
      </c>
      <c r="J645" s="30">
        <v>9</v>
      </c>
      <c r="K645" s="30" t="s">
        <v>92</v>
      </c>
      <c r="L645" s="30" t="s">
        <v>92</v>
      </c>
      <c r="M645" s="28"/>
      <c r="N645" s="28">
        <v>1</v>
      </c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34"/>
    </row>
    <row r="646" spans="1:25" ht="15" x14ac:dyDescent="0.25">
      <c r="A646" s="23" t="s">
        <v>296</v>
      </c>
      <c r="B646" s="28">
        <v>23</v>
      </c>
      <c r="C646" s="32">
        <v>4444900.33</v>
      </c>
      <c r="D646" s="32">
        <v>325929.81</v>
      </c>
      <c r="E646" s="28" t="s">
        <v>90</v>
      </c>
      <c r="F646" s="47" t="s">
        <v>40</v>
      </c>
      <c r="G646" s="35" t="s">
        <v>42</v>
      </c>
      <c r="H646" s="28" t="s">
        <v>94</v>
      </c>
      <c r="I646" s="22" t="s">
        <v>91</v>
      </c>
      <c r="J646" s="30">
        <v>3</v>
      </c>
      <c r="K646" s="30" t="s">
        <v>92</v>
      </c>
      <c r="L646" s="30" t="s">
        <v>92</v>
      </c>
      <c r="M646" s="28"/>
      <c r="N646" s="28"/>
      <c r="O646" s="28">
        <v>1</v>
      </c>
      <c r="P646" s="28"/>
      <c r="Q646" s="28"/>
      <c r="R646" s="28"/>
      <c r="S646" s="28"/>
      <c r="T646" s="28"/>
      <c r="U646" s="28"/>
      <c r="V646" s="28"/>
      <c r="W646" s="28"/>
      <c r="X646" s="28"/>
      <c r="Y646" s="34"/>
    </row>
    <row r="647" spans="1:25" ht="15" x14ac:dyDescent="0.25">
      <c r="A647" s="23" t="s">
        <v>294</v>
      </c>
      <c r="B647" s="36">
        <v>23</v>
      </c>
      <c r="C647" s="44">
        <v>4445049.43</v>
      </c>
      <c r="D647" s="44">
        <v>325932.21999999997</v>
      </c>
      <c r="E647" s="36" t="s">
        <v>90</v>
      </c>
      <c r="F647" s="47" t="s">
        <v>40</v>
      </c>
      <c r="G647" s="35" t="s">
        <v>42</v>
      </c>
      <c r="H647" s="36" t="s">
        <v>91</v>
      </c>
      <c r="I647" s="22" t="s">
        <v>91</v>
      </c>
      <c r="J647" s="46">
        <v>3</v>
      </c>
      <c r="K647" s="46" t="s">
        <v>92</v>
      </c>
      <c r="L647" s="46" t="s">
        <v>92</v>
      </c>
      <c r="M647" s="28"/>
      <c r="N647" s="28">
        <v>1</v>
      </c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34"/>
    </row>
    <row r="648" spans="1:25" ht="15" x14ac:dyDescent="0.25">
      <c r="A648" s="23" t="s">
        <v>230</v>
      </c>
      <c r="B648" s="28">
        <v>15</v>
      </c>
      <c r="C648" s="32">
        <v>4445300.8499999996</v>
      </c>
      <c r="D648" s="32">
        <v>359679.62</v>
      </c>
      <c r="E648" s="28" t="s">
        <v>90</v>
      </c>
      <c r="F648" s="47" t="s">
        <v>41</v>
      </c>
      <c r="G648" s="35" t="s">
        <v>42</v>
      </c>
      <c r="H648" s="28" t="s">
        <v>91</v>
      </c>
      <c r="I648" s="22" t="s">
        <v>91</v>
      </c>
      <c r="J648" s="30">
        <v>2</v>
      </c>
      <c r="K648" s="30" t="s">
        <v>92</v>
      </c>
      <c r="L648" s="30" t="s">
        <v>92</v>
      </c>
      <c r="M648" s="28"/>
      <c r="N648" s="28"/>
      <c r="O648" s="28">
        <v>1</v>
      </c>
      <c r="P648" s="28"/>
      <c r="Q648" s="28"/>
      <c r="R648" s="28"/>
      <c r="S648" s="28"/>
      <c r="T648" s="28"/>
      <c r="U648" s="28"/>
      <c r="V648" s="28"/>
      <c r="W648" s="28"/>
      <c r="X648" s="28"/>
      <c r="Y648" s="34"/>
    </row>
    <row r="649" spans="1:25" ht="15" x14ac:dyDescent="0.25">
      <c r="A649" s="23" t="s">
        <v>221</v>
      </c>
      <c r="B649" s="28">
        <v>15</v>
      </c>
      <c r="C649" s="32">
        <v>4445806.7</v>
      </c>
      <c r="D649" s="32">
        <v>351066.94</v>
      </c>
      <c r="E649" s="28" t="s">
        <v>90</v>
      </c>
      <c r="F649" s="47" t="s">
        <v>41</v>
      </c>
      <c r="G649" s="35" t="s">
        <v>42</v>
      </c>
      <c r="H649" s="28" t="s">
        <v>91</v>
      </c>
      <c r="I649" s="22" t="s">
        <v>91</v>
      </c>
      <c r="J649" s="30">
        <v>4</v>
      </c>
      <c r="K649" s="30" t="s">
        <v>92</v>
      </c>
      <c r="L649" s="30" t="s">
        <v>92</v>
      </c>
      <c r="M649" s="28">
        <v>1</v>
      </c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34"/>
    </row>
    <row r="650" spans="1:25" ht="15" x14ac:dyDescent="0.25">
      <c r="A650" s="23" t="s">
        <v>330</v>
      </c>
      <c r="B650" s="28">
        <v>13</v>
      </c>
      <c r="C650" s="32">
        <v>4445833.4800000004</v>
      </c>
      <c r="D650" s="32">
        <v>318698.15000000002</v>
      </c>
      <c r="E650" s="28" t="s">
        <v>90</v>
      </c>
      <c r="F650" s="47" t="s">
        <v>40</v>
      </c>
      <c r="G650" s="35" t="s">
        <v>42</v>
      </c>
      <c r="H650" s="28" t="s">
        <v>91</v>
      </c>
      <c r="I650" s="22" t="s">
        <v>91</v>
      </c>
      <c r="J650" s="30">
        <v>3</v>
      </c>
      <c r="K650" s="30" t="s">
        <v>92</v>
      </c>
      <c r="L650" s="30" t="s">
        <v>92</v>
      </c>
      <c r="M650" s="28"/>
      <c r="N650" s="28">
        <v>1</v>
      </c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34"/>
    </row>
    <row r="651" spans="1:25" ht="15" x14ac:dyDescent="0.25">
      <c r="A651" s="23" t="s">
        <v>325</v>
      </c>
      <c r="B651" s="34">
        <v>4</v>
      </c>
      <c r="C651" s="42">
        <v>4446536.8600000003</v>
      </c>
      <c r="D651" s="42">
        <v>343958.47</v>
      </c>
      <c r="E651" s="34" t="s">
        <v>90</v>
      </c>
      <c r="F651" s="47" t="s">
        <v>40</v>
      </c>
      <c r="G651" s="35" t="s">
        <v>42</v>
      </c>
      <c r="H651" s="34" t="s">
        <v>97</v>
      </c>
      <c r="I651" s="22" t="s">
        <v>91</v>
      </c>
      <c r="J651" s="37">
        <v>3</v>
      </c>
      <c r="K651" s="37" t="s">
        <v>92</v>
      </c>
      <c r="L651" s="37" t="s">
        <v>92</v>
      </c>
      <c r="M651" s="28">
        <v>1</v>
      </c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34"/>
    </row>
    <row r="652" spans="1:25" ht="15" x14ac:dyDescent="0.25">
      <c r="A652" s="23" t="s">
        <v>326</v>
      </c>
      <c r="B652" s="28">
        <v>4</v>
      </c>
      <c r="C652" s="32">
        <v>4446537.17</v>
      </c>
      <c r="D652" s="32">
        <v>343954.38</v>
      </c>
      <c r="E652" s="28" t="s">
        <v>90</v>
      </c>
      <c r="F652" s="47" t="s">
        <v>40</v>
      </c>
      <c r="G652" s="35" t="s">
        <v>42</v>
      </c>
      <c r="H652" s="28" t="s">
        <v>94</v>
      </c>
      <c r="I652" s="22" t="s">
        <v>91</v>
      </c>
      <c r="J652" s="30">
        <v>3</v>
      </c>
      <c r="K652" s="30" t="s">
        <v>92</v>
      </c>
      <c r="L652" s="30" t="s">
        <v>92</v>
      </c>
      <c r="M652" s="28">
        <v>1</v>
      </c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34"/>
    </row>
    <row r="653" spans="1:25" ht="15" x14ac:dyDescent="0.25">
      <c r="A653" s="23" t="s">
        <v>370</v>
      </c>
      <c r="B653" s="28">
        <v>9</v>
      </c>
      <c r="C653" s="32">
        <v>4446552.1900000004</v>
      </c>
      <c r="D653" s="32">
        <v>333321.45</v>
      </c>
      <c r="E653" s="28" t="s">
        <v>90</v>
      </c>
      <c r="F653" s="47" t="s">
        <v>40</v>
      </c>
      <c r="G653" s="35" t="s">
        <v>42</v>
      </c>
      <c r="H653" s="28" t="s">
        <v>91</v>
      </c>
      <c r="I653" s="22" t="s">
        <v>91</v>
      </c>
      <c r="J653" s="30">
        <v>7</v>
      </c>
      <c r="K653" s="30" t="s">
        <v>92</v>
      </c>
      <c r="L653" s="30" t="s">
        <v>92</v>
      </c>
      <c r="M653" s="28">
        <v>1</v>
      </c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34"/>
    </row>
    <row r="654" spans="1:25" ht="15" x14ac:dyDescent="0.25">
      <c r="A654" s="23" t="s">
        <v>344</v>
      </c>
      <c r="B654" s="28">
        <v>4</v>
      </c>
      <c r="C654" s="32">
        <v>4446553.25</v>
      </c>
      <c r="D654" s="32">
        <v>343777.99</v>
      </c>
      <c r="E654" s="28" t="s">
        <v>90</v>
      </c>
      <c r="F654" s="47" t="s">
        <v>40</v>
      </c>
      <c r="G654" s="35" t="s">
        <v>42</v>
      </c>
      <c r="H654" s="28" t="s">
        <v>91</v>
      </c>
      <c r="I654" s="22" t="s">
        <v>91</v>
      </c>
      <c r="J654" s="30">
        <v>3</v>
      </c>
      <c r="K654" s="30" t="s">
        <v>92</v>
      </c>
      <c r="L654" s="30" t="s">
        <v>92</v>
      </c>
      <c r="M654" s="28"/>
      <c r="N654" s="28"/>
      <c r="O654" s="28"/>
      <c r="P654" s="28"/>
      <c r="Q654" s="28"/>
      <c r="R654" s="28">
        <v>1</v>
      </c>
      <c r="S654" s="28"/>
      <c r="T654" s="28"/>
      <c r="U654" s="28"/>
      <c r="V654" s="28"/>
      <c r="W654" s="28"/>
      <c r="X654" s="28">
        <v>1</v>
      </c>
      <c r="Y654" s="34"/>
    </row>
    <row r="655" spans="1:25" ht="15" x14ac:dyDescent="0.25">
      <c r="A655" s="23" t="s">
        <v>369</v>
      </c>
      <c r="B655" s="34">
        <v>9</v>
      </c>
      <c r="C655" s="42">
        <v>4446566.3099999996</v>
      </c>
      <c r="D655" s="42">
        <v>333371.53000000003</v>
      </c>
      <c r="E655" s="34" t="s">
        <v>90</v>
      </c>
      <c r="F655" s="47" t="s">
        <v>40</v>
      </c>
      <c r="G655" s="35" t="s">
        <v>42</v>
      </c>
      <c r="H655" s="34" t="s">
        <v>91</v>
      </c>
      <c r="I655" s="22" t="s">
        <v>91</v>
      </c>
      <c r="J655" s="37">
        <v>7</v>
      </c>
      <c r="K655" s="37" t="s">
        <v>92</v>
      </c>
      <c r="L655" s="37" t="s">
        <v>92</v>
      </c>
      <c r="M655" s="34">
        <v>1</v>
      </c>
      <c r="N655" s="34">
        <v>1</v>
      </c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 spans="1:25" ht="15" x14ac:dyDescent="0.25">
      <c r="A656" s="23" t="s">
        <v>324</v>
      </c>
      <c r="B656" s="34">
        <v>4</v>
      </c>
      <c r="C656" s="42">
        <v>4446577.53</v>
      </c>
      <c r="D656" s="42">
        <v>343468.07</v>
      </c>
      <c r="E656" s="34" t="s">
        <v>90</v>
      </c>
      <c r="F656" s="47" t="s">
        <v>40</v>
      </c>
      <c r="G656" s="35" t="s">
        <v>42</v>
      </c>
      <c r="H656" s="34" t="s">
        <v>91</v>
      </c>
      <c r="I656" s="22" t="s">
        <v>91</v>
      </c>
      <c r="J656" s="37">
        <v>3</v>
      </c>
      <c r="K656" s="37" t="s">
        <v>92</v>
      </c>
      <c r="L656" s="37" t="s">
        <v>92</v>
      </c>
      <c r="M656" s="34"/>
      <c r="N656" s="34">
        <v>1</v>
      </c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 spans="1:25" ht="15" x14ac:dyDescent="0.25">
      <c r="A657" s="23" t="s">
        <v>323</v>
      </c>
      <c r="B657" s="34">
        <v>4</v>
      </c>
      <c r="C657" s="42">
        <v>4446597.6900000004</v>
      </c>
      <c r="D657" s="42">
        <v>343299.18</v>
      </c>
      <c r="E657" s="34" t="s">
        <v>90</v>
      </c>
      <c r="F657" s="47" t="s">
        <v>40</v>
      </c>
      <c r="G657" s="35" t="s">
        <v>42</v>
      </c>
      <c r="H657" s="34" t="s">
        <v>91</v>
      </c>
      <c r="I657" s="22" t="s">
        <v>91</v>
      </c>
      <c r="J657" s="37">
        <v>3</v>
      </c>
      <c r="K657" s="37" t="s">
        <v>92</v>
      </c>
      <c r="L657" s="37" t="s">
        <v>92</v>
      </c>
      <c r="M657" s="34"/>
      <c r="N657" s="34">
        <v>1</v>
      </c>
      <c r="O657" s="34">
        <v>1</v>
      </c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 spans="1:25" ht="15" x14ac:dyDescent="0.25">
      <c r="A658" s="23" t="s">
        <v>368</v>
      </c>
      <c r="B658" s="34">
        <v>9</v>
      </c>
      <c r="C658" s="42">
        <v>4446604.4000000004</v>
      </c>
      <c r="D658" s="42">
        <v>333563</v>
      </c>
      <c r="E658" s="34" t="s">
        <v>90</v>
      </c>
      <c r="F658" s="47" t="s">
        <v>40</v>
      </c>
      <c r="G658" s="35" t="s">
        <v>42</v>
      </c>
      <c r="H658" s="34" t="s">
        <v>91</v>
      </c>
      <c r="I658" s="22" t="s">
        <v>91</v>
      </c>
      <c r="J658" s="37">
        <v>7</v>
      </c>
      <c r="K658" s="37" t="s">
        <v>92</v>
      </c>
      <c r="L658" s="37" t="s">
        <v>92</v>
      </c>
      <c r="M658" s="34">
        <v>1</v>
      </c>
      <c r="N658" s="34"/>
      <c r="O658" s="34"/>
      <c r="P658" s="34"/>
      <c r="Q658" s="34"/>
      <c r="R658" s="34">
        <v>1</v>
      </c>
      <c r="S658" s="34"/>
      <c r="T658" s="34"/>
      <c r="U658" s="34"/>
      <c r="V658" s="34"/>
      <c r="W658" s="34"/>
      <c r="X658" s="34"/>
      <c r="Y658" s="34"/>
    </row>
    <row r="659" spans="1:25" ht="15" x14ac:dyDescent="0.25">
      <c r="A659" s="23" t="s">
        <v>367</v>
      </c>
      <c r="B659" s="34">
        <v>9</v>
      </c>
      <c r="C659" s="42">
        <v>4446612.17</v>
      </c>
      <c r="D659" s="42">
        <v>333598.8</v>
      </c>
      <c r="E659" s="34" t="s">
        <v>90</v>
      </c>
      <c r="F659" s="47" t="s">
        <v>40</v>
      </c>
      <c r="G659" s="35" t="s">
        <v>42</v>
      </c>
      <c r="H659" s="34" t="s">
        <v>91</v>
      </c>
      <c r="I659" s="22" t="s">
        <v>91</v>
      </c>
      <c r="J659" s="37">
        <v>7</v>
      </c>
      <c r="K659" s="37" t="s">
        <v>92</v>
      </c>
      <c r="L659" s="37" t="s">
        <v>92</v>
      </c>
      <c r="M659" s="34"/>
      <c r="N659" s="34">
        <v>1</v>
      </c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 spans="1:25" ht="15" x14ac:dyDescent="0.25">
      <c r="A660" s="23" t="s">
        <v>322</v>
      </c>
      <c r="B660" s="34">
        <v>4</v>
      </c>
      <c r="C660" s="42">
        <v>4446644.0599999996</v>
      </c>
      <c r="D660" s="42">
        <v>342782.14</v>
      </c>
      <c r="E660" s="34" t="s">
        <v>90</v>
      </c>
      <c r="F660" s="47" t="s">
        <v>40</v>
      </c>
      <c r="G660" s="35" t="s">
        <v>42</v>
      </c>
      <c r="H660" s="34" t="s">
        <v>97</v>
      </c>
      <c r="I660" s="22" t="s">
        <v>91</v>
      </c>
      <c r="J660" s="37">
        <v>3</v>
      </c>
      <c r="K660" s="37" t="s">
        <v>92</v>
      </c>
      <c r="L660" s="37" t="s">
        <v>92</v>
      </c>
      <c r="M660" s="34"/>
      <c r="N660" s="34">
        <v>1</v>
      </c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 spans="1:25" ht="15" x14ac:dyDescent="0.25">
      <c r="A661" s="23" t="s">
        <v>366</v>
      </c>
      <c r="B661" s="34">
        <v>9</v>
      </c>
      <c r="C661" s="42">
        <v>4446647.5</v>
      </c>
      <c r="D661" s="42">
        <v>333764.64</v>
      </c>
      <c r="E661" s="34" t="s">
        <v>90</v>
      </c>
      <c r="F661" s="47" t="s">
        <v>40</v>
      </c>
      <c r="G661" s="35" t="s">
        <v>42</v>
      </c>
      <c r="H661" s="34" t="s">
        <v>91</v>
      </c>
      <c r="I661" s="22" t="s">
        <v>91</v>
      </c>
      <c r="J661" s="37">
        <v>7</v>
      </c>
      <c r="K661" s="37" t="s">
        <v>92</v>
      </c>
      <c r="L661" s="37" t="s">
        <v>92</v>
      </c>
      <c r="M661" s="34"/>
      <c r="N661" s="34">
        <v>1</v>
      </c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 spans="1:25" ht="15" x14ac:dyDescent="0.25">
      <c r="A662" s="23" t="s">
        <v>321</v>
      </c>
      <c r="B662" s="34">
        <v>4</v>
      </c>
      <c r="C662" s="42">
        <v>4446653.2699999996</v>
      </c>
      <c r="D662" s="42">
        <v>342665.09</v>
      </c>
      <c r="E662" s="34" t="s">
        <v>90</v>
      </c>
      <c r="F662" s="47" t="s">
        <v>40</v>
      </c>
      <c r="G662" s="35" t="s">
        <v>42</v>
      </c>
      <c r="H662" s="34" t="s">
        <v>97</v>
      </c>
      <c r="I662" s="22" t="s">
        <v>91</v>
      </c>
      <c r="J662" s="37">
        <v>3</v>
      </c>
      <c r="K662" s="37" t="s">
        <v>92</v>
      </c>
      <c r="L662" s="37" t="s">
        <v>92</v>
      </c>
      <c r="M662" s="34">
        <v>1</v>
      </c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 spans="1:25" ht="15" x14ac:dyDescent="0.25">
      <c r="A663" s="23" t="s">
        <v>343</v>
      </c>
      <c r="B663" s="34">
        <v>4</v>
      </c>
      <c r="C663" s="42">
        <v>4446695.91</v>
      </c>
      <c r="D663" s="42">
        <v>342233.53</v>
      </c>
      <c r="E663" s="34" t="s">
        <v>90</v>
      </c>
      <c r="F663" s="47" t="s">
        <v>40</v>
      </c>
      <c r="G663" s="35" t="s">
        <v>42</v>
      </c>
      <c r="H663" s="34" t="s">
        <v>91</v>
      </c>
      <c r="I663" s="22" t="s">
        <v>91</v>
      </c>
      <c r="J663" s="37">
        <v>3</v>
      </c>
      <c r="K663" s="37" t="s">
        <v>92</v>
      </c>
      <c r="L663" s="37" t="s">
        <v>92</v>
      </c>
      <c r="M663" s="34">
        <v>1</v>
      </c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 spans="1:25" ht="15" x14ac:dyDescent="0.25">
      <c r="A664" s="23" t="s">
        <v>373</v>
      </c>
      <c r="B664" s="34">
        <v>9</v>
      </c>
      <c r="C664" s="42">
        <v>4446930.51</v>
      </c>
      <c r="D664" s="42">
        <v>335092.52</v>
      </c>
      <c r="E664" s="34" t="s">
        <v>90</v>
      </c>
      <c r="F664" s="47" t="s">
        <v>40</v>
      </c>
      <c r="G664" s="35" t="s">
        <v>42</v>
      </c>
      <c r="H664" s="34" t="s">
        <v>91</v>
      </c>
      <c r="I664" s="22" t="s">
        <v>91</v>
      </c>
      <c r="J664" s="37">
        <v>6</v>
      </c>
      <c r="K664" s="37" t="s">
        <v>92</v>
      </c>
      <c r="L664" s="37" t="s">
        <v>92</v>
      </c>
      <c r="M664" s="34"/>
      <c r="N664" s="34">
        <v>1</v>
      </c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 spans="1:25" ht="15" x14ac:dyDescent="0.25">
      <c r="A665" s="23" t="s">
        <v>374</v>
      </c>
      <c r="B665" s="34">
        <v>9</v>
      </c>
      <c r="C665" s="42">
        <v>4446964.46</v>
      </c>
      <c r="D665" s="42">
        <v>335231.48</v>
      </c>
      <c r="E665" s="34" t="s">
        <v>90</v>
      </c>
      <c r="F665" s="47" t="s">
        <v>40</v>
      </c>
      <c r="G665" s="35" t="s">
        <v>42</v>
      </c>
      <c r="H665" s="34" t="s">
        <v>91</v>
      </c>
      <c r="I665" s="22" t="s">
        <v>91</v>
      </c>
      <c r="J665" s="37">
        <v>6</v>
      </c>
      <c r="K665" s="37" t="s">
        <v>92</v>
      </c>
      <c r="L665" s="37" t="s">
        <v>92</v>
      </c>
      <c r="M665" s="34">
        <v>1</v>
      </c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 spans="1:25" ht="15" x14ac:dyDescent="0.25">
      <c r="A666" s="23" t="s">
        <v>364</v>
      </c>
      <c r="B666" s="34">
        <v>9</v>
      </c>
      <c r="C666" s="42">
        <v>4446977.1100000003</v>
      </c>
      <c r="D666" s="42">
        <v>335298.14</v>
      </c>
      <c r="E666" s="34" t="s">
        <v>90</v>
      </c>
      <c r="F666" s="47" t="s">
        <v>40</v>
      </c>
      <c r="G666" s="35" t="s">
        <v>42</v>
      </c>
      <c r="H666" s="34" t="s">
        <v>94</v>
      </c>
      <c r="I666" s="22" t="s">
        <v>91</v>
      </c>
      <c r="J666" s="37">
        <v>6</v>
      </c>
      <c r="K666" s="37" t="s">
        <v>92</v>
      </c>
      <c r="L666" s="37" t="s">
        <v>92</v>
      </c>
      <c r="M666" s="34">
        <v>1</v>
      </c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 spans="1:25" ht="15" x14ac:dyDescent="0.25">
      <c r="A667" s="23" t="s">
        <v>274</v>
      </c>
      <c r="B667" s="34">
        <v>9</v>
      </c>
      <c r="C667" s="42">
        <v>4447082.9400000004</v>
      </c>
      <c r="D667" s="42">
        <v>335788.87</v>
      </c>
      <c r="E667" s="34" t="s">
        <v>90</v>
      </c>
      <c r="F667" s="47" t="s">
        <v>40</v>
      </c>
      <c r="G667" s="35" t="s">
        <v>42</v>
      </c>
      <c r="H667" s="34" t="s">
        <v>91</v>
      </c>
      <c r="I667" s="22" t="s">
        <v>91</v>
      </c>
      <c r="J667" s="37">
        <v>6</v>
      </c>
      <c r="K667" s="37" t="s">
        <v>92</v>
      </c>
      <c r="L667" s="37" t="s">
        <v>92</v>
      </c>
      <c r="M667" s="34">
        <v>1</v>
      </c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 spans="1:25" ht="15" x14ac:dyDescent="0.25">
      <c r="A668" s="23" t="s">
        <v>365</v>
      </c>
      <c r="B668" s="34">
        <v>9</v>
      </c>
      <c r="C668" s="42">
        <v>4447147.66</v>
      </c>
      <c r="D668" s="42">
        <v>336107.77</v>
      </c>
      <c r="E668" s="34" t="s">
        <v>90</v>
      </c>
      <c r="F668" s="47" t="s">
        <v>40</v>
      </c>
      <c r="G668" s="35" t="s">
        <v>42</v>
      </c>
      <c r="H668" s="34" t="s">
        <v>91</v>
      </c>
      <c r="I668" s="22" t="s">
        <v>91</v>
      </c>
      <c r="J668" s="37">
        <v>6</v>
      </c>
      <c r="K668" s="37" t="s">
        <v>92</v>
      </c>
      <c r="L668" s="37" t="s">
        <v>92</v>
      </c>
      <c r="M668" s="34"/>
      <c r="N668" s="34">
        <v>1</v>
      </c>
      <c r="O668" s="34"/>
      <c r="P668" s="34"/>
      <c r="Q668" s="34"/>
      <c r="R668" s="34">
        <v>1</v>
      </c>
      <c r="S668" s="34"/>
      <c r="T668" s="34"/>
      <c r="U668" s="34"/>
      <c r="V668" s="34"/>
      <c r="W668" s="34"/>
      <c r="X668" s="34"/>
      <c r="Y668" s="34"/>
    </row>
    <row r="669" spans="1:25" ht="15" x14ac:dyDescent="0.25">
      <c r="A669" s="23" t="s">
        <v>362</v>
      </c>
      <c r="B669" s="34">
        <v>9</v>
      </c>
      <c r="C669" s="42">
        <v>4447211.4400000004</v>
      </c>
      <c r="D669" s="42">
        <v>336403.55</v>
      </c>
      <c r="E669" s="34" t="s">
        <v>90</v>
      </c>
      <c r="F669" s="47" t="s">
        <v>40</v>
      </c>
      <c r="G669" s="35" t="s">
        <v>42</v>
      </c>
      <c r="H669" s="34" t="s">
        <v>91</v>
      </c>
      <c r="I669" s="22" t="s">
        <v>91</v>
      </c>
      <c r="J669" s="37">
        <v>3</v>
      </c>
      <c r="K669" s="37" t="s">
        <v>92</v>
      </c>
      <c r="L669" s="37" t="s">
        <v>92</v>
      </c>
      <c r="M669" s="34">
        <v>1</v>
      </c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 spans="1:25" ht="15" x14ac:dyDescent="0.25">
      <c r="A670" s="23" t="s">
        <v>363</v>
      </c>
      <c r="B670" s="34">
        <v>9</v>
      </c>
      <c r="C670" s="42">
        <v>4447294.55</v>
      </c>
      <c r="D670" s="42">
        <v>336787.08</v>
      </c>
      <c r="E670" s="34" t="s">
        <v>90</v>
      </c>
      <c r="F670" s="47" t="s">
        <v>40</v>
      </c>
      <c r="G670" s="35" t="s">
        <v>42</v>
      </c>
      <c r="H670" s="34" t="s">
        <v>91</v>
      </c>
      <c r="I670" s="22" t="s">
        <v>91</v>
      </c>
      <c r="J670" s="37">
        <v>3</v>
      </c>
      <c r="K670" s="37" t="s">
        <v>92</v>
      </c>
      <c r="L670" s="37" t="s">
        <v>92</v>
      </c>
      <c r="M670" s="34"/>
      <c r="N670" s="34">
        <v>1</v>
      </c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 spans="1:25" ht="15" x14ac:dyDescent="0.25">
      <c r="A671" s="23" t="s">
        <v>275</v>
      </c>
      <c r="B671" s="34">
        <v>9</v>
      </c>
      <c r="C671" s="42">
        <v>4447313.49</v>
      </c>
      <c r="D671" s="42">
        <v>336866.81</v>
      </c>
      <c r="E671" s="34" t="s">
        <v>90</v>
      </c>
      <c r="F671" s="47" t="s">
        <v>40</v>
      </c>
      <c r="G671" s="35" t="s">
        <v>42</v>
      </c>
      <c r="H671" s="34" t="s">
        <v>94</v>
      </c>
      <c r="I671" s="22" t="s">
        <v>91</v>
      </c>
      <c r="J671" s="37">
        <v>6</v>
      </c>
      <c r="K671" s="37" t="s">
        <v>92</v>
      </c>
      <c r="L671" s="37" t="s">
        <v>92</v>
      </c>
      <c r="M671" s="34"/>
      <c r="N671" s="34">
        <v>1</v>
      </c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 spans="1:25" ht="15" x14ac:dyDescent="0.25">
      <c r="A672" s="23" t="s">
        <v>303</v>
      </c>
      <c r="B672" s="34">
        <v>55</v>
      </c>
      <c r="C672" s="42">
        <v>4447604.4400000004</v>
      </c>
      <c r="D672" s="42">
        <v>329122.78999999998</v>
      </c>
      <c r="E672" s="34" t="s">
        <v>90</v>
      </c>
      <c r="F672" s="47" t="s">
        <v>40</v>
      </c>
      <c r="G672" s="35" t="s">
        <v>42</v>
      </c>
      <c r="H672" s="34" t="s">
        <v>91</v>
      </c>
      <c r="I672" s="22" t="s">
        <v>91</v>
      </c>
      <c r="J672" s="37">
        <v>3</v>
      </c>
      <c r="K672" s="37" t="s">
        <v>92</v>
      </c>
      <c r="L672" s="37" t="s">
        <v>92</v>
      </c>
      <c r="M672" s="34"/>
      <c r="N672" s="34">
        <v>1</v>
      </c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spans="1:25" ht="15" x14ac:dyDescent="0.25">
      <c r="A673" s="23" t="s">
        <v>319</v>
      </c>
      <c r="B673" s="34">
        <v>14</v>
      </c>
      <c r="C673" s="42">
        <v>4447838.29</v>
      </c>
      <c r="D673" s="42">
        <v>345666.9</v>
      </c>
      <c r="E673" s="34" t="s">
        <v>90</v>
      </c>
      <c r="F673" s="47" t="s">
        <v>40</v>
      </c>
      <c r="G673" s="35" t="s">
        <v>42</v>
      </c>
      <c r="H673" s="34" t="s">
        <v>91</v>
      </c>
      <c r="I673" s="22" t="s">
        <v>91</v>
      </c>
      <c r="J673" s="37">
        <v>2</v>
      </c>
      <c r="K673" s="37" t="s">
        <v>92</v>
      </c>
      <c r="L673" s="37" t="s">
        <v>92</v>
      </c>
      <c r="M673" s="34"/>
      <c r="N673" s="34">
        <v>1</v>
      </c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spans="1:25" ht="15" x14ac:dyDescent="0.25">
      <c r="A674" s="23" t="s">
        <v>320</v>
      </c>
      <c r="B674" s="34">
        <v>14</v>
      </c>
      <c r="C674" s="42">
        <v>4447894.05</v>
      </c>
      <c r="D674" s="42">
        <v>345079.6</v>
      </c>
      <c r="E674" s="34" t="s">
        <v>90</v>
      </c>
      <c r="F674" s="47" t="s">
        <v>40</v>
      </c>
      <c r="G674" s="35" t="s">
        <v>42</v>
      </c>
      <c r="H674" s="34" t="s">
        <v>91</v>
      </c>
      <c r="I674" s="22" t="s">
        <v>91</v>
      </c>
      <c r="J674" s="37">
        <v>9</v>
      </c>
      <c r="K674" s="37" t="s">
        <v>92</v>
      </c>
      <c r="L674" s="37" t="s">
        <v>92</v>
      </c>
      <c r="M674" s="34">
        <v>1</v>
      </c>
      <c r="N674" s="34">
        <v>1</v>
      </c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 spans="1:25" ht="15" x14ac:dyDescent="0.25">
      <c r="A675" s="23" t="s">
        <v>302</v>
      </c>
      <c r="B675" s="34">
        <v>55</v>
      </c>
      <c r="C675" s="42">
        <v>4448237.17</v>
      </c>
      <c r="D675" s="42">
        <v>328406.46999999997</v>
      </c>
      <c r="E675" s="34" t="s">
        <v>90</v>
      </c>
      <c r="F675" s="47" t="s">
        <v>40</v>
      </c>
      <c r="G675" s="35" t="s">
        <v>42</v>
      </c>
      <c r="H675" s="34" t="s">
        <v>91</v>
      </c>
      <c r="I675" s="22" t="s">
        <v>91</v>
      </c>
      <c r="J675" s="37">
        <v>3</v>
      </c>
      <c r="K675" s="37" t="s">
        <v>92</v>
      </c>
      <c r="L675" s="37" t="s">
        <v>92</v>
      </c>
      <c r="M675" s="34"/>
      <c r="N675" s="34">
        <v>1</v>
      </c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spans="1:25" ht="15" x14ac:dyDescent="0.25">
      <c r="A676" s="23" t="s">
        <v>276</v>
      </c>
      <c r="B676" s="34">
        <v>14</v>
      </c>
      <c r="C676" s="42">
        <v>4448411.32</v>
      </c>
      <c r="D676" s="42">
        <v>341941.16</v>
      </c>
      <c r="E676" s="34" t="s">
        <v>90</v>
      </c>
      <c r="F676" s="47" t="s">
        <v>40</v>
      </c>
      <c r="G676" s="35" t="s">
        <v>42</v>
      </c>
      <c r="H676" s="34" t="s">
        <v>91</v>
      </c>
      <c r="I676" s="22" t="s">
        <v>91</v>
      </c>
      <c r="J676" s="37">
        <v>3</v>
      </c>
      <c r="K676" s="37" t="s">
        <v>92</v>
      </c>
      <c r="L676" s="37" t="s">
        <v>92</v>
      </c>
      <c r="M676" s="34"/>
      <c r="N676" s="34"/>
      <c r="O676" s="34">
        <v>1</v>
      </c>
      <c r="P676" s="34"/>
      <c r="Q676" s="34"/>
      <c r="R676" s="34">
        <v>1</v>
      </c>
      <c r="S676" s="34"/>
      <c r="T676" s="34"/>
      <c r="U676" s="34"/>
      <c r="V676" s="34"/>
      <c r="W676" s="34"/>
      <c r="X676" s="34"/>
      <c r="Y676" s="34"/>
    </row>
    <row r="677" spans="1:25" ht="15" x14ac:dyDescent="0.25">
      <c r="A677" s="23" t="s">
        <v>341</v>
      </c>
      <c r="B677" s="34">
        <v>14</v>
      </c>
      <c r="C677" s="42">
        <v>4448488.79</v>
      </c>
      <c r="D677" s="42">
        <v>342368.56</v>
      </c>
      <c r="E677" s="34" t="s">
        <v>90</v>
      </c>
      <c r="F677" s="47" t="s">
        <v>40</v>
      </c>
      <c r="G677" s="35" t="s">
        <v>42</v>
      </c>
      <c r="H677" s="34" t="s">
        <v>91</v>
      </c>
      <c r="I677" s="22" t="s">
        <v>91</v>
      </c>
      <c r="J677" s="37">
        <v>3</v>
      </c>
      <c r="K677" s="37" t="s">
        <v>92</v>
      </c>
      <c r="L677" s="37" t="s">
        <v>92</v>
      </c>
      <c r="M677" s="34"/>
      <c r="N677" s="34">
        <v>1</v>
      </c>
      <c r="O677" s="34">
        <v>1</v>
      </c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 spans="1:25" ht="15" x14ac:dyDescent="0.25">
      <c r="A678" s="23" t="s">
        <v>118</v>
      </c>
      <c r="B678" s="34">
        <v>18</v>
      </c>
      <c r="C678" s="42">
        <v>4448570.99</v>
      </c>
      <c r="D678" s="42">
        <v>357859.58</v>
      </c>
      <c r="E678" s="34" t="s">
        <v>90</v>
      </c>
      <c r="F678" s="47" t="s">
        <v>41</v>
      </c>
      <c r="G678" s="35" t="s">
        <v>42</v>
      </c>
      <c r="H678" s="34" t="s">
        <v>91</v>
      </c>
      <c r="I678" s="22" t="s">
        <v>91</v>
      </c>
      <c r="J678" s="37">
        <v>2</v>
      </c>
      <c r="K678" s="37" t="s">
        <v>92</v>
      </c>
      <c r="L678" s="37" t="s">
        <v>92</v>
      </c>
      <c r="M678" s="34"/>
      <c r="N678" s="34"/>
      <c r="O678" s="34">
        <v>1</v>
      </c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 spans="1:25" ht="15" x14ac:dyDescent="0.25">
      <c r="A679" s="23" t="s">
        <v>342</v>
      </c>
      <c r="B679" s="34">
        <v>14</v>
      </c>
      <c r="C679" s="42">
        <v>4448677.6900000004</v>
      </c>
      <c r="D679" s="42">
        <v>343673.48</v>
      </c>
      <c r="E679" s="34" t="s">
        <v>90</v>
      </c>
      <c r="F679" s="47" t="s">
        <v>40</v>
      </c>
      <c r="G679" s="35" t="s">
        <v>42</v>
      </c>
      <c r="H679" s="34" t="s">
        <v>91</v>
      </c>
      <c r="I679" s="22" t="s">
        <v>91</v>
      </c>
      <c r="J679" s="37">
        <v>7</v>
      </c>
      <c r="K679" s="37" t="s">
        <v>92</v>
      </c>
      <c r="L679" s="37" t="s">
        <v>92</v>
      </c>
      <c r="M679" s="34"/>
      <c r="N679" s="34">
        <v>1</v>
      </c>
      <c r="O679" s="34">
        <v>1</v>
      </c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 spans="1:25" ht="15" x14ac:dyDescent="0.25">
      <c r="A680" s="23" t="s">
        <v>237</v>
      </c>
      <c r="B680" s="34">
        <v>3</v>
      </c>
      <c r="C680" s="42">
        <v>4450104.45</v>
      </c>
      <c r="D680" s="42">
        <v>343561.86</v>
      </c>
      <c r="E680" s="34" t="s">
        <v>90</v>
      </c>
      <c r="F680" s="47" t="s">
        <v>41</v>
      </c>
      <c r="G680" s="35" t="s">
        <v>42</v>
      </c>
      <c r="H680" s="34" t="s">
        <v>91</v>
      </c>
      <c r="I680" s="22" t="s">
        <v>91</v>
      </c>
      <c r="J680" s="37">
        <v>9</v>
      </c>
      <c r="K680" s="37" t="s">
        <v>92</v>
      </c>
      <c r="L680" s="37" t="s">
        <v>92</v>
      </c>
      <c r="M680" s="34"/>
      <c r="N680" s="34">
        <v>1</v>
      </c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 spans="1:25" ht="15" x14ac:dyDescent="0.25">
      <c r="A681" s="23" t="s">
        <v>236</v>
      </c>
      <c r="B681" s="34">
        <v>3</v>
      </c>
      <c r="C681" s="42">
        <v>4450104.9000000004</v>
      </c>
      <c r="D681" s="42">
        <v>343561.44</v>
      </c>
      <c r="E681" s="34" t="s">
        <v>90</v>
      </c>
      <c r="F681" s="47" t="s">
        <v>41</v>
      </c>
      <c r="G681" s="35" t="s">
        <v>42</v>
      </c>
      <c r="H681" s="34" t="s">
        <v>91</v>
      </c>
      <c r="I681" s="22" t="s">
        <v>91</v>
      </c>
      <c r="J681" s="37">
        <v>9</v>
      </c>
      <c r="K681" s="37" t="s">
        <v>92</v>
      </c>
      <c r="L681" s="37" t="s">
        <v>92</v>
      </c>
      <c r="M681" s="34"/>
      <c r="N681" s="34"/>
      <c r="O681" s="34"/>
      <c r="P681" s="34"/>
      <c r="Q681" s="34"/>
      <c r="R681" s="34">
        <v>1</v>
      </c>
      <c r="S681" s="34"/>
      <c r="T681" s="34"/>
      <c r="U681" s="34"/>
      <c r="V681" s="34"/>
      <c r="W681" s="34"/>
      <c r="X681" s="34">
        <v>1</v>
      </c>
      <c r="Y681" s="34"/>
    </row>
    <row r="682" spans="1:25" ht="15" x14ac:dyDescent="0.25">
      <c r="A682" s="23" t="s">
        <v>371</v>
      </c>
      <c r="B682" s="34">
        <v>6</v>
      </c>
      <c r="C682" s="42">
        <v>4450140.6100000003</v>
      </c>
      <c r="D682" s="42">
        <v>332853.69</v>
      </c>
      <c r="E682" s="34" t="s">
        <v>90</v>
      </c>
      <c r="F682" s="47" t="s">
        <v>40</v>
      </c>
      <c r="G682" s="35" t="s">
        <v>42</v>
      </c>
      <c r="H682" s="34" t="s">
        <v>91</v>
      </c>
      <c r="I682" s="22" t="s">
        <v>91</v>
      </c>
      <c r="J682" s="37">
        <v>3</v>
      </c>
      <c r="K682" s="37" t="s">
        <v>92</v>
      </c>
      <c r="L682" s="37" t="s">
        <v>92</v>
      </c>
      <c r="M682" s="34"/>
      <c r="N682" s="34"/>
      <c r="O682" s="34">
        <v>1</v>
      </c>
      <c r="P682" s="34"/>
      <c r="Q682" s="34"/>
      <c r="R682" s="34"/>
      <c r="S682" s="34"/>
      <c r="T682" s="34"/>
      <c r="U682" s="34"/>
      <c r="V682" s="34"/>
      <c r="W682" s="34"/>
      <c r="X682" s="34"/>
    </row>
    <row r="683" spans="1:25" ht="15" x14ac:dyDescent="0.25">
      <c r="A683" s="23" t="s">
        <v>300</v>
      </c>
      <c r="B683" s="34">
        <v>6</v>
      </c>
      <c r="C683" s="42">
        <v>4450802.42</v>
      </c>
      <c r="D683" s="42">
        <v>332838.27</v>
      </c>
      <c r="E683" s="34" t="s">
        <v>90</v>
      </c>
      <c r="F683" s="47" t="s">
        <v>40</v>
      </c>
      <c r="G683" s="35" t="s">
        <v>42</v>
      </c>
      <c r="H683" s="34" t="s">
        <v>91</v>
      </c>
      <c r="I683" s="22" t="s">
        <v>91</v>
      </c>
      <c r="J683" s="37">
        <v>7</v>
      </c>
      <c r="K683" s="37" t="s">
        <v>92</v>
      </c>
      <c r="L683" s="37" t="s">
        <v>92</v>
      </c>
      <c r="M683" s="34">
        <v>1</v>
      </c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 spans="1:25" ht="15" x14ac:dyDescent="0.25">
      <c r="A684" s="23" t="s">
        <v>125</v>
      </c>
      <c r="B684" s="34">
        <v>2</v>
      </c>
      <c r="C684" s="42">
        <v>4451362.42</v>
      </c>
      <c r="D684" s="42">
        <v>352811.66</v>
      </c>
      <c r="E684" s="34" t="s">
        <v>90</v>
      </c>
      <c r="F684" s="47" t="s">
        <v>41</v>
      </c>
      <c r="G684" s="35" t="s">
        <v>42</v>
      </c>
      <c r="H684" s="34" t="s">
        <v>91</v>
      </c>
      <c r="I684" s="22" t="s">
        <v>91</v>
      </c>
      <c r="J684" s="37">
        <v>2</v>
      </c>
      <c r="K684" s="37" t="s">
        <v>92</v>
      </c>
      <c r="L684" s="37" t="s">
        <v>92</v>
      </c>
      <c r="M684" s="34"/>
      <c r="N684" s="34"/>
      <c r="O684" s="34"/>
      <c r="P684" s="34"/>
      <c r="Q684" s="34"/>
      <c r="R684" s="34"/>
      <c r="S684" s="34"/>
      <c r="T684" s="34"/>
      <c r="U684" s="34"/>
      <c r="V684" s="34">
        <v>1</v>
      </c>
      <c r="W684" s="34"/>
      <c r="X684" s="34"/>
      <c r="Y684" s="34"/>
    </row>
    <row r="685" spans="1:25" ht="15" x14ac:dyDescent="0.25">
      <c r="A685" s="23" t="s">
        <v>124</v>
      </c>
      <c r="B685" s="34">
        <v>2</v>
      </c>
      <c r="C685" s="42">
        <v>4451412.3899999997</v>
      </c>
      <c r="D685" s="42">
        <v>352771.76</v>
      </c>
      <c r="E685" s="34" t="s">
        <v>90</v>
      </c>
      <c r="F685" s="47" t="s">
        <v>41</v>
      </c>
      <c r="G685" s="35" t="s">
        <v>42</v>
      </c>
      <c r="H685" s="34" t="s">
        <v>91</v>
      </c>
      <c r="I685" s="22" t="s">
        <v>91</v>
      </c>
      <c r="J685" s="37">
        <v>2</v>
      </c>
      <c r="K685" s="37" t="s">
        <v>92</v>
      </c>
      <c r="L685" s="37" t="s">
        <v>92</v>
      </c>
      <c r="M685" s="34"/>
      <c r="N685" s="34"/>
      <c r="O685" s="34"/>
      <c r="P685" s="34"/>
      <c r="Q685" s="34"/>
      <c r="R685" s="34"/>
      <c r="S685" s="34"/>
      <c r="T685" s="34"/>
      <c r="U685" s="34"/>
      <c r="V685" s="34">
        <v>1</v>
      </c>
      <c r="W685" s="34"/>
      <c r="X685" s="34"/>
      <c r="Y685" s="34"/>
    </row>
    <row r="686" spans="1:25" ht="15" x14ac:dyDescent="0.25">
      <c r="A686" s="23" t="s">
        <v>202</v>
      </c>
      <c r="B686" s="34">
        <v>2</v>
      </c>
      <c r="C686" s="42">
        <v>4451488.8499999996</v>
      </c>
      <c r="D686" s="42">
        <v>352711.35</v>
      </c>
      <c r="E686" s="34" t="s">
        <v>90</v>
      </c>
      <c r="F686" s="47" t="s">
        <v>41</v>
      </c>
      <c r="G686" s="35" t="s">
        <v>42</v>
      </c>
      <c r="H686" s="34" t="s">
        <v>94</v>
      </c>
      <c r="I686" s="22" t="s">
        <v>91</v>
      </c>
      <c r="J686" s="37">
        <v>7</v>
      </c>
      <c r="K686" s="37" t="s">
        <v>92</v>
      </c>
      <c r="L686" s="37" t="s">
        <v>92</v>
      </c>
      <c r="M686" s="34">
        <v>1</v>
      </c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 spans="1:25" ht="15" x14ac:dyDescent="0.25">
      <c r="A687" s="23" t="s">
        <v>201</v>
      </c>
      <c r="B687" s="34">
        <v>2</v>
      </c>
      <c r="C687" s="42">
        <v>4451524.25</v>
      </c>
      <c r="D687" s="42">
        <v>352684.11</v>
      </c>
      <c r="E687" s="34" t="s">
        <v>90</v>
      </c>
      <c r="F687" s="47" t="s">
        <v>41</v>
      </c>
      <c r="G687" s="35" t="s">
        <v>42</v>
      </c>
      <c r="H687" s="34" t="s">
        <v>91</v>
      </c>
      <c r="I687" s="22" t="s">
        <v>91</v>
      </c>
      <c r="J687" s="37">
        <v>7</v>
      </c>
      <c r="K687" s="37" t="s">
        <v>92</v>
      </c>
      <c r="L687" s="37" t="s">
        <v>92</v>
      </c>
      <c r="M687" s="34"/>
      <c r="N687" s="34">
        <v>1</v>
      </c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spans="1:25" ht="15" x14ac:dyDescent="0.25">
      <c r="A688" s="23" t="s">
        <v>136</v>
      </c>
      <c r="B688" s="34">
        <v>18</v>
      </c>
      <c r="C688" s="42">
        <v>4451533.84</v>
      </c>
      <c r="D688" s="42">
        <v>358839.53</v>
      </c>
      <c r="E688" s="34" t="s">
        <v>90</v>
      </c>
      <c r="F688" s="47" t="s">
        <v>41</v>
      </c>
      <c r="G688" s="35" t="s">
        <v>42</v>
      </c>
      <c r="H688" s="34" t="s">
        <v>91</v>
      </c>
      <c r="I688" s="22" t="s">
        <v>91</v>
      </c>
      <c r="J688" s="37">
        <v>4</v>
      </c>
      <c r="K688" s="37" t="s">
        <v>92</v>
      </c>
      <c r="L688" s="37" t="s">
        <v>92</v>
      </c>
      <c r="M688" s="34"/>
      <c r="N688" s="34">
        <v>1</v>
      </c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spans="1:25" ht="15" x14ac:dyDescent="0.25">
      <c r="A689" s="23" t="s">
        <v>190</v>
      </c>
      <c r="B689" s="34">
        <v>18</v>
      </c>
      <c r="C689" s="42">
        <v>4451591.9400000004</v>
      </c>
      <c r="D689" s="42">
        <v>358832.44</v>
      </c>
      <c r="E689" s="34" t="s">
        <v>90</v>
      </c>
      <c r="F689" s="47" t="s">
        <v>41</v>
      </c>
      <c r="G689" s="35" t="s">
        <v>42</v>
      </c>
      <c r="H689" s="34" t="s">
        <v>91</v>
      </c>
      <c r="I689" s="22" t="s">
        <v>91</v>
      </c>
      <c r="J689" s="37">
        <v>4</v>
      </c>
      <c r="K689" s="37" t="s">
        <v>92</v>
      </c>
      <c r="L689" s="37" t="s">
        <v>92</v>
      </c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>
        <v>1</v>
      </c>
      <c r="X689" s="34"/>
      <c r="Y689" s="34"/>
    </row>
    <row r="690" spans="1:25" ht="15" x14ac:dyDescent="0.25">
      <c r="A690" s="23" t="s">
        <v>153</v>
      </c>
      <c r="B690" s="36">
        <v>2</v>
      </c>
      <c r="C690" s="44">
        <v>4451693.97</v>
      </c>
      <c r="D690" s="44">
        <v>349723.12</v>
      </c>
      <c r="E690" s="36" t="s">
        <v>90</v>
      </c>
      <c r="F690" s="47" t="s">
        <v>41</v>
      </c>
      <c r="G690" s="35" t="s">
        <v>42</v>
      </c>
      <c r="H690" s="36" t="s">
        <v>91</v>
      </c>
      <c r="I690" s="22" t="s">
        <v>91</v>
      </c>
      <c r="J690" s="46">
        <v>2</v>
      </c>
      <c r="K690" s="46" t="s">
        <v>92</v>
      </c>
      <c r="L690" s="46" t="s">
        <v>92</v>
      </c>
      <c r="M690" s="34">
        <v>1</v>
      </c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 spans="1:25" ht="15" x14ac:dyDescent="0.25">
      <c r="A691" s="23" t="s">
        <v>119</v>
      </c>
      <c r="B691" s="34">
        <v>16</v>
      </c>
      <c r="C691" s="42">
        <v>4451741.84</v>
      </c>
      <c r="D691" s="42">
        <v>359076.02</v>
      </c>
      <c r="E691" s="34" t="s">
        <v>90</v>
      </c>
      <c r="F691" s="47" t="s">
        <v>41</v>
      </c>
      <c r="G691" s="35" t="s">
        <v>42</v>
      </c>
      <c r="H691" s="34" t="s">
        <v>94</v>
      </c>
      <c r="I691" s="22" t="s">
        <v>91</v>
      </c>
      <c r="J691" s="37">
        <v>2</v>
      </c>
      <c r="K691" s="37" t="s">
        <v>92</v>
      </c>
      <c r="L691" s="37" t="s">
        <v>92</v>
      </c>
      <c r="M691" s="34">
        <v>1</v>
      </c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 spans="1:25" ht="15" x14ac:dyDescent="0.25">
      <c r="A692" s="23" t="s">
        <v>123</v>
      </c>
      <c r="B692" s="34">
        <v>2</v>
      </c>
      <c r="C692" s="42">
        <v>4451783.34</v>
      </c>
      <c r="D692" s="42">
        <v>352478.26</v>
      </c>
      <c r="E692" s="34" t="s">
        <v>90</v>
      </c>
      <c r="F692" s="47" t="s">
        <v>41</v>
      </c>
      <c r="G692" s="35" t="s">
        <v>42</v>
      </c>
      <c r="H692" s="34" t="s">
        <v>91</v>
      </c>
      <c r="I692" s="22" t="s">
        <v>91</v>
      </c>
      <c r="J692" s="37">
        <v>2</v>
      </c>
      <c r="K692" s="37" t="s">
        <v>92</v>
      </c>
      <c r="L692" s="37" t="s">
        <v>92</v>
      </c>
      <c r="M692" s="34"/>
      <c r="N692" s="34"/>
      <c r="O692" s="34">
        <v>1</v>
      </c>
      <c r="P692" s="34"/>
      <c r="Q692" s="34"/>
      <c r="R692" s="34">
        <v>1</v>
      </c>
      <c r="S692" s="34"/>
      <c r="T692" s="34"/>
      <c r="U692" s="34"/>
      <c r="V692" s="34"/>
      <c r="W692" s="34"/>
      <c r="X692" s="34"/>
      <c r="Y692" s="34"/>
    </row>
    <row r="693" spans="1:25" ht="15" x14ac:dyDescent="0.25">
      <c r="A693" s="23" t="s">
        <v>176</v>
      </c>
      <c r="B693" s="34">
        <v>18</v>
      </c>
      <c r="C693" s="42">
        <v>4451805.16</v>
      </c>
      <c r="D693" s="42">
        <v>347720.28</v>
      </c>
      <c r="E693" s="34" t="s">
        <v>90</v>
      </c>
      <c r="F693" s="47" t="s">
        <v>41</v>
      </c>
      <c r="G693" s="35" t="s">
        <v>42</v>
      </c>
      <c r="H693" s="34" t="s">
        <v>91</v>
      </c>
      <c r="I693" s="22" t="s">
        <v>91</v>
      </c>
      <c r="J693" s="37">
        <v>9</v>
      </c>
      <c r="K693" s="37" t="s">
        <v>92</v>
      </c>
      <c r="L693" s="37" t="s">
        <v>92</v>
      </c>
      <c r="M693" s="34"/>
      <c r="N693" s="34">
        <v>1</v>
      </c>
      <c r="O693" s="34"/>
      <c r="P693" s="34"/>
      <c r="Q693" s="34"/>
      <c r="R693" s="34"/>
      <c r="S693" s="34"/>
      <c r="T693" s="34"/>
      <c r="U693" s="34"/>
      <c r="V693" s="34">
        <v>1</v>
      </c>
      <c r="W693" s="34"/>
      <c r="X693" s="34"/>
      <c r="Y693" s="34"/>
    </row>
    <row r="694" spans="1:25" ht="15" x14ac:dyDescent="0.25">
      <c r="A694" s="23" t="s">
        <v>122</v>
      </c>
      <c r="B694" s="34">
        <v>2</v>
      </c>
      <c r="C694" s="42">
        <v>4451817.91</v>
      </c>
      <c r="D694" s="42">
        <v>352453.91</v>
      </c>
      <c r="E694" s="34" t="s">
        <v>90</v>
      </c>
      <c r="F694" s="47" t="s">
        <v>41</v>
      </c>
      <c r="G694" s="35" t="s">
        <v>42</v>
      </c>
      <c r="H694" s="34" t="s">
        <v>91</v>
      </c>
      <c r="I694" s="22" t="s">
        <v>91</v>
      </c>
      <c r="J694" s="37">
        <v>2</v>
      </c>
      <c r="K694" s="37" t="s">
        <v>92</v>
      </c>
      <c r="L694" s="37" t="s">
        <v>92</v>
      </c>
      <c r="M694" s="34"/>
      <c r="N694" s="34"/>
      <c r="O694" s="34"/>
      <c r="P694" s="34"/>
      <c r="Q694" s="34"/>
      <c r="R694" s="34"/>
      <c r="S694" s="34"/>
      <c r="T694" s="34"/>
      <c r="U694" s="34"/>
      <c r="V694" s="34">
        <v>1</v>
      </c>
      <c r="W694" s="34"/>
      <c r="X694" s="34"/>
      <c r="Y694" s="34"/>
    </row>
    <row r="695" spans="1:25" ht="15" x14ac:dyDescent="0.25">
      <c r="A695" s="23" t="s">
        <v>121</v>
      </c>
      <c r="B695" s="34">
        <v>2</v>
      </c>
      <c r="C695" s="42">
        <v>4451964.82</v>
      </c>
      <c r="D695" s="42">
        <v>352334.51</v>
      </c>
      <c r="E695" s="34" t="s">
        <v>90</v>
      </c>
      <c r="F695" s="47" t="s">
        <v>41</v>
      </c>
      <c r="G695" s="35" t="s">
        <v>42</v>
      </c>
      <c r="H695" s="34" t="s">
        <v>91</v>
      </c>
      <c r="I695" s="22" t="s">
        <v>91</v>
      </c>
      <c r="J695" s="37">
        <v>2</v>
      </c>
      <c r="K695" s="37" t="s">
        <v>92</v>
      </c>
      <c r="L695" s="37" t="s">
        <v>92</v>
      </c>
      <c r="M695" s="34"/>
      <c r="N695" s="34"/>
      <c r="O695" s="34">
        <v>1</v>
      </c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 spans="1:25" ht="15" x14ac:dyDescent="0.25">
      <c r="A696" s="23" t="s">
        <v>199</v>
      </c>
      <c r="B696" s="34">
        <v>2</v>
      </c>
      <c r="C696" s="42">
        <v>4452151.4400000004</v>
      </c>
      <c r="D696" s="42">
        <v>351352.14</v>
      </c>
      <c r="E696" s="34" t="s">
        <v>90</v>
      </c>
      <c r="F696" s="47" t="s">
        <v>41</v>
      </c>
      <c r="G696" s="35" t="s">
        <v>42</v>
      </c>
      <c r="H696" s="34" t="s">
        <v>94</v>
      </c>
      <c r="I696" s="22" t="s">
        <v>91</v>
      </c>
      <c r="J696" s="37">
        <v>7</v>
      </c>
      <c r="K696" s="37" t="s">
        <v>92</v>
      </c>
      <c r="L696" s="37" t="s">
        <v>92</v>
      </c>
      <c r="M696" s="34"/>
      <c r="N696" s="34">
        <v>1</v>
      </c>
      <c r="O696" s="34">
        <v>1</v>
      </c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 spans="1:25" ht="15" x14ac:dyDescent="0.25">
      <c r="A697" s="23" t="s">
        <v>135</v>
      </c>
      <c r="B697" s="34">
        <v>18</v>
      </c>
      <c r="C697" s="42">
        <v>4452192.0999999996</v>
      </c>
      <c r="D697" s="42">
        <v>359762.87</v>
      </c>
      <c r="E697" s="34" t="s">
        <v>90</v>
      </c>
      <c r="F697" s="47" t="s">
        <v>41</v>
      </c>
      <c r="G697" s="35" t="s">
        <v>42</v>
      </c>
      <c r="H697" s="34" t="s">
        <v>91</v>
      </c>
      <c r="I697" s="22" t="s">
        <v>91</v>
      </c>
      <c r="J697" s="37">
        <v>2</v>
      </c>
      <c r="K697" s="37" t="s">
        <v>92</v>
      </c>
      <c r="L697" s="37" t="s">
        <v>92</v>
      </c>
      <c r="M697" s="34">
        <v>1</v>
      </c>
      <c r="N697" s="34"/>
      <c r="O697" s="34"/>
      <c r="P697" s="34"/>
      <c r="Q697" s="34"/>
      <c r="R697" s="34">
        <v>1</v>
      </c>
      <c r="S697" s="34"/>
      <c r="T697" s="34"/>
      <c r="U697" s="34"/>
      <c r="V697" s="34"/>
      <c r="W697" s="34"/>
      <c r="X697" s="34"/>
      <c r="Y697" s="34"/>
    </row>
    <row r="698" spans="1:25" ht="15" x14ac:dyDescent="0.25">
      <c r="A698" s="23" t="s">
        <v>299</v>
      </c>
      <c r="B698" s="34">
        <v>6</v>
      </c>
      <c r="C698" s="42">
        <v>4452324.82</v>
      </c>
      <c r="D698" s="42">
        <v>332828.19</v>
      </c>
      <c r="E698" s="34" t="s">
        <v>90</v>
      </c>
      <c r="F698" s="47" t="s">
        <v>40</v>
      </c>
      <c r="G698" s="35" t="s">
        <v>42</v>
      </c>
      <c r="H698" s="34" t="s">
        <v>91</v>
      </c>
      <c r="I698" s="22" t="s">
        <v>91</v>
      </c>
      <c r="J698" s="37">
        <v>3</v>
      </c>
      <c r="K698" s="37" t="s">
        <v>92</v>
      </c>
      <c r="L698" s="37" t="s">
        <v>92</v>
      </c>
      <c r="M698" s="34"/>
      <c r="N698" s="34"/>
      <c r="O698" s="34">
        <v>1</v>
      </c>
      <c r="P698" s="34"/>
      <c r="Q698" s="34"/>
      <c r="R698" s="34"/>
      <c r="S698" s="34"/>
      <c r="T698" s="34"/>
      <c r="U698" s="34"/>
      <c r="V698" s="34">
        <v>1</v>
      </c>
      <c r="W698" s="34"/>
      <c r="X698" s="34"/>
      <c r="Y698" s="34"/>
    </row>
    <row r="699" spans="1:25" ht="15" x14ac:dyDescent="0.25">
      <c r="A699" s="23" t="s">
        <v>200</v>
      </c>
      <c r="B699" s="34">
        <v>2</v>
      </c>
      <c r="C699" s="42">
        <v>4452362.1900000004</v>
      </c>
      <c r="D699" s="42">
        <v>351884.24</v>
      </c>
      <c r="E699" s="34" t="s">
        <v>90</v>
      </c>
      <c r="F699" s="47" t="s">
        <v>41</v>
      </c>
      <c r="G699" s="35" t="s">
        <v>42</v>
      </c>
      <c r="H699" s="34" t="s">
        <v>91</v>
      </c>
      <c r="I699" s="22" t="s">
        <v>91</v>
      </c>
      <c r="J699" s="37">
        <v>7</v>
      </c>
      <c r="K699" s="37" t="s">
        <v>92</v>
      </c>
      <c r="L699" s="37" t="s">
        <v>92</v>
      </c>
      <c r="M699" s="34">
        <v>1</v>
      </c>
      <c r="N699" s="34"/>
      <c r="O699" s="34">
        <v>1</v>
      </c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 spans="1:25" ht="15" x14ac:dyDescent="0.25">
      <c r="A700" s="23" t="s">
        <v>331</v>
      </c>
      <c r="B700" s="34">
        <v>37</v>
      </c>
      <c r="C700" s="42">
        <v>4453276.8499999996</v>
      </c>
      <c r="D700" s="42">
        <v>314267</v>
      </c>
      <c r="E700" s="34" t="s">
        <v>90</v>
      </c>
      <c r="F700" s="47" t="s">
        <v>40</v>
      </c>
      <c r="G700" s="35" t="s">
        <v>42</v>
      </c>
      <c r="H700" s="34" t="s">
        <v>94</v>
      </c>
      <c r="I700" s="22" t="s">
        <v>91</v>
      </c>
      <c r="J700" s="37">
        <v>7</v>
      </c>
      <c r="K700" s="37" t="s">
        <v>92</v>
      </c>
      <c r="L700" s="37" t="s">
        <v>92</v>
      </c>
      <c r="M700" s="34"/>
      <c r="N700" s="34">
        <v>1</v>
      </c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 spans="1:25" ht="15" x14ac:dyDescent="0.25">
      <c r="A701" s="23" t="s">
        <v>308</v>
      </c>
      <c r="B701" s="34">
        <v>37</v>
      </c>
      <c r="C701" s="42">
        <v>4453279.4400000004</v>
      </c>
      <c r="D701" s="42">
        <v>314265.44</v>
      </c>
      <c r="E701" s="34" t="s">
        <v>90</v>
      </c>
      <c r="F701" s="47" t="s">
        <v>40</v>
      </c>
      <c r="G701" s="35" t="s">
        <v>42</v>
      </c>
      <c r="H701" s="34" t="s">
        <v>94</v>
      </c>
      <c r="I701" s="22" t="s">
        <v>91</v>
      </c>
      <c r="J701" s="37">
        <v>7</v>
      </c>
      <c r="K701" s="37" t="s">
        <v>92</v>
      </c>
      <c r="L701" s="37" t="s">
        <v>92</v>
      </c>
      <c r="M701" s="34"/>
      <c r="N701" s="34">
        <v>1</v>
      </c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 spans="1:25" ht="15" x14ac:dyDescent="0.25">
      <c r="A702" s="23" t="s">
        <v>354</v>
      </c>
      <c r="B702" s="34">
        <v>6</v>
      </c>
      <c r="C702" s="42">
        <v>4453898.25</v>
      </c>
      <c r="D702" s="42">
        <v>332951.57</v>
      </c>
      <c r="E702" s="34" t="s">
        <v>90</v>
      </c>
      <c r="F702" s="47" t="s">
        <v>40</v>
      </c>
      <c r="G702" s="35" t="s">
        <v>42</v>
      </c>
      <c r="H702" s="34" t="s">
        <v>91</v>
      </c>
      <c r="I702" s="22" t="s">
        <v>91</v>
      </c>
      <c r="J702" s="37">
        <v>3</v>
      </c>
      <c r="K702" s="37" t="s">
        <v>92</v>
      </c>
      <c r="L702" s="37" t="s">
        <v>92</v>
      </c>
      <c r="M702" s="34"/>
      <c r="N702" s="34">
        <v>1</v>
      </c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 spans="1:25" ht="15" x14ac:dyDescent="0.25">
      <c r="A703" s="23" t="s">
        <v>272</v>
      </c>
      <c r="B703" s="34">
        <v>6</v>
      </c>
      <c r="C703" s="42">
        <v>4454555.09</v>
      </c>
      <c r="D703" s="42">
        <v>332949.77</v>
      </c>
      <c r="E703" s="34" t="s">
        <v>90</v>
      </c>
      <c r="F703" s="47" t="s">
        <v>40</v>
      </c>
      <c r="G703" s="35" t="s">
        <v>42</v>
      </c>
      <c r="H703" s="34" t="s">
        <v>91</v>
      </c>
      <c r="I703" s="22" t="s">
        <v>91</v>
      </c>
      <c r="J703" s="37">
        <v>3</v>
      </c>
      <c r="K703" s="37" t="s">
        <v>92</v>
      </c>
      <c r="L703" s="37" t="s">
        <v>92</v>
      </c>
      <c r="M703" s="34"/>
      <c r="N703" s="34">
        <v>1</v>
      </c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 spans="1:25" ht="15" x14ac:dyDescent="0.25">
      <c r="A704" s="23" t="s">
        <v>273</v>
      </c>
      <c r="B704" s="34">
        <v>6</v>
      </c>
      <c r="C704" s="42">
        <v>4454771.58</v>
      </c>
      <c r="D704" s="42">
        <v>332948.26</v>
      </c>
      <c r="E704" s="34" t="s">
        <v>90</v>
      </c>
      <c r="F704" s="47" t="s">
        <v>40</v>
      </c>
      <c r="G704" s="35" t="s">
        <v>42</v>
      </c>
      <c r="H704" s="34" t="s">
        <v>91</v>
      </c>
      <c r="I704" s="22" t="s">
        <v>91</v>
      </c>
      <c r="J704" s="37">
        <v>3</v>
      </c>
      <c r="K704" s="37" t="s">
        <v>92</v>
      </c>
      <c r="L704" s="37" t="s">
        <v>92</v>
      </c>
      <c r="M704" s="34"/>
      <c r="N704" s="34">
        <v>1</v>
      </c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 spans="1:25" ht="15" x14ac:dyDescent="0.25">
      <c r="A705" s="23" t="s">
        <v>154</v>
      </c>
      <c r="B705" s="34">
        <v>10</v>
      </c>
      <c r="C705" s="42">
        <v>4456001</v>
      </c>
      <c r="D705" s="42">
        <v>343127</v>
      </c>
      <c r="E705" s="34" t="s">
        <v>90</v>
      </c>
      <c r="F705" s="47" t="s">
        <v>41</v>
      </c>
      <c r="G705" s="35" t="s">
        <v>42</v>
      </c>
      <c r="H705" s="34" t="s">
        <v>91</v>
      </c>
      <c r="I705" s="22" t="s">
        <v>91</v>
      </c>
      <c r="J705" s="37" t="s">
        <v>95</v>
      </c>
      <c r="K705" s="37" t="s">
        <v>92</v>
      </c>
      <c r="L705" s="37" t="s">
        <v>93</v>
      </c>
      <c r="M705" s="34"/>
      <c r="N705" s="34"/>
      <c r="O705" s="34"/>
      <c r="P705" s="34"/>
      <c r="Q705" s="34"/>
      <c r="R705" s="34"/>
      <c r="S705" s="34"/>
      <c r="T705" s="34"/>
      <c r="U705" s="34"/>
      <c r="V705" s="34">
        <v>1</v>
      </c>
      <c r="W705" s="34"/>
      <c r="X705" s="34"/>
      <c r="Y705" s="34"/>
    </row>
    <row r="706" spans="1:25" ht="15" x14ac:dyDescent="0.25">
      <c r="A706" s="23" t="s">
        <v>226</v>
      </c>
      <c r="B706" s="34">
        <v>11</v>
      </c>
      <c r="C706" s="42">
        <v>4457232.12</v>
      </c>
      <c r="D706" s="42">
        <v>338550.63</v>
      </c>
      <c r="E706" s="34" t="s">
        <v>90</v>
      </c>
      <c r="F706" s="47" t="s">
        <v>41</v>
      </c>
      <c r="G706" s="35" t="s">
        <v>42</v>
      </c>
      <c r="H706" s="34" t="s">
        <v>91</v>
      </c>
      <c r="I706" s="22" t="s">
        <v>91</v>
      </c>
      <c r="J706" s="37">
        <v>9</v>
      </c>
      <c r="K706" s="37" t="s">
        <v>92</v>
      </c>
      <c r="L706" s="37" t="s">
        <v>92</v>
      </c>
      <c r="M706" s="34">
        <v>1</v>
      </c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 spans="1:25" ht="15" x14ac:dyDescent="0.25">
      <c r="A707" s="23" t="s">
        <v>372</v>
      </c>
      <c r="B707" s="34">
        <v>5</v>
      </c>
      <c r="C707" s="42">
        <v>4458426.83</v>
      </c>
      <c r="D707" s="42">
        <v>333212.83</v>
      </c>
      <c r="E707" s="34" t="s">
        <v>90</v>
      </c>
      <c r="F707" s="47" t="s">
        <v>40</v>
      </c>
      <c r="G707" s="35" t="s">
        <v>42</v>
      </c>
      <c r="H707" s="34" t="s">
        <v>91</v>
      </c>
      <c r="I707" s="22" t="s">
        <v>91</v>
      </c>
      <c r="J707" s="37">
        <v>3</v>
      </c>
      <c r="K707" s="37" t="s">
        <v>92</v>
      </c>
      <c r="L707" s="37" t="s">
        <v>92</v>
      </c>
      <c r="M707" s="34"/>
      <c r="N707" s="34">
        <v>1</v>
      </c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 spans="1:25" ht="15" x14ac:dyDescent="0.25">
      <c r="A708" s="23" t="s">
        <v>98</v>
      </c>
      <c r="B708" s="34">
        <v>28</v>
      </c>
      <c r="C708" s="42">
        <v>4458720.33</v>
      </c>
      <c r="D708" s="42">
        <v>356237.72</v>
      </c>
      <c r="E708" s="34" t="s">
        <v>90</v>
      </c>
      <c r="F708" s="47" t="s">
        <v>41</v>
      </c>
      <c r="G708" s="35" t="s">
        <v>42</v>
      </c>
      <c r="H708" s="34" t="s">
        <v>91</v>
      </c>
      <c r="I708" s="22" t="s">
        <v>91</v>
      </c>
      <c r="J708" s="37">
        <v>3</v>
      </c>
      <c r="K708" s="37" t="s">
        <v>92</v>
      </c>
      <c r="L708" s="37" t="s">
        <v>92</v>
      </c>
      <c r="M708" s="34">
        <v>1</v>
      </c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spans="1:25" ht="15" x14ac:dyDescent="0.25">
      <c r="A709" s="23" t="s">
        <v>220</v>
      </c>
      <c r="B709" s="34">
        <v>28</v>
      </c>
      <c r="C709" s="42">
        <v>4458814.45</v>
      </c>
      <c r="D709" s="42">
        <v>356164.41</v>
      </c>
      <c r="E709" s="34" t="s">
        <v>90</v>
      </c>
      <c r="F709" s="47" t="s">
        <v>41</v>
      </c>
      <c r="G709" s="35" t="s">
        <v>42</v>
      </c>
      <c r="H709" s="34" t="s">
        <v>91</v>
      </c>
      <c r="I709" s="22" t="s">
        <v>91</v>
      </c>
      <c r="J709" s="37">
        <v>3</v>
      </c>
      <c r="K709" s="37" t="s">
        <v>92</v>
      </c>
      <c r="L709" s="37" t="s">
        <v>92</v>
      </c>
      <c r="M709" s="34">
        <v>1</v>
      </c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spans="1:25" ht="15" x14ac:dyDescent="0.25">
      <c r="A710" s="23" t="s">
        <v>146</v>
      </c>
      <c r="B710" s="34">
        <v>12</v>
      </c>
      <c r="C710" s="42">
        <v>4460242.07</v>
      </c>
      <c r="D710" s="42">
        <v>336568.45</v>
      </c>
      <c r="E710" s="34" t="s">
        <v>90</v>
      </c>
      <c r="F710" s="47" t="s">
        <v>41</v>
      </c>
      <c r="G710" s="35" t="s">
        <v>42</v>
      </c>
      <c r="H710" s="34" t="s">
        <v>91</v>
      </c>
      <c r="I710" s="22" t="s">
        <v>91</v>
      </c>
      <c r="J710" s="37">
        <v>2</v>
      </c>
      <c r="K710" s="37" t="s">
        <v>92</v>
      </c>
      <c r="L710" s="37" t="s">
        <v>92</v>
      </c>
      <c r="M710" s="34"/>
      <c r="N710" s="34"/>
      <c r="O710" s="34"/>
      <c r="P710" s="34"/>
      <c r="Q710" s="34"/>
      <c r="R710" s="34"/>
      <c r="S710" s="34"/>
      <c r="T710" s="34"/>
      <c r="U710" s="34"/>
      <c r="V710" s="34">
        <v>1</v>
      </c>
      <c r="W710" s="34"/>
      <c r="X710" s="34"/>
      <c r="Y710" s="34"/>
    </row>
    <row r="711" spans="1:25" ht="15" x14ac:dyDescent="0.25">
      <c r="A711" s="23" t="s">
        <v>225</v>
      </c>
      <c r="B711" s="34">
        <v>12</v>
      </c>
      <c r="C711" s="42">
        <v>4460516.43</v>
      </c>
      <c r="D711" s="42">
        <v>336945.77</v>
      </c>
      <c r="E711" s="34" t="s">
        <v>90</v>
      </c>
      <c r="F711" s="47" t="s">
        <v>41</v>
      </c>
      <c r="G711" s="35" t="s">
        <v>42</v>
      </c>
      <c r="H711" s="34" t="s">
        <v>91</v>
      </c>
      <c r="I711" s="22" t="s">
        <v>91</v>
      </c>
      <c r="J711" s="37">
        <v>7</v>
      </c>
      <c r="K711" s="37" t="s">
        <v>92</v>
      </c>
      <c r="L711" s="37" t="s">
        <v>92</v>
      </c>
      <c r="M711" s="34">
        <v>1</v>
      </c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 spans="1:25" ht="15" x14ac:dyDescent="0.25">
      <c r="A712" s="23" t="s">
        <v>355</v>
      </c>
      <c r="B712" s="34">
        <v>5</v>
      </c>
      <c r="C712" s="42">
        <v>4460591.34</v>
      </c>
      <c r="D712" s="42">
        <v>332949.67</v>
      </c>
      <c r="E712" s="34" t="s">
        <v>90</v>
      </c>
      <c r="F712" s="47" t="s">
        <v>40</v>
      </c>
      <c r="G712" s="35" t="s">
        <v>42</v>
      </c>
      <c r="H712" s="34" t="s">
        <v>91</v>
      </c>
      <c r="I712" s="22" t="s">
        <v>91</v>
      </c>
      <c r="J712" s="37">
        <v>7</v>
      </c>
      <c r="K712" s="37" t="s">
        <v>92</v>
      </c>
      <c r="L712" s="37" t="s">
        <v>92</v>
      </c>
      <c r="M712" s="34">
        <v>1</v>
      </c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spans="1:25" ht="15" x14ac:dyDescent="0.25">
      <c r="A713" s="23" t="s">
        <v>141</v>
      </c>
      <c r="B713" s="34">
        <v>28</v>
      </c>
      <c r="C713" s="42">
        <v>4461956.2300000004</v>
      </c>
      <c r="D713" s="42">
        <v>354568.73</v>
      </c>
      <c r="E713" s="34" t="s">
        <v>90</v>
      </c>
      <c r="F713" s="47" t="s">
        <v>41</v>
      </c>
      <c r="G713" s="35" t="s">
        <v>42</v>
      </c>
      <c r="H713" s="34" t="s">
        <v>91</v>
      </c>
      <c r="I713" s="22" t="s">
        <v>91</v>
      </c>
      <c r="J713" s="37">
        <v>3</v>
      </c>
      <c r="K713" s="37" t="s">
        <v>92</v>
      </c>
      <c r="L713" s="37" t="s">
        <v>92</v>
      </c>
      <c r="M713" s="34"/>
      <c r="N713" s="34">
        <v>1</v>
      </c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spans="1:25" ht="15" x14ac:dyDescent="0.25">
      <c r="A714" s="23" t="s">
        <v>100</v>
      </c>
      <c r="B714" s="34">
        <v>28</v>
      </c>
      <c r="C714" s="42">
        <v>4461994.41</v>
      </c>
      <c r="D714" s="42">
        <v>354564.03</v>
      </c>
      <c r="E714" s="34" t="s">
        <v>90</v>
      </c>
      <c r="F714" s="47" t="s">
        <v>41</v>
      </c>
      <c r="G714" s="35" t="s">
        <v>42</v>
      </c>
      <c r="H714" s="34" t="s">
        <v>91</v>
      </c>
      <c r="I714" s="22" t="s">
        <v>91</v>
      </c>
      <c r="J714" s="37">
        <v>3</v>
      </c>
      <c r="K714" s="37" t="s">
        <v>92</v>
      </c>
      <c r="L714" s="37" t="s">
        <v>92</v>
      </c>
      <c r="M714" s="34"/>
      <c r="N714" s="34">
        <v>1</v>
      </c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spans="1:25" ht="15" x14ac:dyDescent="0.25">
      <c r="A715" s="23" t="s">
        <v>99</v>
      </c>
      <c r="B715" s="34">
        <v>28</v>
      </c>
      <c r="C715" s="42">
        <v>4461995.6100000003</v>
      </c>
      <c r="D715" s="42">
        <v>354565.33</v>
      </c>
      <c r="E715" s="34" t="s">
        <v>90</v>
      </c>
      <c r="F715" s="47" t="s">
        <v>41</v>
      </c>
      <c r="G715" s="35" t="s">
        <v>42</v>
      </c>
      <c r="H715" s="34" t="s">
        <v>91</v>
      </c>
      <c r="I715" s="22" t="s">
        <v>91</v>
      </c>
      <c r="J715" s="37">
        <v>3</v>
      </c>
      <c r="K715" s="37" t="s">
        <v>92</v>
      </c>
      <c r="L715" s="37" t="s">
        <v>92</v>
      </c>
      <c r="M715" s="34"/>
      <c r="N715" s="34">
        <v>1</v>
      </c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spans="1:25" ht="15" x14ac:dyDescent="0.25">
      <c r="A716" s="23" t="s">
        <v>177</v>
      </c>
      <c r="B716" s="34">
        <v>47</v>
      </c>
      <c r="C716" s="42">
        <v>4463159.6100000003</v>
      </c>
      <c r="D716" s="42">
        <v>357307.25</v>
      </c>
      <c r="E716" s="34" t="s">
        <v>90</v>
      </c>
      <c r="F716" s="47" t="s">
        <v>41</v>
      </c>
      <c r="G716" s="35" t="s">
        <v>42</v>
      </c>
      <c r="H716" s="34" t="s">
        <v>91</v>
      </c>
      <c r="I716" s="22" t="s">
        <v>91</v>
      </c>
      <c r="J716" s="37">
        <v>4</v>
      </c>
      <c r="K716" s="37" t="s">
        <v>92</v>
      </c>
      <c r="L716" s="37" t="s">
        <v>92</v>
      </c>
      <c r="M716" s="34"/>
      <c r="N716" s="34"/>
      <c r="O716" s="34">
        <v>1</v>
      </c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 spans="1:25" ht="15" x14ac:dyDescent="0.25">
      <c r="A717" s="23" t="s">
        <v>178</v>
      </c>
      <c r="B717" s="34">
        <v>47</v>
      </c>
      <c r="C717" s="42">
        <v>4463165.01</v>
      </c>
      <c r="D717" s="42">
        <v>357544.11</v>
      </c>
      <c r="E717" s="34" t="s">
        <v>90</v>
      </c>
      <c r="F717" s="47" t="s">
        <v>41</v>
      </c>
      <c r="G717" s="35" t="s">
        <v>42</v>
      </c>
      <c r="H717" s="34" t="s">
        <v>91</v>
      </c>
      <c r="I717" s="22" t="s">
        <v>91</v>
      </c>
      <c r="J717" s="37">
        <v>3</v>
      </c>
      <c r="K717" s="37" t="s">
        <v>92</v>
      </c>
      <c r="L717" s="37" t="s">
        <v>92</v>
      </c>
      <c r="M717" s="34"/>
      <c r="N717" s="34"/>
      <c r="O717" s="34"/>
      <c r="P717" s="34"/>
      <c r="Q717" s="34"/>
      <c r="R717" s="34">
        <v>1</v>
      </c>
      <c r="S717" s="34"/>
      <c r="T717" s="34"/>
      <c r="U717" s="34"/>
      <c r="V717" s="34"/>
      <c r="W717" s="34"/>
      <c r="X717" s="34"/>
      <c r="Y717" s="34"/>
    </row>
    <row r="718" spans="1:25" ht="15" x14ac:dyDescent="0.25">
      <c r="A718" s="23" t="s">
        <v>179</v>
      </c>
      <c r="B718" s="34">
        <v>47</v>
      </c>
      <c r="C718" s="42">
        <v>4463166.6399999997</v>
      </c>
      <c r="D718" s="42">
        <v>356966.65</v>
      </c>
      <c r="E718" s="34" t="s">
        <v>90</v>
      </c>
      <c r="F718" s="47" t="s">
        <v>41</v>
      </c>
      <c r="G718" s="35" t="s">
        <v>42</v>
      </c>
      <c r="H718" s="34" t="s">
        <v>91</v>
      </c>
      <c r="I718" s="22" t="s">
        <v>91</v>
      </c>
      <c r="J718" s="37">
        <v>4</v>
      </c>
      <c r="K718" s="37" t="s">
        <v>92</v>
      </c>
      <c r="L718" s="37" t="s">
        <v>92</v>
      </c>
      <c r="M718" s="34"/>
      <c r="N718" s="34"/>
      <c r="O718" s="34">
        <v>1</v>
      </c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 spans="1:25" ht="15" x14ac:dyDescent="0.25">
      <c r="A719" s="23" t="s">
        <v>340</v>
      </c>
      <c r="B719" s="34">
        <v>26</v>
      </c>
      <c r="C719" s="42">
        <v>4463805.1900000004</v>
      </c>
      <c r="D719" s="42">
        <v>323041.26</v>
      </c>
      <c r="E719" s="34" t="s">
        <v>90</v>
      </c>
      <c r="F719" s="47" t="s">
        <v>40</v>
      </c>
      <c r="G719" s="35" t="s">
        <v>42</v>
      </c>
      <c r="H719" s="34" t="s">
        <v>91</v>
      </c>
      <c r="I719" s="22" t="s">
        <v>91</v>
      </c>
      <c r="J719" s="37">
        <v>7</v>
      </c>
      <c r="K719" s="37" t="s">
        <v>92</v>
      </c>
      <c r="L719" s="37" t="s">
        <v>92</v>
      </c>
      <c r="M719" s="34">
        <v>1</v>
      </c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 spans="1:25" ht="15" x14ac:dyDescent="0.25">
      <c r="A720" s="23" t="s">
        <v>313</v>
      </c>
      <c r="B720" s="34">
        <v>26</v>
      </c>
      <c r="C720" s="42">
        <v>4463819.34</v>
      </c>
      <c r="D720" s="42">
        <v>322996.87</v>
      </c>
      <c r="E720" s="34" t="s">
        <v>90</v>
      </c>
      <c r="F720" s="47" t="s">
        <v>40</v>
      </c>
      <c r="G720" s="35" t="s">
        <v>42</v>
      </c>
      <c r="H720" s="34" t="s">
        <v>91</v>
      </c>
      <c r="I720" s="22" t="s">
        <v>91</v>
      </c>
      <c r="J720" s="37">
        <v>7</v>
      </c>
      <c r="K720" s="37" t="s">
        <v>92</v>
      </c>
      <c r="L720" s="37" t="s">
        <v>92</v>
      </c>
      <c r="M720" s="34"/>
      <c r="N720" s="34">
        <v>1</v>
      </c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 spans="1:25" ht="15" x14ac:dyDescent="0.25">
      <c r="A721" s="23" t="s">
        <v>318</v>
      </c>
      <c r="B721" s="34">
        <v>26</v>
      </c>
      <c r="C721" s="42">
        <v>4463820.82</v>
      </c>
      <c r="D721" s="42">
        <v>322938.83</v>
      </c>
      <c r="E721" s="34" t="s">
        <v>90</v>
      </c>
      <c r="F721" s="47" t="s">
        <v>40</v>
      </c>
      <c r="G721" s="35" t="s">
        <v>42</v>
      </c>
      <c r="H721" s="34" t="s">
        <v>91</v>
      </c>
      <c r="I721" s="22" t="s">
        <v>91</v>
      </c>
      <c r="J721" s="37">
        <v>7</v>
      </c>
      <c r="K721" s="37" t="s">
        <v>92</v>
      </c>
      <c r="L721" s="37" t="s">
        <v>92</v>
      </c>
      <c r="M721" s="34"/>
      <c r="N721" s="34"/>
      <c r="O721" s="34">
        <v>1</v>
      </c>
      <c r="P721" s="34"/>
      <c r="Q721" s="34"/>
      <c r="R721" s="34">
        <v>1</v>
      </c>
      <c r="S721" s="34"/>
      <c r="T721" s="34"/>
      <c r="U721" s="34"/>
      <c r="V721" s="34"/>
      <c r="W721" s="34"/>
      <c r="X721" s="34"/>
      <c r="Y721" s="34"/>
    </row>
    <row r="722" spans="1:25" ht="15" x14ac:dyDescent="0.25">
      <c r="A722" s="23" t="s">
        <v>316</v>
      </c>
      <c r="B722" s="34">
        <v>26</v>
      </c>
      <c r="C722" s="42">
        <v>4463821.67</v>
      </c>
      <c r="D722" s="42">
        <v>322926.01</v>
      </c>
      <c r="E722" s="34" t="s">
        <v>90</v>
      </c>
      <c r="F722" s="47" t="s">
        <v>40</v>
      </c>
      <c r="G722" s="35" t="s">
        <v>42</v>
      </c>
      <c r="H722" s="34" t="s">
        <v>91</v>
      </c>
      <c r="I722" s="22" t="s">
        <v>91</v>
      </c>
      <c r="J722" s="37">
        <v>7</v>
      </c>
      <c r="K722" s="37" t="s">
        <v>92</v>
      </c>
      <c r="L722" s="37" t="s">
        <v>92</v>
      </c>
      <c r="M722" s="34"/>
      <c r="N722" s="34">
        <v>1</v>
      </c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 spans="1:25" ht="15" x14ac:dyDescent="0.25">
      <c r="A723" s="23" t="s">
        <v>314</v>
      </c>
      <c r="B723" s="34">
        <v>26</v>
      </c>
      <c r="C723" s="42">
        <v>4463821.82</v>
      </c>
      <c r="D723" s="42">
        <v>322986.03999999998</v>
      </c>
      <c r="E723" s="34" t="s">
        <v>90</v>
      </c>
      <c r="F723" s="47" t="s">
        <v>40</v>
      </c>
      <c r="G723" s="35" t="s">
        <v>42</v>
      </c>
      <c r="H723" s="34" t="s">
        <v>91</v>
      </c>
      <c r="I723" s="22" t="s">
        <v>91</v>
      </c>
      <c r="J723" s="37">
        <v>7</v>
      </c>
      <c r="K723" s="37" t="s">
        <v>92</v>
      </c>
      <c r="L723" s="37" t="s">
        <v>92</v>
      </c>
      <c r="M723" s="34"/>
      <c r="N723" s="34">
        <v>1</v>
      </c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 spans="1:25" ht="15" x14ac:dyDescent="0.25">
      <c r="A724" s="23" t="s">
        <v>315</v>
      </c>
      <c r="B724" s="34">
        <v>26</v>
      </c>
      <c r="C724" s="42">
        <v>4463822</v>
      </c>
      <c r="D724" s="42">
        <v>322926.34999999998</v>
      </c>
      <c r="E724" s="34" t="s">
        <v>90</v>
      </c>
      <c r="F724" s="47" t="s">
        <v>40</v>
      </c>
      <c r="G724" s="35" t="s">
        <v>42</v>
      </c>
      <c r="H724" s="34" t="s">
        <v>97</v>
      </c>
      <c r="I724" s="22" t="s">
        <v>91</v>
      </c>
      <c r="J724" s="37">
        <v>7</v>
      </c>
      <c r="K724" s="37" t="s">
        <v>92</v>
      </c>
      <c r="L724" s="37" t="s">
        <v>92</v>
      </c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>
        <v>1</v>
      </c>
      <c r="X724" s="34"/>
    </row>
    <row r="725" spans="1:25" ht="15" x14ac:dyDescent="0.25">
      <c r="A725" s="23" t="s">
        <v>317</v>
      </c>
      <c r="B725" s="34">
        <v>26</v>
      </c>
      <c r="C725" s="42">
        <v>4463828.79</v>
      </c>
      <c r="D725" s="42">
        <v>322798.37</v>
      </c>
      <c r="E725" s="34" t="s">
        <v>90</v>
      </c>
      <c r="F725" s="47" t="s">
        <v>40</v>
      </c>
      <c r="G725" s="35" t="s">
        <v>42</v>
      </c>
      <c r="H725" s="34" t="s">
        <v>91</v>
      </c>
      <c r="I725" s="22" t="s">
        <v>91</v>
      </c>
      <c r="J725" s="37">
        <v>7</v>
      </c>
      <c r="K725" s="37" t="s">
        <v>92</v>
      </c>
      <c r="L725" s="37" t="s">
        <v>92</v>
      </c>
      <c r="M725" s="34"/>
      <c r="N725" s="34">
        <v>1</v>
      </c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 spans="1:25" ht="15" x14ac:dyDescent="0.25">
      <c r="A726" s="23" t="s">
        <v>192</v>
      </c>
      <c r="B726" s="34">
        <v>25</v>
      </c>
      <c r="C726" s="42">
        <v>4464078.3600000003</v>
      </c>
      <c r="D726" s="42">
        <v>352569.86</v>
      </c>
      <c r="E726" s="34" t="s">
        <v>90</v>
      </c>
      <c r="F726" s="47" t="s">
        <v>41</v>
      </c>
      <c r="G726" s="35" t="s">
        <v>42</v>
      </c>
      <c r="H726" s="34" t="s">
        <v>91</v>
      </c>
      <c r="I726" s="22" t="s">
        <v>91</v>
      </c>
      <c r="J726" s="37">
        <v>3</v>
      </c>
      <c r="K726" s="37" t="s">
        <v>92</v>
      </c>
      <c r="L726" s="37" t="s">
        <v>92</v>
      </c>
      <c r="M726" s="34"/>
      <c r="N726" s="34">
        <v>1</v>
      </c>
      <c r="O726" s="34">
        <v>1</v>
      </c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 spans="1:25" ht="15" x14ac:dyDescent="0.25">
      <c r="A727" s="23" t="s">
        <v>191</v>
      </c>
      <c r="B727" s="34">
        <v>25</v>
      </c>
      <c r="C727" s="42">
        <v>4464131.55</v>
      </c>
      <c r="D727" s="42">
        <v>352564.28</v>
      </c>
      <c r="E727" s="34" t="s">
        <v>90</v>
      </c>
      <c r="F727" s="47" t="s">
        <v>41</v>
      </c>
      <c r="G727" s="35" t="s">
        <v>42</v>
      </c>
      <c r="H727" s="34" t="s">
        <v>94</v>
      </c>
      <c r="I727" s="22" t="s">
        <v>91</v>
      </c>
      <c r="J727" s="37">
        <v>3</v>
      </c>
      <c r="K727" s="37" t="s">
        <v>92</v>
      </c>
      <c r="L727" s="37" t="s">
        <v>92</v>
      </c>
      <c r="M727" s="34"/>
      <c r="N727" s="34">
        <v>1</v>
      </c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 spans="1:25" ht="15" x14ac:dyDescent="0.25">
      <c r="A728" s="23" t="s">
        <v>162</v>
      </c>
      <c r="B728" s="36">
        <v>17</v>
      </c>
      <c r="C728" s="44">
        <v>4464170.09</v>
      </c>
      <c r="D728" s="44">
        <v>344082.13</v>
      </c>
      <c r="E728" s="36" t="s">
        <v>90</v>
      </c>
      <c r="F728" s="47" t="s">
        <v>41</v>
      </c>
      <c r="G728" s="35" t="s">
        <v>42</v>
      </c>
      <c r="H728" s="36" t="s">
        <v>91</v>
      </c>
      <c r="I728" s="22" t="s">
        <v>91</v>
      </c>
      <c r="J728" s="46">
        <v>7</v>
      </c>
      <c r="K728" s="46" t="s">
        <v>92</v>
      </c>
      <c r="L728" s="46" t="s">
        <v>92</v>
      </c>
      <c r="M728" s="34"/>
      <c r="N728" s="34">
        <v>1</v>
      </c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 spans="1:25" ht="15" x14ac:dyDescent="0.25">
      <c r="A729" s="23" t="s">
        <v>172</v>
      </c>
      <c r="B729" s="34">
        <v>25</v>
      </c>
      <c r="C729" s="42">
        <v>4464326.13</v>
      </c>
      <c r="D729" s="42">
        <v>352568.35</v>
      </c>
      <c r="E729" s="34" t="s">
        <v>90</v>
      </c>
      <c r="F729" s="47" t="s">
        <v>41</v>
      </c>
      <c r="G729" s="35" t="s">
        <v>42</v>
      </c>
      <c r="H729" s="34" t="s">
        <v>94</v>
      </c>
      <c r="I729" s="22" t="s">
        <v>91</v>
      </c>
      <c r="J729" s="37">
        <v>4</v>
      </c>
      <c r="K729" s="37" t="s">
        <v>92</v>
      </c>
      <c r="L729" s="37" t="s">
        <v>92</v>
      </c>
      <c r="M729" s="34"/>
      <c r="N729" s="34">
        <v>1</v>
      </c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spans="1:25" ht="15" x14ac:dyDescent="0.25">
      <c r="A730" s="23" t="s">
        <v>173</v>
      </c>
      <c r="B730" s="34">
        <v>25</v>
      </c>
      <c r="C730" s="42">
        <v>4464328.12</v>
      </c>
      <c r="D730" s="42">
        <v>352568.72</v>
      </c>
      <c r="E730" s="34" t="s">
        <v>90</v>
      </c>
      <c r="F730" s="47" t="s">
        <v>41</v>
      </c>
      <c r="G730" s="35" t="s">
        <v>42</v>
      </c>
      <c r="H730" s="34" t="s">
        <v>94</v>
      </c>
      <c r="I730" s="22" t="s">
        <v>91</v>
      </c>
      <c r="J730" s="37">
        <v>4</v>
      </c>
      <c r="K730" s="37" t="s">
        <v>92</v>
      </c>
      <c r="L730" s="37" t="s">
        <v>92</v>
      </c>
      <c r="M730" s="34">
        <v>1</v>
      </c>
      <c r="N730" s="34">
        <v>1</v>
      </c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spans="1:25" ht="15" x14ac:dyDescent="0.25">
      <c r="A731" s="23" t="s">
        <v>232</v>
      </c>
      <c r="B731" s="34">
        <v>17</v>
      </c>
      <c r="C731" s="42">
        <v>4464393.1500000004</v>
      </c>
      <c r="D731" s="42">
        <v>343982.78</v>
      </c>
      <c r="E731" s="34" t="s">
        <v>90</v>
      </c>
      <c r="F731" s="47" t="s">
        <v>41</v>
      </c>
      <c r="G731" s="35" t="s">
        <v>42</v>
      </c>
      <c r="H731" s="34" t="s">
        <v>91</v>
      </c>
      <c r="I731" s="22" t="s">
        <v>91</v>
      </c>
      <c r="J731" s="37">
        <v>2</v>
      </c>
      <c r="K731" s="37" t="s">
        <v>92</v>
      </c>
      <c r="L731" s="37" t="s">
        <v>92</v>
      </c>
      <c r="M731" s="34">
        <v>1</v>
      </c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 spans="1:25" ht="15" x14ac:dyDescent="0.25">
      <c r="A732" s="23" t="s">
        <v>231</v>
      </c>
      <c r="B732" s="34">
        <v>17</v>
      </c>
      <c r="C732" s="42">
        <v>4464394.16</v>
      </c>
      <c r="D732" s="42">
        <v>343982.21</v>
      </c>
      <c r="E732" s="34" t="s">
        <v>90</v>
      </c>
      <c r="F732" s="47" t="s">
        <v>41</v>
      </c>
      <c r="G732" s="35" t="s">
        <v>42</v>
      </c>
      <c r="H732" s="34" t="s">
        <v>91</v>
      </c>
      <c r="I732" s="22" t="s">
        <v>91</v>
      </c>
      <c r="J732" s="37">
        <v>2</v>
      </c>
      <c r="K732" s="37" t="s">
        <v>92</v>
      </c>
      <c r="L732" s="37" t="s">
        <v>92</v>
      </c>
      <c r="M732" s="34">
        <v>1</v>
      </c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 spans="1:25" ht="15" x14ac:dyDescent="0.25">
      <c r="A733" s="23" t="s">
        <v>171</v>
      </c>
      <c r="B733" s="34">
        <v>25</v>
      </c>
      <c r="C733" s="42">
        <v>4464475.1100000003</v>
      </c>
      <c r="D733" s="42">
        <v>352604.76</v>
      </c>
      <c r="E733" s="34" t="s">
        <v>90</v>
      </c>
      <c r="F733" s="47" t="s">
        <v>41</v>
      </c>
      <c r="G733" s="35" t="s">
        <v>42</v>
      </c>
      <c r="H733" s="34" t="s">
        <v>91</v>
      </c>
      <c r="I733" s="22" t="s">
        <v>91</v>
      </c>
      <c r="J733" s="37">
        <v>4</v>
      </c>
      <c r="K733" s="37" t="s">
        <v>92</v>
      </c>
      <c r="L733" s="37" t="s">
        <v>92</v>
      </c>
      <c r="M733" s="34"/>
      <c r="N733" s="34">
        <v>1</v>
      </c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spans="1:25" ht="15" x14ac:dyDescent="0.25">
      <c r="A734" s="23" t="s">
        <v>139</v>
      </c>
      <c r="B734" s="34">
        <v>17</v>
      </c>
      <c r="C734" s="42">
        <v>4464713.22</v>
      </c>
      <c r="D734" s="42">
        <v>343826.89</v>
      </c>
      <c r="E734" s="34" t="s">
        <v>90</v>
      </c>
      <c r="F734" s="47" t="s">
        <v>41</v>
      </c>
      <c r="G734" s="35" t="s">
        <v>42</v>
      </c>
      <c r="H734" s="34" t="s">
        <v>91</v>
      </c>
      <c r="I734" s="22" t="s">
        <v>91</v>
      </c>
      <c r="J734" s="37">
        <v>2</v>
      </c>
      <c r="K734" s="37" t="s">
        <v>92</v>
      </c>
      <c r="L734" s="37" t="s">
        <v>92</v>
      </c>
      <c r="M734" s="34"/>
      <c r="N734" s="34">
        <v>1</v>
      </c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 spans="1:25" ht="15" x14ac:dyDescent="0.25">
      <c r="A735" s="23" t="s">
        <v>152</v>
      </c>
      <c r="B735" s="34">
        <v>7</v>
      </c>
      <c r="C735" s="42">
        <v>4464722.05</v>
      </c>
      <c r="D735" s="42">
        <v>333330.13</v>
      </c>
      <c r="E735" s="34" t="s">
        <v>90</v>
      </c>
      <c r="F735" s="47" t="s">
        <v>41</v>
      </c>
      <c r="G735" s="35" t="s">
        <v>42</v>
      </c>
      <c r="H735" s="34" t="s">
        <v>91</v>
      </c>
      <c r="I735" s="22" t="s">
        <v>91</v>
      </c>
      <c r="J735" s="37">
        <v>9</v>
      </c>
      <c r="K735" s="37" t="s">
        <v>92</v>
      </c>
      <c r="L735" s="37" t="s">
        <v>92</v>
      </c>
      <c r="M735" s="34">
        <v>1</v>
      </c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spans="1:25" ht="15" x14ac:dyDescent="0.25">
      <c r="A736" s="23" t="s">
        <v>140</v>
      </c>
      <c r="B736" s="34">
        <v>17</v>
      </c>
      <c r="C736" s="42">
        <v>4465136.59</v>
      </c>
      <c r="D736" s="42">
        <v>343563.42</v>
      </c>
      <c r="E736" s="34" t="s">
        <v>90</v>
      </c>
      <c r="F736" s="47" t="s">
        <v>41</v>
      </c>
      <c r="G736" s="35" t="s">
        <v>42</v>
      </c>
      <c r="H736" s="34" t="s">
        <v>91</v>
      </c>
      <c r="I736" s="22" t="s">
        <v>91</v>
      </c>
      <c r="J736" s="37">
        <v>2</v>
      </c>
      <c r="K736" s="37" t="s">
        <v>92</v>
      </c>
      <c r="L736" s="37" t="s">
        <v>92</v>
      </c>
      <c r="M736" s="34">
        <v>1</v>
      </c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spans="1:25" ht="15" x14ac:dyDescent="0.25">
      <c r="A737" s="23" t="s">
        <v>198</v>
      </c>
      <c r="B737" s="34">
        <v>8</v>
      </c>
      <c r="C737" s="42">
        <v>4465331.4800000004</v>
      </c>
      <c r="D737" s="42">
        <v>327396.15999999997</v>
      </c>
      <c r="E737" s="34" t="s">
        <v>90</v>
      </c>
      <c r="F737" s="47" t="s">
        <v>41</v>
      </c>
      <c r="G737" s="35" t="s">
        <v>42</v>
      </c>
      <c r="H737" s="34" t="s">
        <v>91</v>
      </c>
      <c r="I737" s="22" t="s">
        <v>91</v>
      </c>
      <c r="J737" s="37">
        <v>9</v>
      </c>
      <c r="K737" s="37" t="s">
        <v>92</v>
      </c>
      <c r="L737" s="37" t="s">
        <v>92</v>
      </c>
      <c r="M737" s="34"/>
      <c r="N737" s="34"/>
      <c r="O737" s="34">
        <v>1</v>
      </c>
      <c r="P737" s="34"/>
      <c r="Q737" s="34"/>
      <c r="R737" s="34"/>
      <c r="S737" s="34"/>
      <c r="T737" s="34"/>
      <c r="U737" s="34"/>
      <c r="V737" s="34">
        <v>1</v>
      </c>
      <c r="W737" s="34"/>
      <c r="X737" s="34"/>
    </row>
    <row r="738" spans="1:25" ht="15" x14ac:dyDescent="0.25">
      <c r="A738" s="23" t="s">
        <v>170</v>
      </c>
      <c r="B738" s="34">
        <v>14</v>
      </c>
      <c r="C738" s="42">
        <v>4465508.34</v>
      </c>
      <c r="D738" s="42">
        <v>348567.85</v>
      </c>
      <c r="E738" s="34" t="s">
        <v>90</v>
      </c>
      <c r="F738" s="47" t="s">
        <v>41</v>
      </c>
      <c r="G738" s="35" t="s">
        <v>42</v>
      </c>
      <c r="H738" s="34" t="s">
        <v>94</v>
      </c>
      <c r="I738" s="22" t="s">
        <v>91</v>
      </c>
      <c r="J738" s="37">
        <v>2</v>
      </c>
      <c r="K738" s="37" t="s">
        <v>92</v>
      </c>
      <c r="L738" s="37" t="s">
        <v>92</v>
      </c>
      <c r="M738" s="34"/>
      <c r="N738" s="34"/>
      <c r="O738" s="34">
        <v>1</v>
      </c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 spans="1:25" ht="15" x14ac:dyDescent="0.25">
      <c r="A739" s="23" t="s">
        <v>197</v>
      </c>
      <c r="B739" s="34">
        <v>7</v>
      </c>
      <c r="C739" s="42">
        <v>4465598.72</v>
      </c>
      <c r="D739" s="42">
        <v>331399.62</v>
      </c>
      <c r="E739" s="34" t="s">
        <v>90</v>
      </c>
      <c r="F739" s="47" t="s">
        <v>41</v>
      </c>
      <c r="G739" s="35" t="s">
        <v>42</v>
      </c>
      <c r="H739" s="34" t="s">
        <v>91</v>
      </c>
      <c r="I739" s="22" t="s">
        <v>91</v>
      </c>
      <c r="J739" s="37">
        <v>4</v>
      </c>
      <c r="K739" s="37" t="s">
        <v>92</v>
      </c>
      <c r="L739" s="37" t="s">
        <v>92</v>
      </c>
      <c r="M739" s="34"/>
      <c r="N739" s="34"/>
      <c r="O739" s="34">
        <v>1</v>
      </c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 spans="1:25" ht="15" x14ac:dyDescent="0.25">
      <c r="A740" s="23" t="s">
        <v>149</v>
      </c>
      <c r="B740" s="34">
        <v>7</v>
      </c>
      <c r="C740" s="42">
        <v>4465759.3099999996</v>
      </c>
      <c r="D740" s="42">
        <v>332443.07</v>
      </c>
      <c r="E740" s="34" t="s">
        <v>90</v>
      </c>
      <c r="F740" s="47" t="s">
        <v>41</v>
      </c>
      <c r="G740" s="35" t="s">
        <v>42</v>
      </c>
      <c r="H740" s="34" t="s">
        <v>91</v>
      </c>
      <c r="I740" s="22" t="s">
        <v>91</v>
      </c>
      <c r="J740" s="37">
        <v>9</v>
      </c>
      <c r="K740" s="37" t="s">
        <v>92</v>
      </c>
      <c r="L740" s="37" t="s">
        <v>92</v>
      </c>
      <c r="M740" s="34">
        <v>1</v>
      </c>
      <c r="N740" s="34">
        <v>1</v>
      </c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 spans="1:25" ht="15" x14ac:dyDescent="0.25">
      <c r="A741" s="23" t="s">
        <v>148</v>
      </c>
      <c r="B741" s="34">
        <v>7</v>
      </c>
      <c r="C741" s="42">
        <v>4465759.43</v>
      </c>
      <c r="D741" s="42">
        <v>332442.73</v>
      </c>
      <c r="E741" s="34" t="s">
        <v>90</v>
      </c>
      <c r="F741" s="47" t="s">
        <v>41</v>
      </c>
      <c r="G741" s="35" t="s">
        <v>42</v>
      </c>
      <c r="H741" s="34" t="s">
        <v>91</v>
      </c>
      <c r="I741" s="22" t="s">
        <v>91</v>
      </c>
      <c r="J741" s="37">
        <v>9</v>
      </c>
      <c r="K741" s="37" t="s">
        <v>92</v>
      </c>
      <c r="L741" s="37" t="s">
        <v>92</v>
      </c>
      <c r="M741" s="34"/>
      <c r="N741" s="34">
        <v>1</v>
      </c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 spans="1:25" ht="15" x14ac:dyDescent="0.25">
      <c r="A742" s="23" t="s">
        <v>147</v>
      </c>
      <c r="B742" s="34">
        <v>7</v>
      </c>
      <c r="C742" s="42">
        <v>4465759.4400000004</v>
      </c>
      <c r="D742" s="42">
        <v>332442.56</v>
      </c>
      <c r="E742" s="34" t="s">
        <v>90</v>
      </c>
      <c r="F742" s="47" t="s">
        <v>41</v>
      </c>
      <c r="G742" s="35" t="s">
        <v>42</v>
      </c>
      <c r="H742" s="34" t="s">
        <v>91</v>
      </c>
      <c r="I742" s="22" t="s">
        <v>91</v>
      </c>
      <c r="J742" s="37">
        <v>9</v>
      </c>
      <c r="K742" s="37" t="s">
        <v>92</v>
      </c>
      <c r="L742" s="37" t="s">
        <v>92</v>
      </c>
      <c r="M742" s="34"/>
      <c r="N742" s="34">
        <v>1</v>
      </c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 spans="1:25" ht="15" x14ac:dyDescent="0.25">
      <c r="A743" s="23" t="s">
        <v>150</v>
      </c>
      <c r="B743" s="34">
        <v>7</v>
      </c>
      <c r="C743" s="42">
        <v>4465759.57</v>
      </c>
      <c r="D743" s="42">
        <v>332441.38</v>
      </c>
      <c r="E743" s="34" t="s">
        <v>90</v>
      </c>
      <c r="F743" s="47" t="s">
        <v>41</v>
      </c>
      <c r="G743" s="35" t="s">
        <v>42</v>
      </c>
      <c r="H743" s="34" t="s">
        <v>91</v>
      </c>
      <c r="I743" s="22" t="s">
        <v>91</v>
      </c>
      <c r="J743" s="37">
        <v>9</v>
      </c>
      <c r="K743" s="37" t="s">
        <v>92</v>
      </c>
      <c r="L743" s="37" t="s">
        <v>92</v>
      </c>
      <c r="M743" s="34"/>
      <c r="N743" s="34">
        <v>1</v>
      </c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spans="1:25" ht="15" x14ac:dyDescent="0.25">
      <c r="A744" s="23" t="s">
        <v>151</v>
      </c>
      <c r="B744" s="34">
        <v>7</v>
      </c>
      <c r="C744" s="42">
        <v>4465759.6900000004</v>
      </c>
      <c r="D744" s="42">
        <v>332441.28999999998</v>
      </c>
      <c r="E744" s="34" t="s">
        <v>90</v>
      </c>
      <c r="F744" s="47" t="s">
        <v>41</v>
      </c>
      <c r="G744" s="35" t="s">
        <v>42</v>
      </c>
      <c r="H744" s="34" t="s">
        <v>91</v>
      </c>
      <c r="I744" s="22" t="s">
        <v>91</v>
      </c>
      <c r="J744" s="37">
        <v>9</v>
      </c>
      <c r="K744" s="37" t="s">
        <v>92</v>
      </c>
      <c r="L744" s="37" t="s">
        <v>92</v>
      </c>
      <c r="M744" s="34"/>
      <c r="N744" s="34">
        <v>1</v>
      </c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 spans="1:25" ht="15" x14ac:dyDescent="0.25">
      <c r="A745" s="23" t="s">
        <v>196</v>
      </c>
      <c r="B745" s="34">
        <v>7</v>
      </c>
      <c r="C745" s="42">
        <v>4466058.42</v>
      </c>
      <c r="D745" s="42">
        <v>332133.78999999998</v>
      </c>
      <c r="E745" s="34" t="s">
        <v>90</v>
      </c>
      <c r="F745" s="47" t="s">
        <v>41</v>
      </c>
      <c r="G745" s="35" t="s">
        <v>42</v>
      </c>
      <c r="H745" s="34" t="s">
        <v>91</v>
      </c>
      <c r="I745" s="22" t="s">
        <v>91</v>
      </c>
      <c r="J745" s="37">
        <v>9</v>
      </c>
      <c r="K745" s="37" t="s">
        <v>92</v>
      </c>
      <c r="L745" s="37" t="s">
        <v>92</v>
      </c>
      <c r="M745" s="34"/>
      <c r="N745" s="34">
        <v>1</v>
      </c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 spans="1:25" ht="15" x14ac:dyDescent="0.25">
      <c r="A746" s="23" t="s">
        <v>120</v>
      </c>
      <c r="B746" s="34">
        <v>7</v>
      </c>
      <c r="C746" s="42">
        <v>4466061.3600000003</v>
      </c>
      <c r="D746" s="42">
        <v>332136.49</v>
      </c>
      <c r="E746" s="34" t="s">
        <v>90</v>
      </c>
      <c r="F746" s="47" t="s">
        <v>41</v>
      </c>
      <c r="G746" s="35" t="s">
        <v>42</v>
      </c>
      <c r="H746" s="34" t="s">
        <v>91</v>
      </c>
      <c r="I746" s="22" t="s">
        <v>91</v>
      </c>
      <c r="J746" s="37">
        <v>9</v>
      </c>
      <c r="K746" s="37" t="s">
        <v>92</v>
      </c>
      <c r="L746" s="37" t="s">
        <v>92</v>
      </c>
      <c r="M746" s="34">
        <v>1</v>
      </c>
      <c r="N746" s="34">
        <v>1</v>
      </c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 spans="1:25" ht="15" x14ac:dyDescent="0.25">
      <c r="A747" s="23" t="s">
        <v>115</v>
      </c>
      <c r="B747" s="34">
        <v>17</v>
      </c>
      <c r="C747" s="42">
        <v>4466194.93</v>
      </c>
      <c r="D747" s="42">
        <v>344736.87</v>
      </c>
      <c r="E747" s="34" t="s">
        <v>90</v>
      </c>
      <c r="F747" s="47" t="s">
        <v>41</v>
      </c>
      <c r="G747" s="35" t="s">
        <v>42</v>
      </c>
      <c r="H747" s="34" t="s">
        <v>94</v>
      </c>
      <c r="I747" s="22" t="s">
        <v>91</v>
      </c>
      <c r="J747" s="37">
        <v>2</v>
      </c>
      <c r="K747" s="37" t="s">
        <v>92</v>
      </c>
      <c r="L747" s="37" t="s">
        <v>92</v>
      </c>
      <c r="M747" s="34">
        <v>1</v>
      </c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 spans="1:25" ht="15" x14ac:dyDescent="0.25">
      <c r="A748" s="23" t="s">
        <v>138</v>
      </c>
      <c r="B748" s="34">
        <v>16</v>
      </c>
      <c r="C748" s="42">
        <v>4467212.08</v>
      </c>
      <c r="D748" s="42">
        <v>342092.46</v>
      </c>
      <c r="E748" s="34" t="s">
        <v>90</v>
      </c>
      <c r="F748" s="47" t="s">
        <v>41</v>
      </c>
      <c r="G748" s="35" t="s">
        <v>42</v>
      </c>
      <c r="H748" s="34" t="s">
        <v>91</v>
      </c>
      <c r="I748" s="22" t="s">
        <v>91</v>
      </c>
      <c r="J748" s="37">
        <v>2</v>
      </c>
      <c r="K748" s="37" t="s">
        <v>92</v>
      </c>
      <c r="L748" s="37" t="s">
        <v>92</v>
      </c>
      <c r="M748" s="34">
        <v>1</v>
      </c>
      <c r="N748" s="34">
        <v>1</v>
      </c>
      <c r="O748" s="34"/>
      <c r="P748" s="34">
        <v>1</v>
      </c>
      <c r="Q748" s="34"/>
      <c r="R748" s="34"/>
      <c r="S748" s="34"/>
      <c r="T748" s="34"/>
      <c r="U748" s="34"/>
      <c r="V748" s="34"/>
      <c r="W748" s="34"/>
      <c r="X748" s="34"/>
    </row>
    <row r="749" spans="1:25" ht="15" x14ac:dyDescent="0.25">
      <c r="A749" s="23" t="s">
        <v>159</v>
      </c>
      <c r="B749" s="34">
        <v>16</v>
      </c>
      <c r="C749" s="42">
        <v>4467642.1100000003</v>
      </c>
      <c r="D749" s="42">
        <v>341837.91</v>
      </c>
      <c r="E749" s="34" t="s">
        <v>90</v>
      </c>
      <c r="F749" s="47" t="s">
        <v>41</v>
      </c>
      <c r="G749" s="35" t="s">
        <v>42</v>
      </c>
      <c r="H749" s="34" t="s">
        <v>91</v>
      </c>
      <c r="I749" s="22" t="s">
        <v>91</v>
      </c>
      <c r="J749" s="37">
        <v>2</v>
      </c>
      <c r="K749" s="37" t="s">
        <v>92</v>
      </c>
      <c r="L749" s="37" t="s">
        <v>92</v>
      </c>
      <c r="M749" s="34">
        <v>1</v>
      </c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 spans="1:25" ht="15" x14ac:dyDescent="0.25">
      <c r="A750" s="23" t="s">
        <v>158</v>
      </c>
      <c r="B750" s="34">
        <v>16</v>
      </c>
      <c r="C750" s="42">
        <v>4467645.03</v>
      </c>
      <c r="D750" s="42">
        <v>341836.27</v>
      </c>
      <c r="E750" s="34" t="s">
        <v>90</v>
      </c>
      <c r="F750" s="47" t="s">
        <v>41</v>
      </c>
      <c r="G750" s="35" t="s">
        <v>42</v>
      </c>
      <c r="H750" s="34" t="s">
        <v>91</v>
      </c>
      <c r="I750" s="22" t="s">
        <v>91</v>
      </c>
      <c r="J750" s="37">
        <v>2</v>
      </c>
      <c r="K750" s="37" t="s">
        <v>92</v>
      </c>
      <c r="L750" s="37" t="s">
        <v>92</v>
      </c>
      <c r="M750" s="34">
        <v>1</v>
      </c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 spans="1:25" ht="15" x14ac:dyDescent="0.25">
      <c r="A751" s="23" t="s">
        <v>157</v>
      </c>
      <c r="B751" s="34">
        <v>16</v>
      </c>
      <c r="C751" s="42">
        <v>4467647.21</v>
      </c>
      <c r="D751" s="42">
        <v>341833.09</v>
      </c>
      <c r="E751" s="34" t="s">
        <v>90</v>
      </c>
      <c r="F751" s="47" t="s">
        <v>41</v>
      </c>
      <c r="G751" s="35" t="s">
        <v>42</v>
      </c>
      <c r="H751" s="34" t="s">
        <v>94</v>
      </c>
      <c r="I751" s="22" t="s">
        <v>91</v>
      </c>
      <c r="J751" s="37">
        <v>2</v>
      </c>
      <c r="K751" s="37" t="s">
        <v>92</v>
      </c>
      <c r="L751" s="37" t="s">
        <v>92</v>
      </c>
      <c r="M751" s="34">
        <v>1</v>
      </c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 spans="1:25" ht="15" x14ac:dyDescent="0.25">
      <c r="A752" s="23" t="s">
        <v>222</v>
      </c>
      <c r="B752" s="34">
        <v>16</v>
      </c>
      <c r="C752" s="42">
        <v>4467651.8499999996</v>
      </c>
      <c r="D752" s="42">
        <v>341834.29</v>
      </c>
      <c r="E752" s="34" t="s">
        <v>90</v>
      </c>
      <c r="F752" s="47" t="s">
        <v>41</v>
      </c>
      <c r="G752" s="35" t="s">
        <v>42</v>
      </c>
      <c r="H752" s="34" t="s">
        <v>91</v>
      </c>
      <c r="I752" s="22" t="s">
        <v>91</v>
      </c>
      <c r="J752" s="37">
        <v>2</v>
      </c>
      <c r="K752" s="37" t="s">
        <v>92</v>
      </c>
      <c r="L752" s="37" t="s">
        <v>92</v>
      </c>
      <c r="M752" s="34">
        <v>1</v>
      </c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 spans="1:25" ht="15" x14ac:dyDescent="0.25">
      <c r="A753" s="23" t="s">
        <v>223</v>
      </c>
      <c r="B753" s="34">
        <v>16</v>
      </c>
      <c r="C753" s="42">
        <v>4467652.08</v>
      </c>
      <c r="D753" s="42">
        <v>341834.04</v>
      </c>
      <c r="E753" s="34" t="s">
        <v>90</v>
      </c>
      <c r="F753" s="47" t="s">
        <v>41</v>
      </c>
      <c r="G753" s="35" t="s">
        <v>42</v>
      </c>
      <c r="H753" s="34" t="s">
        <v>91</v>
      </c>
      <c r="I753" s="22" t="s">
        <v>91</v>
      </c>
      <c r="J753" s="37">
        <v>2</v>
      </c>
      <c r="K753" s="37" t="s">
        <v>92</v>
      </c>
      <c r="L753" s="37" t="s">
        <v>92</v>
      </c>
      <c r="M753" s="34"/>
      <c r="N753" s="34">
        <v>1</v>
      </c>
      <c r="O753" s="34">
        <v>1</v>
      </c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 spans="1:25" ht="15" x14ac:dyDescent="0.25">
      <c r="A754" s="23" t="s">
        <v>160</v>
      </c>
      <c r="B754" s="34">
        <v>16</v>
      </c>
      <c r="C754" s="42">
        <v>4467742.42</v>
      </c>
      <c r="D754" s="42">
        <v>341741.79</v>
      </c>
      <c r="E754" s="34" t="s">
        <v>90</v>
      </c>
      <c r="F754" s="47" t="s">
        <v>41</v>
      </c>
      <c r="G754" s="35" t="s">
        <v>42</v>
      </c>
      <c r="H754" s="34" t="s">
        <v>91</v>
      </c>
      <c r="I754" s="22" t="s">
        <v>91</v>
      </c>
      <c r="J754" s="37">
        <v>2</v>
      </c>
      <c r="K754" s="37" t="s">
        <v>92</v>
      </c>
      <c r="L754" s="37" t="s">
        <v>92</v>
      </c>
      <c r="M754" s="34"/>
      <c r="N754" s="34">
        <v>1</v>
      </c>
      <c r="O754" s="34">
        <v>1</v>
      </c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 spans="1:25" ht="15" x14ac:dyDescent="0.25">
      <c r="A755" s="23" t="s">
        <v>224</v>
      </c>
      <c r="B755" s="34">
        <v>16</v>
      </c>
      <c r="C755" s="42">
        <v>4467787.8099999996</v>
      </c>
      <c r="D755" s="42">
        <v>341701.19</v>
      </c>
      <c r="E755" s="34" t="s">
        <v>90</v>
      </c>
      <c r="F755" s="47" t="s">
        <v>41</v>
      </c>
      <c r="G755" s="35" t="s">
        <v>42</v>
      </c>
      <c r="H755" s="34" t="s">
        <v>91</v>
      </c>
      <c r="I755" s="22" t="s">
        <v>91</v>
      </c>
      <c r="J755" s="37">
        <v>2</v>
      </c>
      <c r="K755" s="37" t="s">
        <v>92</v>
      </c>
      <c r="L755" s="37" t="s">
        <v>92</v>
      </c>
      <c r="M755" s="34">
        <v>1</v>
      </c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 spans="1:25" ht="15" x14ac:dyDescent="0.25">
      <c r="A756" s="23" t="s">
        <v>137</v>
      </c>
      <c r="B756" s="34">
        <v>16</v>
      </c>
      <c r="C756" s="42">
        <v>4467975.2</v>
      </c>
      <c r="D756" s="42">
        <v>341525.51</v>
      </c>
      <c r="E756" s="34" t="s">
        <v>90</v>
      </c>
      <c r="F756" s="47" t="s">
        <v>41</v>
      </c>
      <c r="G756" s="35" t="s">
        <v>42</v>
      </c>
      <c r="H756" s="34" t="s">
        <v>91</v>
      </c>
      <c r="I756" s="22" t="s">
        <v>91</v>
      </c>
      <c r="J756" s="37">
        <v>2</v>
      </c>
      <c r="K756" s="37" t="s">
        <v>92</v>
      </c>
      <c r="L756" s="37" t="s">
        <v>92</v>
      </c>
      <c r="M756" s="34">
        <v>1</v>
      </c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 spans="1:25" ht="15" x14ac:dyDescent="0.25">
      <c r="A757" s="23" t="s">
        <v>156</v>
      </c>
      <c r="B757" s="34">
        <v>16</v>
      </c>
      <c r="C757" s="42">
        <v>4468298.2699999996</v>
      </c>
      <c r="D757" s="42">
        <v>341256.7</v>
      </c>
      <c r="E757" s="34" t="s">
        <v>90</v>
      </c>
      <c r="F757" s="47" t="s">
        <v>41</v>
      </c>
      <c r="G757" s="35" t="s">
        <v>42</v>
      </c>
      <c r="H757" s="34" t="s">
        <v>91</v>
      </c>
      <c r="I757" s="22" t="s">
        <v>91</v>
      </c>
      <c r="J757" s="37">
        <v>2</v>
      </c>
      <c r="K757" s="37" t="s">
        <v>92</v>
      </c>
      <c r="L757" s="37" t="s">
        <v>92</v>
      </c>
      <c r="M757" s="34">
        <v>1</v>
      </c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 spans="1:25" ht="15" x14ac:dyDescent="0.25">
      <c r="A758" s="23" t="s">
        <v>155</v>
      </c>
      <c r="B758" s="34">
        <v>16</v>
      </c>
      <c r="C758" s="42">
        <v>4468452.3899999997</v>
      </c>
      <c r="D758" s="42">
        <v>341142.27</v>
      </c>
      <c r="E758" s="34" t="s">
        <v>90</v>
      </c>
      <c r="F758" s="47" t="s">
        <v>41</v>
      </c>
      <c r="G758" s="35" t="s">
        <v>42</v>
      </c>
      <c r="H758" s="34" t="s">
        <v>91</v>
      </c>
      <c r="I758" s="22" t="s">
        <v>91</v>
      </c>
      <c r="J758" s="37">
        <v>2</v>
      </c>
      <c r="K758" s="37" t="s">
        <v>92</v>
      </c>
      <c r="L758" s="37" t="s">
        <v>92</v>
      </c>
      <c r="M758" s="34">
        <v>1</v>
      </c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 spans="1:25" ht="15" x14ac:dyDescent="0.25">
      <c r="A759" s="23" t="s">
        <v>161</v>
      </c>
      <c r="B759" s="34">
        <v>16</v>
      </c>
      <c r="C759" s="42">
        <v>4468929.87</v>
      </c>
      <c r="D759" s="42">
        <v>340683.98</v>
      </c>
      <c r="E759" s="34" t="s">
        <v>90</v>
      </c>
      <c r="F759" s="47" t="s">
        <v>41</v>
      </c>
      <c r="G759" s="35" t="s">
        <v>42</v>
      </c>
      <c r="H759" s="34" t="s">
        <v>97</v>
      </c>
      <c r="I759" s="22" t="s">
        <v>91</v>
      </c>
      <c r="J759" s="37">
        <v>2</v>
      </c>
      <c r="K759" s="37" t="s">
        <v>92</v>
      </c>
      <c r="L759" s="37" t="s">
        <v>92</v>
      </c>
      <c r="M759" s="34"/>
      <c r="N759" s="34"/>
      <c r="O759" s="34">
        <v>1</v>
      </c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 spans="1:25" ht="15" x14ac:dyDescent="0.25">
      <c r="A760" s="23" t="s">
        <v>233</v>
      </c>
      <c r="B760" s="34">
        <v>16</v>
      </c>
      <c r="C760" s="42">
        <v>4469181.83</v>
      </c>
      <c r="D760" s="42">
        <v>340428.68</v>
      </c>
      <c r="E760" s="34" t="s">
        <v>90</v>
      </c>
      <c r="F760" s="47" t="s">
        <v>41</v>
      </c>
      <c r="G760" s="35" t="s">
        <v>42</v>
      </c>
      <c r="H760" s="34" t="s">
        <v>91</v>
      </c>
      <c r="I760" s="22" t="s">
        <v>91</v>
      </c>
      <c r="J760" s="37">
        <v>9</v>
      </c>
      <c r="K760" s="37" t="s">
        <v>92</v>
      </c>
      <c r="L760" s="37" t="s">
        <v>92</v>
      </c>
      <c r="M760" s="34">
        <v>1</v>
      </c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 spans="1:25" ht="15" x14ac:dyDescent="0.25">
      <c r="A761" s="23" t="s">
        <v>234</v>
      </c>
      <c r="B761" s="34">
        <v>16</v>
      </c>
      <c r="C761" s="42">
        <v>4469181.83</v>
      </c>
      <c r="D761" s="42">
        <v>340428.68</v>
      </c>
      <c r="E761" s="34" t="s">
        <v>90</v>
      </c>
      <c r="F761" s="47" t="s">
        <v>41</v>
      </c>
      <c r="G761" s="35" t="s">
        <v>42</v>
      </c>
      <c r="H761" s="34" t="s">
        <v>91</v>
      </c>
      <c r="I761" s="22" t="s">
        <v>91</v>
      </c>
      <c r="J761" s="37">
        <v>9</v>
      </c>
      <c r="K761" s="37" t="s">
        <v>92</v>
      </c>
      <c r="L761" s="37" t="s">
        <v>92</v>
      </c>
      <c r="M761" s="34"/>
      <c r="N761" s="34"/>
      <c r="O761" s="34">
        <v>1</v>
      </c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 spans="1:25" ht="15" x14ac:dyDescent="0.25">
      <c r="A762" s="23" t="s">
        <v>145</v>
      </c>
      <c r="B762" s="34">
        <v>16</v>
      </c>
      <c r="C762" s="42">
        <v>4469206.5</v>
      </c>
      <c r="D762" s="42">
        <v>340459.7</v>
      </c>
      <c r="E762" s="34" t="s">
        <v>90</v>
      </c>
      <c r="F762" s="47" t="s">
        <v>41</v>
      </c>
      <c r="G762" s="35" t="s">
        <v>42</v>
      </c>
      <c r="H762" s="34" t="s">
        <v>91</v>
      </c>
      <c r="I762" s="22" t="s">
        <v>91</v>
      </c>
      <c r="J762" s="37">
        <v>2</v>
      </c>
      <c r="K762" s="37" t="s">
        <v>92</v>
      </c>
      <c r="L762" s="37" t="s">
        <v>92</v>
      </c>
      <c r="M762" s="34">
        <v>1</v>
      </c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spans="1:25" ht="15" x14ac:dyDescent="0.25">
      <c r="A763" s="23" t="s">
        <v>163</v>
      </c>
      <c r="B763" s="34">
        <v>16</v>
      </c>
      <c r="C763" s="42">
        <v>4469575</v>
      </c>
      <c r="D763" s="42">
        <v>340062.04</v>
      </c>
      <c r="E763" s="34" t="s">
        <v>90</v>
      </c>
      <c r="F763" s="47" t="s">
        <v>41</v>
      </c>
      <c r="G763" s="35" t="s">
        <v>42</v>
      </c>
      <c r="H763" s="34" t="s">
        <v>91</v>
      </c>
      <c r="I763" s="22" t="s">
        <v>91</v>
      </c>
      <c r="J763" s="37">
        <v>7</v>
      </c>
      <c r="K763" s="37" t="s">
        <v>92</v>
      </c>
      <c r="L763" s="37" t="s">
        <v>92</v>
      </c>
      <c r="M763" s="34"/>
      <c r="N763" s="34"/>
      <c r="O763" s="34">
        <v>1</v>
      </c>
      <c r="P763" s="34"/>
      <c r="Q763" s="34"/>
      <c r="R763" s="34"/>
      <c r="S763" s="34"/>
      <c r="T763" s="34"/>
      <c r="U763" s="34"/>
      <c r="V763" s="34"/>
      <c r="W763" s="34"/>
      <c r="X763" s="34"/>
    </row>
    <row r="764" spans="1:25" ht="15" x14ac:dyDescent="0.25">
      <c r="A764" s="23" t="s">
        <v>164</v>
      </c>
      <c r="B764" s="34">
        <v>16</v>
      </c>
      <c r="C764" s="42">
        <v>4469603.05</v>
      </c>
      <c r="D764" s="42">
        <v>339996.55</v>
      </c>
      <c r="E764" s="34" t="s">
        <v>90</v>
      </c>
      <c r="F764" s="47" t="s">
        <v>41</v>
      </c>
      <c r="G764" s="35" t="s">
        <v>42</v>
      </c>
      <c r="H764" s="34" t="s">
        <v>91</v>
      </c>
      <c r="I764" s="22" t="s">
        <v>91</v>
      </c>
      <c r="J764" s="37">
        <v>7</v>
      </c>
      <c r="K764" s="37" t="s">
        <v>92</v>
      </c>
      <c r="L764" s="37" t="s">
        <v>92</v>
      </c>
      <c r="M764" s="34">
        <v>1</v>
      </c>
      <c r="N764" s="34"/>
      <c r="O764" s="34">
        <v>1</v>
      </c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 spans="1:25" ht="15" x14ac:dyDescent="0.25">
      <c r="A765" s="23" t="s">
        <v>165</v>
      </c>
      <c r="B765" s="36">
        <v>16</v>
      </c>
      <c r="C765" s="44">
        <v>4469639.6100000003</v>
      </c>
      <c r="D765" s="44">
        <v>339875.67</v>
      </c>
      <c r="E765" s="36" t="s">
        <v>90</v>
      </c>
      <c r="F765" s="47" t="s">
        <v>41</v>
      </c>
      <c r="G765" s="35" t="s">
        <v>42</v>
      </c>
      <c r="H765" s="36" t="s">
        <v>91</v>
      </c>
      <c r="I765" s="22" t="s">
        <v>91</v>
      </c>
      <c r="J765" s="46">
        <v>7</v>
      </c>
      <c r="K765" s="46" t="s">
        <v>92</v>
      </c>
      <c r="L765" s="46" t="s">
        <v>92</v>
      </c>
      <c r="M765" s="34">
        <v>1</v>
      </c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 spans="1:25" ht="15" x14ac:dyDescent="0.25">
      <c r="A766" s="23" t="s">
        <v>109</v>
      </c>
      <c r="B766" s="34">
        <v>16</v>
      </c>
      <c r="C766" s="42">
        <v>4469684.72</v>
      </c>
      <c r="D766" s="42">
        <v>339838.32</v>
      </c>
      <c r="E766" s="34" t="s">
        <v>90</v>
      </c>
      <c r="F766" s="47" t="s">
        <v>41</v>
      </c>
      <c r="G766" s="35" t="s">
        <v>42</v>
      </c>
      <c r="H766" s="34" t="s">
        <v>91</v>
      </c>
      <c r="I766" s="22" t="s">
        <v>91</v>
      </c>
      <c r="J766" s="37">
        <v>2</v>
      </c>
      <c r="K766" s="37" t="s">
        <v>92</v>
      </c>
      <c r="L766" s="37" t="s">
        <v>92</v>
      </c>
      <c r="M766" s="34">
        <v>1</v>
      </c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 spans="1:25" ht="15" x14ac:dyDescent="0.25">
      <c r="A767" s="23" t="s">
        <v>110</v>
      </c>
      <c r="B767" s="34">
        <v>16</v>
      </c>
      <c r="C767" s="42">
        <v>4469685.9800000004</v>
      </c>
      <c r="D767" s="42">
        <v>339836.31</v>
      </c>
      <c r="E767" s="34" t="s">
        <v>90</v>
      </c>
      <c r="F767" s="47" t="s">
        <v>41</v>
      </c>
      <c r="G767" s="35" t="s">
        <v>42</v>
      </c>
      <c r="H767" s="34" t="s">
        <v>91</v>
      </c>
      <c r="I767" s="22" t="s">
        <v>91</v>
      </c>
      <c r="J767" s="37">
        <v>2</v>
      </c>
      <c r="K767" s="37" t="s">
        <v>92</v>
      </c>
      <c r="L767" s="37" t="s">
        <v>92</v>
      </c>
      <c r="M767" s="34"/>
      <c r="N767" s="34"/>
      <c r="O767" s="34">
        <v>1</v>
      </c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  <row r="768" spans="1:25" ht="15" x14ac:dyDescent="0.25">
      <c r="A768" s="23" t="s">
        <v>111</v>
      </c>
      <c r="B768" s="34">
        <v>16</v>
      </c>
      <c r="C768" s="42">
        <v>4469847.5599999996</v>
      </c>
      <c r="D768" s="42">
        <v>339685.91</v>
      </c>
      <c r="E768" s="34" t="s">
        <v>90</v>
      </c>
      <c r="F768" s="47" t="s">
        <v>41</v>
      </c>
      <c r="G768" s="35" t="s">
        <v>42</v>
      </c>
      <c r="H768" s="34" t="s">
        <v>91</v>
      </c>
      <c r="I768" s="22" t="s">
        <v>91</v>
      </c>
      <c r="J768" s="37">
        <v>2</v>
      </c>
      <c r="K768" s="37" t="s">
        <v>92</v>
      </c>
      <c r="L768" s="37" t="s">
        <v>92</v>
      </c>
      <c r="M768" s="34"/>
      <c r="N768" s="34"/>
      <c r="O768" s="34">
        <v>1</v>
      </c>
      <c r="P768" s="34"/>
      <c r="Q768" s="34"/>
      <c r="R768" s="34"/>
      <c r="S768" s="34"/>
      <c r="T768" s="34"/>
      <c r="U768" s="34"/>
      <c r="V768" s="34"/>
      <c r="W768" s="34"/>
      <c r="X768" s="34"/>
      <c r="Y768" s="34"/>
    </row>
    <row r="769" spans="1:25" ht="15" x14ac:dyDescent="0.25">
      <c r="A769" s="23" t="s">
        <v>112</v>
      </c>
      <c r="B769" s="34">
        <v>16</v>
      </c>
      <c r="C769" s="42">
        <v>4469848.92</v>
      </c>
      <c r="D769" s="42">
        <v>339684.75</v>
      </c>
      <c r="E769" s="34" t="s">
        <v>90</v>
      </c>
      <c r="F769" s="47" t="s">
        <v>41</v>
      </c>
      <c r="G769" s="35" t="s">
        <v>42</v>
      </c>
      <c r="H769" s="34" t="s">
        <v>91</v>
      </c>
      <c r="I769" s="22" t="s">
        <v>91</v>
      </c>
      <c r="J769" s="37">
        <v>2</v>
      </c>
      <c r="K769" s="37" t="s">
        <v>92</v>
      </c>
      <c r="L769" s="37" t="s">
        <v>92</v>
      </c>
      <c r="M769" s="34"/>
      <c r="N769" s="34"/>
      <c r="O769" s="34">
        <v>1</v>
      </c>
      <c r="P769" s="34"/>
      <c r="Q769" s="34"/>
      <c r="R769" s="34"/>
      <c r="S769" s="34">
        <v>1</v>
      </c>
      <c r="T769" s="34"/>
      <c r="U769" s="34"/>
      <c r="V769" s="34"/>
      <c r="W769" s="34"/>
      <c r="X769" s="34"/>
      <c r="Y769" s="34"/>
    </row>
    <row r="770" spans="1:25" ht="15" x14ac:dyDescent="0.25">
      <c r="A770" s="23" t="s">
        <v>114</v>
      </c>
      <c r="B770" s="34">
        <v>16</v>
      </c>
      <c r="C770" s="42">
        <v>4469868.9800000004</v>
      </c>
      <c r="D770" s="42">
        <v>339670.82</v>
      </c>
      <c r="E770" s="34" t="s">
        <v>90</v>
      </c>
      <c r="F770" s="47" t="s">
        <v>41</v>
      </c>
      <c r="G770" s="35" t="s">
        <v>42</v>
      </c>
      <c r="H770" s="34" t="s">
        <v>91</v>
      </c>
      <c r="I770" s="22" t="s">
        <v>91</v>
      </c>
      <c r="J770" s="37">
        <v>2</v>
      </c>
      <c r="K770" s="37" t="s">
        <v>92</v>
      </c>
      <c r="L770" s="37" t="s">
        <v>92</v>
      </c>
      <c r="M770" s="34"/>
      <c r="N770" s="34"/>
      <c r="O770" s="34">
        <v>1</v>
      </c>
      <c r="P770" s="34"/>
      <c r="Q770" s="34"/>
      <c r="R770" s="34"/>
      <c r="S770" s="34"/>
      <c r="T770" s="34"/>
      <c r="U770" s="34"/>
      <c r="V770" s="34"/>
      <c r="W770" s="34"/>
      <c r="X770" s="34"/>
      <c r="Y770" s="34"/>
    </row>
    <row r="771" spans="1:25" ht="15" x14ac:dyDescent="0.25">
      <c r="A771" s="23" t="s">
        <v>166</v>
      </c>
      <c r="B771" s="34">
        <v>16</v>
      </c>
      <c r="C771" s="42">
        <v>4469899.26</v>
      </c>
      <c r="D771" s="42">
        <v>339646.75</v>
      </c>
      <c r="E771" s="34" t="s">
        <v>90</v>
      </c>
      <c r="F771" s="47" t="s">
        <v>41</v>
      </c>
      <c r="G771" s="35" t="s">
        <v>42</v>
      </c>
      <c r="H771" s="34" t="s">
        <v>91</v>
      </c>
      <c r="I771" s="22" t="s">
        <v>91</v>
      </c>
      <c r="J771" s="37">
        <v>7</v>
      </c>
      <c r="K771" s="37" t="s">
        <v>92</v>
      </c>
      <c r="L771" s="37" t="s">
        <v>92</v>
      </c>
      <c r="M771" s="34">
        <v>1</v>
      </c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</row>
    <row r="772" spans="1:25" ht="15" x14ac:dyDescent="0.25">
      <c r="A772" s="23" t="s">
        <v>113</v>
      </c>
      <c r="B772" s="34">
        <v>16</v>
      </c>
      <c r="C772" s="42">
        <v>4470147.38</v>
      </c>
      <c r="D772" s="42">
        <v>339438.06</v>
      </c>
      <c r="E772" s="34" t="s">
        <v>90</v>
      </c>
      <c r="F772" s="47" t="s">
        <v>41</v>
      </c>
      <c r="G772" s="35" t="s">
        <v>42</v>
      </c>
      <c r="H772" s="34" t="s">
        <v>91</v>
      </c>
      <c r="I772" s="22" t="s">
        <v>91</v>
      </c>
      <c r="J772" s="37">
        <v>2</v>
      </c>
      <c r="K772" s="37" t="s">
        <v>92</v>
      </c>
      <c r="L772" s="37" t="s">
        <v>92</v>
      </c>
      <c r="M772" s="34"/>
      <c r="N772" s="34"/>
      <c r="O772" s="34">
        <v>1</v>
      </c>
      <c r="P772" s="34"/>
      <c r="Q772" s="34"/>
      <c r="R772" s="34"/>
      <c r="S772" s="34"/>
      <c r="T772" s="34"/>
      <c r="U772" s="34"/>
      <c r="V772" s="34"/>
      <c r="W772" s="34"/>
      <c r="X772" s="34"/>
      <c r="Y772" s="34"/>
    </row>
    <row r="773" spans="1:25" ht="15" x14ac:dyDescent="0.25">
      <c r="A773" s="23" t="s">
        <v>167</v>
      </c>
      <c r="B773" s="34">
        <v>16</v>
      </c>
      <c r="C773" s="42">
        <v>4470403.6399999997</v>
      </c>
      <c r="D773" s="42">
        <v>339181.83</v>
      </c>
      <c r="E773" s="34" t="s">
        <v>90</v>
      </c>
      <c r="F773" s="47" t="s">
        <v>41</v>
      </c>
      <c r="G773" s="35" t="s">
        <v>42</v>
      </c>
      <c r="H773" s="34" t="s">
        <v>91</v>
      </c>
      <c r="I773" s="22" t="s">
        <v>91</v>
      </c>
      <c r="J773" s="37">
        <v>7</v>
      </c>
      <c r="K773" s="37" t="s">
        <v>92</v>
      </c>
      <c r="L773" s="37" t="s">
        <v>92</v>
      </c>
      <c r="M773" s="34"/>
      <c r="N773" s="34"/>
      <c r="O773" s="34">
        <v>1</v>
      </c>
      <c r="P773" s="34"/>
      <c r="Q773" s="34"/>
      <c r="R773" s="34"/>
      <c r="S773" s="34"/>
      <c r="T773" s="34"/>
      <c r="U773" s="34"/>
      <c r="V773" s="34"/>
      <c r="W773" s="34"/>
      <c r="X773" s="34"/>
      <c r="Y773" s="34"/>
    </row>
    <row r="774" spans="1:25" ht="15" x14ac:dyDescent="0.25">
      <c r="A774" s="23" t="s">
        <v>169</v>
      </c>
      <c r="B774" s="34">
        <v>16</v>
      </c>
      <c r="C774" s="42">
        <v>4470520.33</v>
      </c>
      <c r="D774" s="42">
        <v>339069.31</v>
      </c>
      <c r="E774" s="34" t="s">
        <v>90</v>
      </c>
      <c r="F774" s="47" t="s">
        <v>41</v>
      </c>
      <c r="G774" s="35" t="s">
        <v>42</v>
      </c>
      <c r="H774" s="34" t="s">
        <v>91</v>
      </c>
      <c r="I774" s="22" t="s">
        <v>91</v>
      </c>
      <c r="J774" s="37">
        <v>7</v>
      </c>
      <c r="K774" s="37" t="s">
        <v>92</v>
      </c>
      <c r="L774" s="37" t="s">
        <v>92</v>
      </c>
      <c r="M774" s="34">
        <v>1</v>
      </c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</row>
    <row r="775" spans="1:25" ht="15" x14ac:dyDescent="0.25">
      <c r="A775" s="23" t="s">
        <v>168</v>
      </c>
      <c r="B775" s="36">
        <v>16</v>
      </c>
      <c r="C775" s="44">
        <v>4470694.8899999997</v>
      </c>
      <c r="D775" s="44">
        <v>338940.63</v>
      </c>
      <c r="E775" s="36" t="s">
        <v>90</v>
      </c>
      <c r="F775" s="47" t="s">
        <v>41</v>
      </c>
      <c r="G775" s="35" t="s">
        <v>42</v>
      </c>
      <c r="H775" s="36" t="s">
        <v>91</v>
      </c>
      <c r="I775" s="22" t="s">
        <v>91</v>
      </c>
      <c r="J775" s="46">
        <v>7</v>
      </c>
      <c r="K775" s="46" t="s">
        <v>92</v>
      </c>
      <c r="L775" s="46" t="s">
        <v>92</v>
      </c>
      <c r="M775" s="34">
        <v>1</v>
      </c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</row>
    <row r="776" spans="1:25" ht="15" x14ac:dyDescent="0.25">
      <c r="A776" s="23" t="s">
        <v>339</v>
      </c>
      <c r="B776" s="34">
        <v>23</v>
      </c>
      <c r="C776" s="42">
        <v>4471317.3099999996</v>
      </c>
      <c r="D776" s="42">
        <v>323849.24</v>
      </c>
      <c r="E776" s="34" t="s">
        <v>96</v>
      </c>
      <c r="F776" s="47" t="s">
        <v>40</v>
      </c>
      <c r="G776" s="35" t="s">
        <v>42</v>
      </c>
      <c r="H776" s="34" t="s">
        <v>91</v>
      </c>
      <c r="I776" s="22" t="s">
        <v>91</v>
      </c>
      <c r="J776" s="37">
        <v>3</v>
      </c>
      <c r="K776" s="37" t="s">
        <v>92</v>
      </c>
      <c r="L776" s="37" t="s">
        <v>92</v>
      </c>
      <c r="M776" s="34"/>
      <c r="N776" s="34"/>
      <c r="O776" s="34">
        <v>1</v>
      </c>
      <c r="P776" s="34"/>
      <c r="Q776" s="34"/>
      <c r="R776" s="34"/>
      <c r="S776" s="34"/>
      <c r="T776" s="34"/>
      <c r="U776" s="34"/>
      <c r="V776" s="34"/>
      <c r="W776" s="34"/>
      <c r="X776" s="34"/>
      <c r="Y776" s="34"/>
    </row>
    <row r="777" spans="1:25" ht="15" x14ac:dyDescent="0.25">
      <c r="A777" s="23" t="s">
        <v>235</v>
      </c>
      <c r="B777" s="34">
        <v>29</v>
      </c>
      <c r="C777" s="42">
        <v>4473924.13</v>
      </c>
      <c r="D777" s="42">
        <v>326004.76</v>
      </c>
      <c r="E777" s="34" t="s">
        <v>90</v>
      </c>
      <c r="F777" s="47" t="s">
        <v>41</v>
      </c>
      <c r="G777" s="35" t="s">
        <v>42</v>
      </c>
      <c r="H777" s="34" t="s">
        <v>91</v>
      </c>
      <c r="I777" s="22" t="s">
        <v>91</v>
      </c>
      <c r="J777" s="37">
        <v>9</v>
      </c>
      <c r="K777" s="37" t="s">
        <v>92</v>
      </c>
      <c r="L777" s="37" t="s">
        <v>92</v>
      </c>
      <c r="M777" s="34"/>
      <c r="N777" s="34">
        <v>1</v>
      </c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</row>
    <row r="778" spans="1:25" ht="15" x14ac:dyDescent="0.25">
      <c r="A778" s="40">
        <v>1666</v>
      </c>
      <c r="B778" s="34">
        <v>10</v>
      </c>
      <c r="C778" s="42">
        <v>4420453.4800000004</v>
      </c>
      <c r="D778" s="42">
        <v>331229.45</v>
      </c>
      <c r="E778" s="34" t="s">
        <v>90</v>
      </c>
      <c r="F778" s="47" t="s">
        <v>40</v>
      </c>
      <c r="G778" s="35" t="s">
        <v>43</v>
      </c>
      <c r="H778" s="34" t="s">
        <v>91</v>
      </c>
      <c r="I778" s="22" t="s">
        <v>94</v>
      </c>
      <c r="J778" s="37">
        <v>2</v>
      </c>
      <c r="K778" s="37" t="s">
        <v>92</v>
      </c>
      <c r="L778" s="37" t="s">
        <v>92</v>
      </c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>
        <v>1</v>
      </c>
      <c r="X778" s="34"/>
      <c r="Y778" s="34"/>
    </row>
    <row r="779" spans="1:25" ht="15" x14ac:dyDescent="0.25">
      <c r="A779" s="40">
        <v>1940</v>
      </c>
      <c r="B779" s="34">
        <v>16</v>
      </c>
      <c r="C779" s="42">
        <v>4423136.97</v>
      </c>
      <c r="D779" s="42">
        <v>336690.9</v>
      </c>
      <c r="E779" s="34" t="s">
        <v>90</v>
      </c>
      <c r="F779" s="47" t="s">
        <v>40</v>
      </c>
      <c r="G779" s="35" t="s">
        <v>43</v>
      </c>
      <c r="H779" s="34" t="s">
        <v>94</v>
      </c>
      <c r="I779" s="22" t="s">
        <v>94</v>
      </c>
      <c r="J779" s="37">
        <v>2</v>
      </c>
      <c r="K779" s="37" t="s">
        <v>92</v>
      </c>
      <c r="L779" s="37" t="s">
        <v>92</v>
      </c>
      <c r="M779" s="34">
        <v>1</v>
      </c>
      <c r="N779" s="34"/>
      <c r="O779" s="34"/>
      <c r="P779" s="34">
        <v>1</v>
      </c>
      <c r="Q779" s="34"/>
      <c r="R779" s="34"/>
      <c r="S779" s="34"/>
      <c r="T779" s="34"/>
      <c r="U779" s="34"/>
      <c r="V779" s="34"/>
      <c r="W779" s="34"/>
      <c r="X779" s="34"/>
      <c r="Y779" s="34"/>
    </row>
    <row r="780" spans="1:25" ht="15" x14ac:dyDescent="0.25">
      <c r="A780" s="40">
        <v>1650</v>
      </c>
      <c r="B780" s="34">
        <v>51</v>
      </c>
      <c r="C780" s="42">
        <v>4427910.6900000004</v>
      </c>
      <c r="D780" s="42">
        <v>340882.03</v>
      </c>
      <c r="E780" s="34" t="s">
        <v>90</v>
      </c>
      <c r="F780" s="47" t="s">
        <v>40</v>
      </c>
      <c r="G780" s="35" t="s">
        <v>43</v>
      </c>
      <c r="H780" s="34" t="s">
        <v>94</v>
      </c>
      <c r="I780" s="22" t="s">
        <v>94</v>
      </c>
      <c r="J780" s="37">
        <v>2</v>
      </c>
      <c r="K780" s="37" t="s">
        <v>92</v>
      </c>
      <c r="L780" s="37" t="s">
        <v>92</v>
      </c>
      <c r="M780" s="34">
        <v>1</v>
      </c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</row>
    <row r="781" spans="1:25" ht="15" x14ac:dyDescent="0.25">
      <c r="A781" s="40">
        <v>1935</v>
      </c>
      <c r="B781" s="34">
        <v>22</v>
      </c>
      <c r="C781" s="42">
        <v>4428004.49</v>
      </c>
      <c r="D781" s="42">
        <v>337567.22</v>
      </c>
      <c r="E781" s="34" t="s">
        <v>90</v>
      </c>
      <c r="F781" s="47" t="s">
        <v>40</v>
      </c>
      <c r="G781" s="35" t="s">
        <v>43</v>
      </c>
      <c r="H781" s="34" t="s">
        <v>94</v>
      </c>
      <c r="I781" s="22" t="s">
        <v>94</v>
      </c>
      <c r="J781" s="37">
        <v>6</v>
      </c>
      <c r="K781" s="37" t="s">
        <v>92</v>
      </c>
      <c r="L781" s="37" t="s">
        <v>92</v>
      </c>
      <c r="M781" s="34">
        <v>1</v>
      </c>
      <c r="N781" s="34"/>
      <c r="O781" s="34"/>
      <c r="P781" s="34">
        <v>1</v>
      </c>
      <c r="Q781" s="34"/>
      <c r="R781" s="34"/>
      <c r="S781" s="34"/>
      <c r="T781" s="34"/>
      <c r="U781" s="34"/>
      <c r="V781" s="34"/>
      <c r="W781" s="34"/>
      <c r="X781" s="34"/>
      <c r="Y781" s="34"/>
    </row>
    <row r="782" spans="1:25" ht="15" x14ac:dyDescent="0.25">
      <c r="A782" s="40">
        <v>1476</v>
      </c>
      <c r="B782" s="34">
        <v>29</v>
      </c>
      <c r="C782" s="42">
        <v>4428193.9000000004</v>
      </c>
      <c r="D782" s="42">
        <v>322156.39</v>
      </c>
      <c r="E782" s="34" t="s">
        <v>90</v>
      </c>
      <c r="F782" s="47" t="s">
        <v>40</v>
      </c>
      <c r="G782" s="35" t="s">
        <v>43</v>
      </c>
      <c r="H782" s="34" t="s">
        <v>94</v>
      </c>
      <c r="I782" s="22" t="s">
        <v>94</v>
      </c>
      <c r="J782" s="37">
        <v>2</v>
      </c>
      <c r="K782" s="37" t="s">
        <v>92</v>
      </c>
      <c r="L782" s="37" t="s">
        <v>92</v>
      </c>
      <c r="M782" s="34"/>
      <c r="N782" s="34"/>
      <c r="O782" s="34"/>
      <c r="P782" s="34"/>
      <c r="Q782" s="34">
        <v>1</v>
      </c>
      <c r="R782" s="34"/>
      <c r="S782" s="34"/>
      <c r="T782" s="34"/>
      <c r="U782" s="34"/>
      <c r="V782" s="34"/>
      <c r="W782" s="34"/>
      <c r="X782" s="34"/>
      <c r="Y782" s="34"/>
    </row>
    <row r="783" spans="1:25" ht="15" x14ac:dyDescent="0.25">
      <c r="A783" s="40">
        <v>1665</v>
      </c>
      <c r="B783" s="34">
        <v>22</v>
      </c>
      <c r="C783" s="42">
        <v>4428301.34</v>
      </c>
      <c r="D783" s="42">
        <v>337452.26</v>
      </c>
      <c r="E783" s="34" t="s">
        <v>90</v>
      </c>
      <c r="F783" s="47" t="s">
        <v>40</v>
      </c>
      <c r="G783" s="35" t="s">
        <v>43</v>
      </c>
      <c r="H783" s="34" t="s">
        <v>94</v>
      </c>
      <c r="I783" s="22" t="s">
        <v>94</v>
      </c>
      <c r="J783" s="37">
        <v>6</v>
      </c>
      <c r="K783" s="37" t="s">
        <v>92</v>
      </c>
      <c r="L783" s="37" t="s">
        <v>92</v>
      </c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>
        <v>1</v>
      </c>
      <c r="X783" s="34"/>
      <c r="Y783" s="34"/>
    </row>
    <row r="784" spans="1:25" ht="15" x14ac:dyDescent="0.25">
      <c r="A784" s="40">
        <v>1664</v>
      </c>
      <c r="B784" s="34">
        <v>22</v>
      </c>
      <c r="C784" s="42">
        <v>4428303.04</v>
      </c>
      <c r="D784" s="42">
        <v>337450.5</v>
      </c>
      <c r="E784" s="34" t="s">
        <v>90</v>
      </c>
      <c r="F784" s="47" t="s">
        <v>40</v>
      </c>
      <c r="G784" s="35" t="s">
        <v>43</v>
      </c>
      <c r="H784" s="34" t="s">
        <v>94</v>
      </c>
      <c r="I784" s="22" t="s">
        <v>94</v>
      </c>
      <c r="J784" s="37">
        <v>6</v>
      </c>
      <c r="K784" s="37" t="s">
        <v>92</v>
      </c>
      <c r="L784" s="37" t="s">
        <v>92</v>
      </c>
      <c r="M784" s="34">
        <v>1</v>
      </c>
      <c r="N784" s="34"/>
      <c r="O784" s="34"/>
      <c r="P784" s="34">
        <v>1</v>
      </c>
      <c r="Q784" s="34"/>
      <c r="R784" s="34"/>
      <c r="S784" s="34"/>
      <c r="T784" s="34"/>
      <c r="U784" s="34"/>
      <c r="V784" s="34"/>
      <c r="W784" s="34"/>
      <c r="X784" s="34"/>
      <c r="Y784" s="34"/>
    </row>
    <row r="785" spans="1:25" ht="15" x14ac:dyDescent="0.25">
      <c r="A785" s="40">
        <v>2003</v>
      </c>
      <c r="B785" s="34">
        <v>29</v>
      </c>
      <c r="C785" s="42">
        <v>4429780.95</v>
      </c>
      <c r="D785" s="42">
        <v>318612.14</v>
      </c>
      <c r="E785" s="34" t="s">
        <v>90</v>
      </c>
      <c r="F785" s="47" t="s">
        <v>40</v>
      </c>
      <c r="G785" s="35" t="s">
        <v>43</v>
      </c>
      <c r="H785" s="34" t="s">
        <v>91</v>
      </c>
      <c r="I785" s="22" t="s">
        <v>94</v>
      </c>
      <c r="J785" s="37">
        <v>7</v>
      </c>
      <c r="K785" s="37" t="s">
        <v>92</v>
      </c>
      <c r="L785" s="37" t="s">
        <v>92</v>
      </c>
      <c r="M785" s="34"/>
      <c r="N785" s="34"/>
      <c r="O785" s="34">
        <v>1</v>
      </c>
      <c r="P785" s="34"/>
      <c r="Q785" s="34">
        <v>1</v>
      </c>
      <c r="R785" s="34"/>
      <c r="S785" s="34"/>
      <c r="T785" s="34"/>
      <c r="U785" s="34"/>
      <c r="V785" s="34"/>
      <c r="W785" s="34"/>
      <c r="X785" s="34"/>
      <c r="Y785" s="34"/>
    </row>
    <row r="786" spans="1:25" ht="15" x14ac:dyDescent="0.25">
      <c r="A786" s="40">
        <v>1480</v>
      </c>
      <c r="B786" s="34">
        <v>20</v>
      </c>
      <c r="C786" s="42">
        <v>4430623.29</v>
      </c>
      <c r="D786" s="42">
        <v>344678.68</v>
      </c>
      <c r="E786" s="34" t="s">
        <v>90</v>
      </c>
      <c r="F786" s="47" t="s">
        <v>41</v>
      </c>
      <c r="G786" s="35" t="s">
        <v>43</v>
      </c>
      <c r="H786" s="34" t="s">
        <v>94</v>
      </c>
      <c r="I786" s="22" t="s">
        <v>94</v>
      </c>
      <c r="J786" s="37">
        <v>2</v>
      </c>
      <c r="K786" s="37" t="s">
        <v>92</v>
      </c>
      <c r="L786" s="37" t="s">
        <v>92</v>
      </c>
      <c r="M786" s="34"/>
      <c r="N786" s="34"/>
      <c r="O786" s="34"/>
      <c r="P786" s="34"/>
      <c r="Q786" s="34">
        <v>1</v>
      </c>
      <c r="R786" s="34"/>
      <c r="S786" s="34"/>
      <c r="T786" s="34"/>
      <c r="U786" s="34"/>
      <c r="V786" s="34"/>
      <c r="W786" s="34"/>
      <c r="X786" s="34"/>
      <c r="Y786" s="34"/>
    </row>
    <row r="787" spans="1:25" ht="15" x14ac:dyDescent="0.25">
      <c r="A787" s="40">
        <v>1479</v>
      </c>
      <c r="B787" s="34">
        <v>20</v>
      </c>
      <c r="C787" s="42">
        <v>4430997.84</v>
      </c>
      <c r="D787" s="42">
        <v>344543.14</v>
      </c>
      <c r="E787" s="34" t="s">
        <v>90</v>
      </c>
      <c r="F787" s="47" t="s">
        <v>41</v>
      </c>
      <c r="G787" s="35" t="s">
        <v>43</v>
      </c>
      <c r="H787" s="34" t="s">
        <v>94</v>
      </c>
      <c r="I787" s="22" t="s">
        <v>94</v>
      </c>
      <c r="J787" s="37">
        <v>2</v>
      </c>
      <c r="K787" s="37" t="s">
        <v>92</v>
      </c>
      <c r="L787" s="37" t="s">
        <v>92</v>
      </c>
      <c r="M787" s="34"/>
      <c r="N787" s="34"/>
      <c r="O787" s="34"/>
      <c r="P787" s="34"/>
      <c r="Q787" s="34">
        <v>1</v>
      </c>
      <c r="R787" s="34"/>
      <c r="S787" s="34"/>
      <c r="T787" s="34"/>
      <c r="U787" s="34"/>
      <c r="V787" s="34"/>
      <c r="W787" s="34"/>
      <c r="X787" s="34"/>
      <c r="Y787" s="34"/>
    </row>
    <row r="788" spans="1:25" ht="15" x14ac:dyDescent="0.25">
      <c r="A788" s="40">
        <v>1969</v>
      </c>
      <c r="B788" s="34">
        <v>20</v>
      </c>
      <c r="C788" s="42">
        <v>4431202.74</v>
      </c>
      <c r="D788" s="42">
        <v>344466.13</v>
      </c>
      <c r="E788" s="34" t="s">
        <v>90</v>
      </c>
      <c r="F788" s="47" t="s">
        <v>41</v>
      </c>
      <c r="G788" s="35" t="s">
        <v>43</v>
      </c>
      <c r="H788" s="34" t="s">
        <v>94</v>
      </c>
      <c r="I788" s="22" t="s">
        <v>94</v>
      </c>
      <c r="J788" s="37">
        <v>7</v>
      </c>
      <c r="K788" s="37" t="s">
        <v>92</v>
      </c>
      <c r="L788" s="37" t="s">
        <v>92</v>
      </c>
      <c r="M788" s="34"/>
      <c r="N788" s="34"/>
      <c r="O788" s="34">
        <v>1</v>
      </c>
      <c r="P788" s="34"/>
      <c r="Q788" s="34">
        <v>1</v>
      </c>
      <c r="R788" s="34"/>
      <c r="S788" s="34"/>
      <c r="T788" s="34"/>
      <c r="U788" s="34"/>
      <c r="V788" s="34"/>
      <c r="W788" s="34"/>
      <c r="X788" s="34"/>
      <c r="Y788" s="34"/>
    </row>
    <row r="789" spans="1:25" ht="15" x14ac:dyDescent="0.25">
      <c r="A789" s="40">
        <v>1928</v>
      </c>
      <c r="B789" s="34">
        <v>52</v>
      </c>
      <c r="C789" s="42">
        <v>4432868.3499999996</v>
      </c>
      <c r="D789" s="42">
        <v>342551.52</v>
      </c>
      <c r="E789" s="34" t="s">
        <v>90</v>
      </c>
      <c r="F789" s="47" t="s">
        <v>40</v>
      </c>
      <c r="G789" s="35" t="s">
        <v>43</v>
      </c>
      <c r="H789" s="34" t="s">
        <v>94</v>
      </c>
      <c r="I789" s="22" t="s">
        <v>94</v>
      </c>
      <c r="J789" s="37">
        <v>7</v>
      </c>
      <c r="K789" s="37" t="s">
        <v>92</v>
      </c>
      <c r="L789" s="37" t="s">
        <v>92</v>
      </c>
      <c r="M789" s="34">
        <v>1</v>
      </c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</row>
    <row r="790" spans="1:25" ht="15" x14ac:dyDescent="0.25">
      <c r="A790" s="40">
        <v>1929</v>
      </c>
      <c r="B790" s="34">
        <v>52</v>
      </c>
      <c r="C790" s="42">
        <v>4432868.7</v>
      </c>
      <c r="D790" s="42">
        <v>342593.61</v>
      </c>
      <c r="E790" s="34" t="s">
        <v>90</v>
      </c>
      <c r="F790" s="47" t="s">
        <v>40</v>
      </c>
      <c r="G790" s="35" t="s">
        <v>43</v>
      </c>
      <c r="H790" s="34" t="s">
        <v>94</v>
      </c>
      <c r="I790" s="22" t="s">
        <v>94</v>
      </c>
      <c r="J790" s="37">
        <v>7</v>
      </c>
      <c r="K790" s="37" t="s">
        <v>92</v>
      </c>
      <c r="L790" s="37" t="s">
        <v>92</v>
      </c>
      <c r="M790" s="34">
        <v>1</v>
      </c>
      <c r="N790" s="34"/>
      <c r="O790" s="34"/>
      <c r="P790" s="34">
        <v>1</v>
      </c>
      <c r="Q790" s="34"/>
      <c r="R790" s="34"/>
      <c r="S790" s="34"/>
      <c r="T790" s="34"/>
      <c r="U790" s="34"/>
      <c r="V790" s="34"/>
      <c r="W790" s="34"/>
      <c r="X790" s="34"/>
      <c r="Y790" s="34"/>
    </row>
    <row r="791" spans="1:25" ht="15" x14ac:dyDescent="0.25">
      <c r="A791" s="40">
        <v>1661</v>
      </c>
      <c r="B791" s="34">
        <v>52</v>
      </c>
      <c r="C791" s="42">
        <v>4432871.0599999996</v>
      </c>
      <c r="D791" s="42">
        <v>342533.31</v>
      </c>
      <c r="E791" s="34" t="s">
        <v>90</v>
      </c>
      <c r="F791" s="47" t="s">
        <v>40</v>
      </c>
      <c r="G791" s="35" t="s">
        <v>43</v>
      </c>
      <c r="H791" s="34" t="s">
        <v>94</v>
      </c>
      <c r="I791" s="22" t="s">
        <v>94</v>
      </c>
      <c r="J791" s="37">
        <v>2</v>
      </c>
      <c r="K791" s="37" t="s">
        <v>92</v>
      </c>
      <c r="L791" s="37" t="s">
        <v>92</v>
      </c>
      <c r="M791" s="34">
        <v>1</v>
      </c>
      <c r="N791" s="34"/>
      <c r="O791" s="34"/>
      <c r="P791" s="34">
        <v>1</v>
      </c>
      <c r="Q791" s="34"/>
      <c r="R791" s="34"/>
      <c r="S791" s="34"/>
      <c r="T791" s="34"/>
      <c r="U791" s="34"/>
      <c r="V791" s="34"/>
      <c r="W791" s="34"/>
      <c r="X791" s="34"/>
      <c r="Y791" s="34"/>
    </row>
    <row r="792" spans="1:25" ht="15" x14ac:dyDescent="0.25">
      <c r="A792" s="40">
        <v>1660</v>
      </c>
      <c r="B792" s="34">
        <v>52</v>
      </c>
      <c r="C792" s="42">
        <v>4432874.58</v>
      </c>
      <c r="D792" s="42">
        <v>342438.28</v>
      </c>
      <c r="E792" s="34" t="s">
        <v>90</v>
      </c>
      <c r="F792" s="47" t="s">
        <v>40</v>
      </c>
      <c r="G792" s="35" t="s">
        <v>43</v>
      </c>
      <c r="H792" s="34" t="s">
        <v>94</v>
      </c>
      <c r="I792" s="22" t="s">
        <v>94</v>
      </c>
      <c r="J792" s="37">
        <v>2</v>
      </c>
      <c r="K792" s="37" t="s">
        <v>92</v>
      </c>
      <c r="L792" s="37" t="s">
        <v>92</v>
      </c>
      <c r="M792" s="34">
        <v>1</v>
      </c>
      <c r="N792" s="34"/>
      <c r="O792" s="34"/>
      <c r="P792" s="34">
        <v>1</v>
      </c>
      <c r="Q792" s="34"/>
      <c r="R792" s="34"/>
      <c r="S792" s="34"/>
      <c r="T792" s="34"/>
      <c r="U792" s="34"/>
      <c r="V792" s="34"/>
      <c r="W792" s="34"/>
      <c r="X792" s="34"/>
      <c r="Y792" s="34"/>
    </row>
    <row r="793" spans="1:25" ht="15" x14ac:dyDescent="0.25">
      <c r="A793" s="40">
        <v>1659</v>
      </c>
      <c r="B793" s="34">
        <v>52</v>
      </c>
      <c r="C793" s="42">
        <v>4432877.41</v>
      </c>
      <c r="D793" s="42">
        <v>342323.27</v>
      </c>
      <c r="E793" s="34" t="s">
        <v>90</v>
      </c>
      <c r="F793" s="47" t="s">
        <v>40</v>
      </c>
      <c r="G793" s="35" t="s">
        <v>43</v>
      </c>
      <c r="H793" s="34" t="s">
        <v>94</v>
      </c>
      <c r="I793" s="22" t="s">
        <v>94</v>
      </c>
      <c r="J793" s="37">
        <v>2</v>
      </c>
      <c r="K793" s="37" t="s">
        <v>92</v>
      </c>
      <c r="L793" s="37" t="s">
        <v>92</v>
      </c>
      <c r="M793" s="34">
        <v>1</v>
      </c>
      <c r="N793" s="34"/>
      <c r="O793" s="34"/>
      <c r="P793" s="34"/>
      <c r="Q793" s="34">
        <v>1</v>
      </c>
      <c r="R793" s="34"/>
      <c r="S793" s="34"/>
      <c r="T793" s="34"/>
      <c r="U793" s="34"/>
      <c r="V793" s="34"/>
      <c r="W793" s="34"/>
      <c r="X793" s="34"/>
      <c r="Y793" s="34"/>
    </row>
    <row r="794" spans="1:25" ht="15" x14ac:dyDescent="0.25">
      <c r="A794" s="40">
        <v>1927</v>
      </c>
      <c r="B794" s="34">
        <v>52</v>
      </c>
      <c r="C794" s="42">
        <v>4432916.5199999996</v>
      </c>
      <c r="D794" s="42">
        <v>341804.47</v>
      </c>
      <c r="E794" s="34" t="s">
        <v>90</v>
      </c>
      <c r="F794" s="47" t="s">
        <v>40</v>
      </c>
      <c r="G794" s="35" t="s">
        <v>43</v>
      </c>
      <c r="H794" s="34" t="s">
        <v>94</v>
      </c>
      <c r="I794" s="22" t="s">
        <v>94</v>
      </c>
      <c r="J794" s="37">
        <v>7</v>
      </c>
      <c r="K794" s="37" t="s">
        <v>92</v>
      </c>
      <c r="L794" s="37" t="s">
        <v>92</v>
      </c>
      <c r="M794" s="34">
        <v>1</v>
      </c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</row>
    <row r="795" spans="1:25" ht="15" x14ac:dyDescent="0.25">
      <c r="A795" s="40">
        <v>1658</v>
      </c>
      <c r="B795" s="34">
        <v>52</v>
      </c>
      <c r="C795" s="42">
        <v>4432964.01</v>
      </c>
      <c r="D795" s="42">
        <v>340541.97</v>
      </c>
      <c r="E795" s="34" t="s">
        <v>90</v>
      </c>
      <c r="F795" s="47" t="s">
        <v>40</v>
      </c>
      <c r="G795" s="35" t="s">
        <v>43</v>
      </c>
      <c r="H795" s="34" t="s">
        <v>94</v>
      </c>
      <c r="I795" s="22" t="s">
        <v>94</v>
      </c>
      <c r="J795" s="37">
        <v>2</v>
      </c>
      <c r="K795" s="37" t="s">
        <v>92</v>
      </c>
      <c r="L795" s="37" t="s">
        <v>92</v>
      </c>
      <c r="M795" s="34">
        <v>1</v>
      </c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</row>
    <row r="796" spans="1:25" ht="15" x14ac:dyDescent="0.25">
      <c r="A796" s="40">
        <v>1655</v>
      </c>
      <c r="B796" s="34">
        <v>52</v>
      </c>
      <c r="C796" s="42">
        <v>4432975.41</v>
      </c>
      <c r="D796" s="42">
        <v>340321.45</v>
      </c>
      <c r="E796" s="34" t="s">
        <v>90</v>
      </c>
      <c r="F796" s="47" t="s">
        <v>40</v>
      </c>
      <c r="G796" s="35" t="s">
        <v>43</v>
      </c>
      <c r="H796" s="34" t="s">
        <v>94</v>
      </c>
      <c r="I796" s="22" t="s">
        <v>94</v>
      </c>
      <c r="J796" s="37">
        <v>2</v>
      </c>
      <c r="K796" s="37" t="s">
        <v>92</v>
      </c>
      <c r="L796" s="37" t="s">
        <v>92</v>
      </c>
      <c r="M796" s="34"/>
      <c r="N796" s="34"/>
      <c r="O796" s="34">
        <v>1</v>
      </c>
      <c r="P796" s="34"/>
      <c r="Q796" s="34"/>
      <c r="R796" s="34"/>
      <c r="S796" s="34"/>
      <c r="T796" s="34"/>
      <c r="U796" s="34"/>
      <c r="V796" s="34"/>
      <c r="W796" s="34"/>
      <c r="X796" s="34"/>
      <c r="Y796" s="34"/>
    </row>
    <row r="797" spans="1:25" ht="15" x14ac:dyDescent="0.25">
      <c r="A797" s="40">
        <v>1804</v>
      </c>
      <c r="B797" s="34">
        <v>24</v>
      </c>
      <c r="C797" s="42">
        <v>4433984.72</v>
      </c>
      <c r="D797" s="42">
        <v>314333.03999999998</v>
      </c>
      <c r="E797" s="34" t="s">
        <v>90</v>
      </c>
      <c r="F797" s="47" t="s">
        <v>40</v>
      </c>
      <c r="G797" s="35" t="s">
        <v>43</v>
      </c>
      <c r="H797" s="34" t="s">
        <v>94</v>
      </c>
      <c r="I797" s="22" t="s">
        <v>94</v>
      </c>
      <c r="J797" s="37">
        <v>2</v>
      </c>
      <c r="K797" s="37" t="s">
        <v>92</v>
      </c>
      <c r="L797" s="37" t="s">
        <v>92</v>
      </c>
      <c r="M797" s="34">
        <v>1</v>
      </c>
      <c r="N797" s="34"/>
      <c r="O797" s="34"/>
      <c r="P797" s="34">
        <v>1</v>
      </c>
      <c r="Q797" s="34"/>
      <c r="R797" s="34">
        <v>1</v>
      </c>
      <c r="S797" s="34"/>
      <c r="T797" s="34"/>
      <c r="U797" s="34"/>
      <c r="V797" s="34"/>
      <c r="W797" s="34"/>
      <c r="X797" s="34"/>
      <c r="Y797" s="34"/>
    </row>
    <row r="798" spans="1:25" ht="15" x14ac:dyDescent="0.25">
      <c r="A798" s="40">
        <v>1805</v>
      </c>
      <c r="B798" s="34">
        <v>24</v>
      </c>
      <c r="C798" s="42">
        <v>4433986.9400000004</v>
      </c>
      <c r="D798" s="42">
        <v>314265.14</v>
      </c>
      <c r="E798" s="34" t="s">
        <v>90</v>
      </c>
      <c r="F798" s="47" t="s">
        <v>40</v>
      </c>
      <c r="G798" s="35" t="s">
        <v>43</v>
      </c>
      <c r="H798" s="34" t="s">
        <v>94</v>
      </c>
      <c r="I798" s="22" t="s">
        <v>94</v>
      </c>
      <c r="J798" s="37">
        <v>2</v>
      </c>
      <c r="K798" s="37" t="s">
        <v>92</v>
      </c>
      <c r="L798" s="37" t="s">
        <v>92</v>
      </c>
      <c r="M798" s="34"/>
      <c r="N798" s="34"/>
      <c r="O798" s="34">
        <v>1</v>
      </c>
      <c r="P798" s="34"/>
      <c r="Q798" s="34"/>
      <c r="R798" s="34"/>
      <c r="S798" s="34"/>
      <c r="T798" s="34"/>
      <c r="U798" s="34"/>
      <c r="V798" s="34"/>
      <c r="W798" s="34"/>
      <c r="X798" s="34"/>
      <c r="Y798" s="34"/>
    </row>
    <row r="799" spans="1:25" ht="15" x14ac:dyDescent="0.25">
      <c r="A799" s="40">
        <v>1751</v>
      </c>
      <c r="B799" s="34">
        <v>24</v>
      </c>
      <c r="C799" s="42">
        <v>4433988.0199999996</v>
      </c>
      <c r="D799" s="42">
        <v>314293.51</v>
      </c>
      <c r="E799" s="34" t="s">
        <v>90</v>
      </c>
      <c r="F799" s="47" t="s">
        <v>40</v>
      </c>
      <c r="G799" s="35" t="s">
        <v>43</v>
      </c>
      <c r="H799" s="34" t="s">
        <v>94</v>
      </c>
      <c r="I799" s="22" t="s">
        <v>94</v>
      </c>
      <c r="J799" s="37">
        <v>3</v>
      </c>
      <c r="K799" s="37" t="s">
        <v>92</v>
      </c>
      <c r="L799" s="37" t="s">
        <v>92</v>
      </c>
      <c r="M799" s="34">
        <v>1</v>
      </c>
      <c r="N799" s="34"/>
      <c r="O799" s="34"/>
      <c r="P799" s="34">
        <v>1</v>
      </c>
      <c r="Q799" s="34"/>
      <c r="R799" s="34"/>
      <c r="S799" s="34"/>
      <c r="T799" s="34"/>
      <c r="U799" s="34"/>
      <c r="V799" s="34"/>
      <c r="W799" s="34"/>
      <c r="X799" s="34"/>
      <c r="Y799" s="34"/>
    </row>
    <row r="800" spans="1:25" ht="15" x14ac:dyDescent="0.25">
      <c r="A800" s="40">
        <v>1806</v>
      </c>
      <c r="B800" s="34">
        <v>24</v>
      </c>
      <c r="C800" s="42">
        <v>4433988.68</v>
      </c>
      <c r="D800" s="42">
        <v>314121.06</v>
      </c>
      <c r="E800" s="34" t="s">
        <v>90</v>
      </c>
      <c r="F800" s="47" t="s">
        <v>40</v>
      </c>
      <c r="G800" s="35" t="s">
        <v>43</v>
      </c>
      <c r="H800" s="34" t="s">
        <v>94</v>
      </c>
      <c r="I800" s="22" t="s">
        <v>94</v>
      </c>
      <c r="J800" s="37">
        <v>3</v>
      </c>
      <c r="K800" s="37" t="s">
        <v>92</v>
      </c>
      <c r="L800" s="37" t="s">
        <v>92</v>
      </c>
      <c r="M800" s="34"/>
      <c r="N800" s="34"/>
      <c r="O800" s="34">
        <v>1</v>
      </c>
      <c r="P800" s="34">
        <v>1</v>
      </c>
      <c r="Q800" s="34"/>
      <c r="R800" s="34"/>
      <c r="S800" s="34">
        <v>1</v>
      </c>
      <c r="T800" s="34"/>
      <c r="U800" s="34"/>
      <c r="V800" s="34"/>
      <c r="W800" s="34"/>
      <c r="X800" s="34"/>
      <c r="Y800" s="34"/>
    </row>
    <row r="801" spans="1:25" ht="15" x14ac:dyDescent="0.25">
      <c r="A801" s="40">
        <v>2012</v>
      </c>
      <c r="B801" s="34">
        <v>24</v>
      </c>
      <c r="C801" s="42">
        <v>4433994.45</v>
      </c>
      <c r="D801" s="42">
        <v>313858.33</v>
      </c>
      <c r="E801" s="34" t="s">
        <v>90</v>
      </c>
      <c r="F801" s="47" t="s">
        <v>40</v>
      </c>
      <c r="G801" s="35" t="s">
        <v>43</v>
      </c>
      <c r="H801" s="34" t="s">
        <v>94</v>
      </c>
      <c r="I801" s="22" t="s">
        <v>94</v>
      </c>
      <c r="J801" s="37">
        <v>3</v>
      </c>
      <c r="K801" s="37" t="s">
        <v>92</v>
      </c>
      <c r="L801" s="37" t="s">
        <v>92</v>
      </c>
      <c r="M801" s="34"/>
      <c r="N801" s="34"/>
      <c r="O801" s="34">
        <v>1</v>
      </c>
      <c r="P801" s="34">
        <v>1</v>
      </c>
      <c r="Q801" s="34"/>
      <c r="R801" s="34"/>
      <c r="S801" s="34"/>
      <c r="T801" s="34"/>
      <c r="U801" s="34"/>
      <c r="V801" s="34"/>
      <c r="W801" s="34"/>
      <c r="X801" s="34"/>
      <c r="Y801" s="34"/>
    </row>
    <row r="802" spans="1:25" ht="15" x14ac:dyDescent="0.25">
      <c r="A802" s="40">
        <v>1748</v>
      </c>
      <c r="B802" s="34">
        <v>24</v>
      </c>
      <c r="C802" s="42">
        <v>4434002.43</v>
      </c>
      <c r="D802" s="42">
        <v>313497.03000000003</v>
      </c>
      <c r="E802" s="34" t="s">
        <v>90</v>
      </c>
      <c r="F802" s="47" t="s">
        <v>40</v>
      </c>
      <c r="G802" s="35" t="s">
        <v>43</v>
      </c>
      <c r="H802" s="34" t="s">
        <v>94</v>
      </c>
      <c r="I802" s="22" t="s">
        <v>94</v>
      </c>
      <c r="J802" s="37">
        <v>3</v>
      </c>
      <c r="K802" s="37" t="s">
        <v>92</v>
      </c>
      <c r="L802" s="37" t="s">
        <v>92</v>
      </c>
      <c r="M802" s="34"/>
      <c r="N802" s="34"/>
      <c r="O802" s="34">
        <v>1</v>
      </c>
      <c r="P802" s="34"/>
      <c r="Q802" s="34"/>
      <c r="R802" s="34"/>
      <c r="S802" s="34"/>
      <c r="T802" s="34"/>
      <c r="U802" s="34"/>
      <c r="V802" s="34"/>
      <c r="W802" s="34"/>
      <c r="X802" s="34"/>
      <c r="Y802" s="34"/>
    </row>
    <row r="803" spans="1:25" ht="15" x14ac:dyDescent="0.25">
      <c r="A803" s="40">
        <v>1807</v>
      </c>
      <c r="B803" s="34">
        <v>24</v>
      </c>
      <c r="C803" s="42">
        <v>4434013.54</v>
      </c>
      <c r="D803" s="42">
        <v>313121.82</v>
      </c>
      <c r="E803" s="34" t="s">
        <v>90</v>
      </c>
      <c r="F803" s="47" t="s">
        <v>40</v>
      </c>
      <c r="G803" s="35" t="s">
        <v>43</v>
      </c>
      <c r="H803" s="34" t="s">
        <v>94</v>
      </c>
      <c r="I803" s="22" t="s">
        <v>94</v>
      </c>
      <c r="J803" s="37">
        <v>3</v>
      </c>
      <c r="K803" s="37" t="s">
        <v>92</v>
      </c>
      <c r="L803" s="37" t="s">
        <v>92</v>
      </c>
      <c r="M803" s="34"/>
      <c r="N803" s="34"/>
      <c r="O803" s="34">
        <v>1</v>
      </c>
      <c r="P803" s="34">
        <v>1</v>
      </c>
      <c r="Q803" s="34"/>
      <c r="R803" s="34"/>
      <c r="S803" s="34"/>
      <c r="T803" s="34"/>
      <c r="U803" s="34"/>
      <c r="V803" s="34"/>
      <c r="W803" s="34"/>
      <c r="X803" s="34"/>
      <c r="Y803" s="34"/>
    </row>
    <row r="804" spans="1:25" ht="15" x14ac:dyDescent="0.25">
      <c r="A804" s="40">
        <v>1490</v>
      </c>
      <c r="B804" s="34">
        <v>54</v>
      </c>
      <c r="C804" s="42">
        <v>4434048.57</v>
      </c>
      <c r="D804" s="42">
        <v>311990.31</v>
      </c>
      <c r="E804" s="34" t="s">
        <v>90</v>
      </c>
      <c r="F804" s="47" t="s">
        <v>40</v>
      </c>
      <c r="G804" s="35" t="s">
        <v>43</v>
      </c>
      <c r="H804" s="34" t="s">
        <v>94</v>
      </c>
      <c r="I804" s="22" t="s">
        <v>94</v>
      </c>
      <c r="J804" s="37">
        <v>3</v>
      </c>
      <c r="K804" s="37" t="s">
        <v>92</v>
      </c>
      <c r="L804" s="37" t="s">
        <v>92</v>
      </c>
      <c r="M804" s="34"/>
      <c r="N804" s="34"/>
      <c r="O804" s="34">
        <v>1</v>
      </c>
      <c r="P804" s="34">
        <v>1</v>
      </c>
      <c r="Q804" s="34"/>
      <c r="R804" s="34"/>
      <c r="S804" s="34"/>
      <c r="T804" s="34"/>
      <c r="U804" s="34"/>
      <c r="V804" s="34"/>
      <c r="W804" s="34"/>
      <c r="X804" s="34"/>
      <c r="Y804" s="34"/>
    </row>
    <row r="805" spans="1:25" ht="15" x14ac:dyDescent="0.25">
      <c r="A805" s="40">
        <v>1746</v>
      </c>
      <c r="B805" s="34">
        <v>24</v>
      </c>
      <c r="C805" s="42">
        <v>4434104.66</v>
      </c>
      <c r="D805" s="42">
        <v>314488.53999999998</v>
      </c>
      <c r="E805" s="34" t="s">
        <v>90</v>
      </c>
      <c r="F805" s="47" t="s">
        <v>40</v>
      </c>
      <c r="G805" s="35" t="s">
        <v>43</v>
      </c>
      <c r="H805" s="34" t="s">
        <v>94</v>
      </c>
      <c r="I805" s="22" t="s">
        <v>94</v>
      </c>
      <c r="J805" s="37">
        <v>3</v>
      </c>
      <c r="K805" s="37" t="s">
        <v>92</v>
      </c>
      <c r="L805" s="37" t="s">
        <v>92</v>
      </c>
      <c r="M805" s="34">
        <v>1</v>
      </c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</row>
    <row r="806" spans="1:25" ht="15" x14ac:dyDescent="0.25">
      <c r="A806" s="40">
        <v>1745</v>
      </c>
      <c r="B806" s="34">
        <v>24</v>
      </c>
      <c r="C806" s="42">
        <v>4434105.21</v>
      </c>
      <c r="D806" s="42">
        <v>314488.55</v>
      </c>
      <c r="E806" s="34" t="s">
        <v>90</v>
      </c>
      <c r="F806" s="47" t="s">
        <v>40</v>
      </c>
      <c r="G806" s="35" t="s">
        <v>43</v>
      </c>
      <c r="H806" s="34" t="s">
        <v>94</v>
      </c>
      <c r="I806" s="22" t="s">
        <v>94</v>
      </c>
      <c r="J806" s="37">
        <v>3</v>
      </c>
      <c r="K806" s="37" t="s">
        <v>92</v>
      </c>
      <c r="L806" s="37" t="s">
        <v>92</v>
      </c>
      <c r="M806" s="34"/>
      <c r="N806" s="34"/>
      <c r="O806" s="34">
        <v>1</v>
      </c>
      <c r="P806" s="34"/>
      <c r="Q806" s="34"/>
      <c r="R806" s="34"/>
      <c r="S806" s="34"/>
      <c r="T806" s="34"/>
      <c r="U806" s="34"/>
      <c r="V806" s="34"/>
      <c r="W806" s="34"/>
      <c r="X806" s="34"/>
      <c r="Y806" s="34"/>
    </row>
    <row r="807" spans="1:25" ht="15" x14ac:dyDescent="0.25">
      <c r="A807" s="40">
        <v>2011</v>
      </c>
      <c r="B807" s="34">
        <v>24</v>
      </c>
      <c r="C807" s="42">
        <v>4434105.78</v>
      </c>
      <c r="D807" s="42">
        <v>314487.8</v>
      </c>
      <c r="E807" s="34" t="s">
        <v>90</v>
      </c>
      <c r="F807" s="47" t="s">
        <v>40</v>
      </c>
      <c r="G807" s="35" t="s">
        <v>43</v>
      </c>
      <c r="H807" s="34" t="s">
        <v>91</v>
      </c>
      <c r="I807" s="22" t="s">
        <v>94</v>
      </c>
      <c r="J807" s="37">
        <v>3</v>
      </c>
      <c r="K807" s="37" t="s">
        <v>92</v>
      </c>
      <c r="L807" s="37" t="s">
        <v>92</v>
      </c>
      <c r="M807" s="34"/>
      <c r="N807" s="34"/>
      <c r="O807" s="34">
        <v>1</v>
      </c>
      <c r="P807" s="34"/>
      <c r="Q807" s="34"/>
      <c r="R807" s="34"/>
      <c r="S807" s="34"/>
      <c r="T807" s="34"/>
      <c r="U807" s="34"/>
      <c r="V807" s="34"/>
      <c r="W807" s="34"/>
      <c r="X807" s="34"/>
      <c r="Y807" s="34"/>
    </row>
    <row r="808" spans="1:25" ht="15" x14ac:dyDescent="0.25">
      <c r="A808" s="40">
        <v>2010</v>
      </c>
      <c r="B808" s="34">
        <v>24</v>
      </c>
      <c r="C808" s="42">
        <v>4434189.18</v>
      </c>
      <c r="D808" s="42">
        <v>314593.05</v>
      </c>
      <c r="E808" s="34" t="s">
        <v>90</v>
      </c>
      <c r="F808" s="47" t="s">
        <v>40</v>
      </c>
      <c r="G808" s="35" t="s">
        <v>43</v>
      </c>
      <c r="H808" s="34" t="s">
        <v>94</v>
      </c>
      <c r="I808" s="22" t="s">
        <v>94</v>
      </c>
      <c r="J808" s="37">
        <v>3</v>
      </c>
      <c r="K808" s="37" t="s">
        <v>92</v>
      </c>
      <c r="L808" s="37" t="s">
        <v>92</v>
      </c>
      <c r="M808" s="34"/>
      <c r="N808" s="34"/>
      <c r="O808" s="34">
        <v>1</v>
      </c>
      <c r="P808" s="34">
        <v>1</v>
      </c>
      <c r="Q808" s="34"/>
      <c r="R808" s="34"/>
      <c r="S808" s="34"/>
      <c r="T808" s="34"/>
      <c r="U808" s="34"/>
      <c r="V808" s="34"/>
      <c r="W808" s="34"/>
      <c r="X808" s="34"/>
      <c r="Y808" s="34"/>
    </row>
    <row r="809" spans="1:25" ht="15" x14ac:dyDescent="0.25">
      <c r="A809" s="40">
        <v>2008</v>
      </c>
      <c r="B809" s="34">
        <v>24</v>
      </c>
      <c r="C809" s="42">
        <v>4434318.46</v>
      </c>
      <c r="D809" s="42">
        <v>314752.61</v>
      </c>
      <c r="E809" s="34" t="s">
        <v>90</v>
      </c>
      <c r="F809" s="47" t="s">
        <v>40</v>
      </c>
      <c r="G809" s="35" t="s">
        <v>43</v>
      </c>
      <c r="H809" s="34" t="s">
        <v>94</v>
      </c>
      <c r="I809" s="22" t="s">
        <v>94</v>
      </c>
      <c r="J809" s="37">
        <v>3</v>
      </c>
      <c r="K809" s="37" t="s">
        <v>92</v>
      </c>
      <c r="L809" s="37" t="s">
        <v>92</v>
      </c>
      <c r="M809" s="34"/>
      <c r="N809" s="34"/>
      <c r="O809" s="34"/>
      <c r="P809" s="34">
        <v>1</v>
      </c>
      <c r="Q809" s="34"/>
      <c r="R809" s="34"/>
      <c r="S809" s="34"/>
      <c r="T809" s="34"/>
      <c r="U809" s="34"/>
      <c r="V809" s="34"/>
      <c r="W809" s="34"/>
      <c r="X809" s="34"/>
      <c r="Y809" s="34"/>
    </row>
    <row r="810" spans="1:25" ht="15" x14ac:dyDescent="0.25">
      <c r="A810" s="40">
        <v>1488</v>
      </c>
      <c r="B810" s="34">
        <v>54</v>
      </c>
      <c r="C810" s="42">
        <v>4434444.93</v>
      </c>
      <c r="D810" s="42">
        <v>311540.03999999998</v>
      </c>
      <c r="E810" s="34" t="s">
        <v>90</v>
      </c>
      <c r="F810" s="47" t="s">
        <v>40</v>
      </c>
      <c r="G810" s="35" t="s">
        <v>43</v>
      </c>
      <c r="H810" s="34" t="s">
        <v>94</v>
      </c>
      <c r="I810" s="22" t="s">
        <v>94</v>
      </c>
      <c r="J810" s="37">
        <v>3</v>
      </c>
      <c r="K810" s="37" t="s">
        <v>92</v>
      </c>
      <c r="L810" s="37" t="s">
        <v>92</v>
      </c>
      <c r="M810" s="34">
        <v>1</v>
      </c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</row>
    <row r="811" spans="1:25" ht="15" x14ac:dyDescent="0.25">
      <c r="A811" s="40">
        <v>1731</v>
      </c>
      <c r="B811" s="34">
        <v>54</v>
      </c>
      <c r="C811" s="42">
        <v>4434479.5</v>
      </c>
      <c r="D811" s="42">
        <v>311651.5</v>
      </c>
      <c r="E811" s="34" t="s">
        <v>90</v>
      </c>
      <c r="F811" s="47" t="s">
        <v>40</v>
      </c>
      <c r="G811" s="35" t="s">
        <v>43</v>
      </c>
      <c r="H811" s="34" t="s">
        <v>94</v>
      </c>
      <c r="I811" s="22" t="s">
        <v>94</v>
      </c>
      <c r="J811" s="37">
        <v>3</v>
      </c>
      <c r="K811" s="37" t="s">
        <v>92</v>
      </c>
      <c r="L811" s="37" t="s">
        <v>92</v>
      </c>
      <c r="M811" s="34"/>
      <c r="N811" s="34"/>
      <c r="O811" s="34">
        <v>1</v>
      </c>
      <c r="P811" s="34"/>
      <c r="Q811" s="34"/>
      <c r="R811" s="34"/>
      <c r="S811" s="34"/>
      <c r="T811" s="34"/>
      <c r="U811" s="34"/>
      <c r="V811" s="34"/>
      <c r="W811" s="34"/>
      <c r="X811" s="34"/>
      <c r="Y811" s="34"/>
    </row>
    <row r="812" spans="1:25" ht="15" x14ac:dyDescent="0.25">
      <c r="A812" s="40">
        <v>1808</v>
      </c>
      <c r="B812" s="34">
        <v>24</v>
      </c>
      <c r="C812" s="42">
        <v>4434671.83</v>
      </c>
      <c r="D812" s="42">
        <v>315188.25</v>
      </c>
      <c r="E812" s="34" t="s">
        <v>90</v>
      </c>
      <c r="F812" s="47" t="s">
        <v>40</v>
      </c>
      <c r="G812" s="35" t="s">
        <v>43</v>
      </c>
      <c r="H812" s="34" t="s">
        <v>94</v>
      </c>
      <c r="I812" s="22" t="s">
        <v>94</v>
      </c>
      <c r="J812" s="37">
        <v>2</v>
      </c>
      <c r="K812" s="37" t="s">
        <v>92</v>
      </c>
      <c r="L812" s="37" t="s">
        <v>92</v>
      </c>
      <c r="M812" s="34">
        <v>1</v>
      </c>
      <c r="N812" s="34"/>
      <c r="O812" s="34"/>
      <c r="P812" s="34">
        <v>1</v>
      </c>
      <c r="Q812" s="34"/>
      <c r="R812" s="34"/>
      <c r="S812" s="34"/>
      <c r="T812" s="34"/>
      <c r="U812" s="34"/>
      <c r="V812" s="34"/>
      <c r="W812" s="34"/>
      <c r="X812" s="34"/>
      <c r="Y812" s="34"/>
    </row>
    <row r="813" spans="1:25" ht="15" x14ac:dyDescent="0.25">
      <c r="A813" s="40">
        <v>1803</v>
      </c>
      <c r="B813" s="34">
        <v>24</v>
      </c>
      <c r="C813" s="42">
        <v>4434681.4800000004</v>
      </c>
      <c r="D813" s="42">
        <v>315197.96000000002</v>
      </c>
      <c r="E813" s="34" t="s">
        <v>90</v>
      </c>
      <c r="F813" s="47" t="s">
        <v>40</v>
      </c>
      <c r="G813" s="35" t="s">
        <v>43</v>
      </c>
      <c r="H813" s="34" t="s">
        <v>94</v>
      </c>
      <c r="I813" s="22" t="s">
        <v>94</v>
      </c>
      <c r="J813" s="37">
        <v>2</v>
      </c>
      <c r="K813" s="37" t="s">
        <v>92</v>
      </c>
      <c r="L813" s="37" t="s">
        <v>92</v>
      </c>
      <c r="M813" s="34"/>
      <c r="N813" s="34">
        <v>1</v>
      </c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</row>
    <row r="814" spans="1:25" ht="15" x14ac:dyDescent="0.25">
      <c r="A814" s="40">
        <v>1809</v>
      </c>
      <c r="B814" s="34">
        <v>24</v>
      </c>
      <c r="C814" s="42">
        <v>4434711.3899999997</v>
      </c>
      <c r="D814" s="42">
        <v>315237.61</v>
      </c>
      <c r="E814" s="34" t="s">
        <v>90</v>
      </c>
      <c r="F814" s="47" t="s">
        <v>40</v>
      </c>
      <c r="G814" s="35" t="s">
        <v>43</v>
      </c>
      <c r="H814" s="34" t="s">
        <v>94</v>
      </c>
      <c r="I814" s="22" t="s">
        <v>94</v>
      </c>
      <c r="J814" s="37">
        <v>2</v>
      </c>
      <c r="K814" s="37" t="s">
        <v>92</v>
      </c>
      <c r="L814" s="37" t="s">
        <v>92</v>
      </c>
      <c r="M814" s="34">
        <v>1</v>
      </c>
      <c r="N814" s="34"/>
      <c r="O814" s="34"/>
      <c r="P814" s="34">
        <v>1</v>
      </c>
      <c r="Q814" s="34"/>
      <c r="R814" s="34"/>
      <c r="S814" s="34"/>
      <c r="T814" s="34"/>
      <c r="U814" s="34"/>
      <c r="V814" s="34"/>
      <c r="W814" s="34"/>
      <c r="X814" s="34"/>
      <c r="Y814" s="34"/>
    </row>
    <row r="815" spans="1:25" ht="15" x14ac:dyDescent="0.25">
      <c r="A815" s="40">
        <v>1492</v>
      </c>
      <c r="B815" s="34">
        <v>24</v>
      </c>
      <c r="C815" s="42">
        <v>4434801.63</v>
      </c>
      <c r="D815" s="42">
        <v>315345.32</v>
      </c>
      <c r="E815" s="34" t="s">
        <v>90</v>
      </c>
      <c r="F815" s="47" t="s">
        <v>40</v>
      </c>
      <c r="G815" s="35" t="s">
        <v>43</v>
      </c>
      <c r="H815" s="34" t="s">
        <v>94</v>
      </c>
      <c r="I815" s="22" t="s">
        <v>94</v>
      </c>
      <c r="J815" s="37">
        <v>7</v>
      </c>
      <c r="K815" s="37" t="s">
        <v>92</v>
      </c>
      <c r="L815" s="37" t="s">
        <v>92</v>
      </c>
      <c r="M815" s="34"/>
      <c r="N815" s="34"/>
      <c r="O815" s="34"/>
      <c r="P815" s="34">
        <v>1</v>
      </c>
      <c r="Q815" s="34"/>
      <c r="R815" s="34"/>
      <c r="S815" s="34"/>
      <c r="T815" s="34"/>
      <c r="U815" s="34"/>
      <c r="V815" s="34"/>
      <c r="W815" s="34"/>
      <c r="X815" s="34"/>
    </row>
    <row r="816" spans="1:25" ht="15" x14ac:dyDescent="0.25">
      <c r="A816" s="40">
        <v>1608</v>
      </c>
      <c r="B816" s="34">
        <v>24</v>
      </c>
      <c r="C816" s="42">
        <v>4434819.4400000004</v>
      </c>
      <c r="D816" s="42">
        <v>315370.77</v>
      </c>
      <c r="E816" s="34" t="s">
        <v>90</v>
      </c>
      <c r="F816" s="47" t="s">
        <v>40</v>
      </c>
      <c r="G816" s="35" t="s">
        <v>43</v>
      </c>
      <c r="H816" s="34" t="s">
        <v>94</v>
      </c>
      <c r="I816" s="22" t="s">
        <v>94</v>
      </c>
      <c r="J816" s="37">
        <v>7</v>
      </c>
      <c r="K816" s="37" t="s">
        <v>92</v>
      </c>
      <c r="L816" s="37" t="s">
        <v>92</v>
      </c>
      <c r="M816" s="34"/>
      <c r="N816" s="34"/>
      <c r="O816" s="34">
        <v>1</v>
      </c>
      <c r="P816" s="34"/>
      <c r="Q816" s="34"/>
      <c r="R816" s="34"/>
      <c r="S816" s="34"/>
      <c r="T816" s="34"/>
      <c r="U816" s="34"/>
      <c r="V816" s="34"/>
      <c r="W816" s="34"/>
      <c r="X816" s="34"/>
      <c r="Y816" s="34"/>
    </row>
    <row r="817" spans="1:25" ht="15" x14ac:dyDescent="0.25">
      <c r="A817" s="40">
        <v>1753</v>
      </c>
      <c r="B817" s="34">
        <v>24</v>
      </c>
      <c r="C817" s="42">
        <v>4434823.3099999996</v>
      </c>
      <c r="D817" s="42">
        <v>315371.8</v>
      </c>
      <c r="E817" s="34" t="s">
        <v>90</v>
      </c>
      <c r="F817" s="47" t="s">
        <v>40</v>
      </c>
      <c r="G817" s="35" t="s">
        <v>43</v>
      </c>
      <c r="H817" s="34" t="s">
        <v>91</v>
      </c>
      <c r="I817" s="22" t="s">
        <v>94</v>
      </c>
      <c r="J817" s="37">
        <v>7</v>
      </c>
      <c r="K817" s="37" t="s">
        <v>92</v>
      </c>
      <c r="L817" s="37" t="s">
        <v>92</v>
      </c>
      <c r="M817" s="34"/>
      <c r="N817" s="34"/>
      <c r="O817" s="34">
        <v>1</v>
      </c>
      <c r="P817" s="34">
        <v>1</v>
      </c>
      <c r="Q817" s="34"/>
      <c r="R817" s="34"/>
      <c r="S817" s="34"/>
      <c r="T817" s="34"/>
      <c r="U817" s="34"/>
      <c r="V817" s="34"/>
      <c r="W817" s="34"/>
      <c r="X817" s="34"/>
      <c r="Y817" s="34"/>
    </row>
    <row r="818" spans="1:25" ht="15" x14ac:dyDescent="0.25">
      <c r="A818" s="40">
        <v>1994</v>
      </c>
      <c r="B818" s="34">
        <v>24</v>
      </c>
      <c r="C818" s="42">
        <v>4435177.96</v>
      </c>
      <c r="D818" s="42">
        <v>315810.65000000002</v>
      </c>
      <c r="E818" s="34" t="s">
        <v>90</v>
      </c>
      <c r="F818" s="47" t="s">
        <v>40</v>
      </c>
      <c r="G818" s="35" t="s">
        <v>43</v>
      </c>
      <c r="H818" s="34" t="s">
        <v>94</v>
      </c>
      <c r="I818" s="22" t="s">
        <v>94</v>
      </c>
      <c r="J818" s="37">
        <v>7</v>
      </c>
      <c r="K818" s="37" t="s">
        <v>92</v>
      </c>
      <c r="L818" s="37" t="s">
        <v>92</v>
      </c>
      <c r="M818" s="34"/>
      <c r="N818" s="34"/>
      <c r="O818" s="34"/>
      <c r="P818" s="34">
        <v>1</v>
      </c>
      <c r="Q818" s="34"/>
      <c r="R818" s="34"/>
      <c r="S818" s="34"/>
      <c r="T818" s="34"/>
      <c r="U818" s="34"/>
      <c r="V818" s="34"/>
      <c r="W818" s="34"/>
      <c r="X818" s="34"/>
      <c r="Y818" s="34"/>
    </row>
    <row r="819" spans="1:25" ht="15" x14ac:dyDescent="0.25">
      <c r="A819" s="40">
        <v>1493</v>
      </c>
      <c r="B819" s="34">
        <v>24</v>
      </c>
      <c r="C819" s="42">
        <v>4435194.6900000004</v>
      </c>
      <c r="D819" s="42">
        <v>315830.52</v>
      </c>
      <c r="E819" s="34" t="s">
        <v>90</v>
      </c>
      <c r="F819" s="47" t="s">
        <v>40</v>
      </c>
      <c r="G819" s="35" t="s">
        <v>43</v>
      </c>
      <c r="H819" s="34" t="s">
        <v>94</v>
      </c>
      <c r="I819" s="22" t="s">
        <v>94</v>
      </c>
      <c r="J819" s="37">
        <v>7</v>
      </c>
      <c r="K819" s="37" t="s">
        <v>92</v>
      </c>
      <c r="L819" s="37" t="s">
        <v>92</v>
      </c>
      <c r="M819" s="34">
        <v>1</v>
      </c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</row>
    <row r="820" spans="1:25" ht="15" x14ac:dyDescent="0.25">
      <c r="A820" s="40">
        <v>1494</v>
      </c>
      <c r="B820" s="34">
        <v>24</v>
      </c>
      <c r="C820" s="42">
        <v>4435288.97</v>
      </c>
      <c r="D820" s="42">
        <v>315945.99</v>
      </c>
      <c r="E820" s="34" t="s">
        <v>90</v>
      </c>
      <c r="F820" s="47" t="s">
        <v>40</v>
      </c>
      <c r="G820" s="35" t="s">
        <v>43</v>
      </c>
      <c r="H820" s="34" t="s">
        <v>94</v>
      </c>
      <c r="I820" s="22" t="s">
        <v>94</v>
      </c>
      <c r="J820" s="37">
        <v>7</v>
      </c>
      <c r="K820" s="37" t="s">
        <v>92</v>
      </c>
      <c r="L820" s="37" t="s">
        <v>92</v>
      </c>
      <c r="M820" s="34"/>
      <c r="N820" s="34"/>
      <c r="O820" s="34"/>
      <c r="P820" s="34">
        <v>1</v>
      </c>
      <c r="Q820" s="34"/>
      <c r="R820" s="34"/>
      <c r="S820" s="34"/>
      <c r="T820" s="34"/>
      <c r="U820" s="34"/>
      <c r="V820" s="34"/>
      <c r="W820" s="34"/>
      <c r="X820" s="34"/>
      <c r="Y820" s="34"/>
    </row>
    <row r="821" spans="1:25" ht="15" x14ac:dyDescent="0.25">
      <c r="A821" s="40">
        <v>1607</v>
      </c>
      <c r="B821" s="34">
        <v>24</v>
      </c>
      <c r="C821" s="42">
        <v>4435351.37</v>
      </c>
      <c r="D821" s="42">
        <v>316029.2</v>
      </c>
      <c r="E821" s="34" t="s">
        <v>90</v>
      </c>
      <c r="F821" s="47" t="s">
        <v>40</v>
      </c>
      <c r="G821" s="35" t="s">
        <v>43</v>
      </c>
      <c r="H821" s="34" t="s">
        <v>94</v>
      </c>
      <c r="I821" s="22" t="s">
        <v>94</v>
      </c>
      <c r="J821" s="37">
        <v>7</v>
      </c>
      <c r="K821" s="37" t="s">
        <v>92</v>
      </c>
      <c r="L821" s="37" t="s">
        <v>92</v>
      </c>
      <c r="M821" s="34"/>
      <c r="N821" s="34"/>
      <c r="O821" s="34">
        <v>1</v>
      </c>
      <c r="P821" s="34">
        <v>1</v>
      </c>
      <c r="Q821" s="34"/>
      <c r="R821" s="34"/>
      <c r="S821" s="34"/>
      <c r="T821" s="34"/>
      <c r="U821" s="34"/>
      <c r="V821" s="34"/>
      <c r="W821" s="34"/>
      <c r="X821" s="34"/>
      <c r="Y821" s="34"/>
    </row>
    <row r="822" spans="1:25" ht="15" x14ac:dyDescent="0.25">
      <c r="A822" s="40">
        <v>1606</v>
      </c>
      <c r="B822" s="34">
        <v>24</v>
      </c>
      <c r="C822" s="42">
        <v>4435360.0199999996</v>
      </c>
      <c r="D822" s="42">
        <v>316038.96999999997</v>
      </c>
      <c r="E822" s="34" t="s">
        <v>90</v>
      </c>
      <c r="F822" s="47" t="s">
        <v>40</v>
      </c>
      <c r="G822" s="35" t="s">
        <v>43</v>
      </c>
      <c r="H822" s="34" t="s">
        <v>94</v>
      </c>
      <c r="I822" s="22" t="s">
        <v>94</v>
      </c>
      <c r="J822" s="37">
        <v>7</v>
      </c>
      <c r="K822" s="37" t="s">
        <v>92</v>
      </c>
      <c r="L822" s="37" t="s">
        <v>92</v>
      </c>
      <c r="M822" s="34"/>
      <c r="N822" s="34"/>
      <c r="O822" s="34">
        <v>1</v>
      </c>
      <c r="P822" s="34"/>
      <c r="Q822" s="34"/>
      <c r="R822" s="34"/>
      <c r="S822" s="34"/>
      <c r="T822" s="34"/>
      <c r="U822" s="34"/>
      <c r="V822" s="34"/>
      <c r="W822" s="34"/>
      <c r="X822" s="34"/>
    </row>
    <row r="823" spans="1:25" ht="15" x14ac:dyDescent="0.25">
      <c r="A823" s="40">
        <v>1987</v>
      </c>
      <c r="B823" s="34">
        <v>24</v>
      </c>
      <c r="C823" s="42">
        <v>4435375.63</v>
      </c>
      <c r="D823" s="42">
        <v>316050.27</v>
      </c>
      <c r="E823" s="34" t="s">
        <v>90</v>
      </c>
      <c r="F823" s="47" t="s">
        <v>40</v>
      </c>
      <c r="G823" s="35" t="s">
        <v>43</v>
      </c>
      <c r="H823" s="34" t="s">
        <v>94</v>
      </c>
      <c r="I823" s="22" t="s">
        <v>94</v>
      </c>
      <c r="J823" s="37">
        <v>7</v>
      </c>
      <c r="K823" s="37" t="s">
        <v>92</v>
      </c>
      <c r="L823" s="37" t="s">
        <v>92</v>
      </c>
      <c r="M823" s="34">
        <v>1</v>
      </c>
      <c r="N823" s="34"/>
      <c r="O823" s="34"/>
      <c r="P823" s="34">
        <v>1</v>
      </c>
      <c r="Q823" s="34"/>
      <c r="R823" s="34"/>
      <c r="S823" s="34"/>
      <c r="T823" s="34">
        <v>1</v>
      </c>
      <c r="U823" s="34"/>
      <c r="V823" s="34"/>
      <c r="W823" s="34"/>
      <c r="X823" s="34"/>
      <c r="Y823" s="34"/>
    </row>
    <row r="824" spans="1:25" ht="15" x14ac:dyDescent="0.25">
      <c r="A824" s="40">
        <v>1276</v>
      </c>
      <c r="B824" s="34">
        <v>24</v>
      </c>
      <c r="C824" s="42">
        <v>4435429.08</v>
      </c>
      <c r="D824" s="42">
        <v>316122.67</v>
      </c>
      <c r="E824" s="34" t="s">
        <v>90</v>
      </c>
      <c r="F824" s="47" t="s">
        <v>40</v>
      </c>
      <c r="G824" s="35" t="s">
        <v>43</v>
      </c>
      <c r="H824" s="34" t="s">
        <v>94</v>
      </c>
      <c r="I824" s="22" t="s">
        <v>94</v>
      </c>
      <c r="J824" s="37">
        <v>7</v>
      </c>
      <c r="K824" s="37" t="s">
        <v>92</v>
      </c>
      <c r="L824" s="37" t="s">
        <v>92</v>
      </c>
      <c r="M824" s="34"/>
      <c r="N824" s="34"/>
      <c r="O824" s="34">
        <v>1</v>
      </c>
      <c r="P824" s="34"/>
      <c r="Q824" s="34"/>
      <c r="R824" s="34"/>
      <c r="S824" s="34"/>
      <c r="T824" s="34"/>
      <c r="U824" s="34"/>
      <c r="V824" s="34"/>
      <c r="W824" s="34"/>
      <c r="X824" s="34"/>
      <c r="Y824" s="34"/>
    </row>
    <row r="825" spans="1:25" ht="15" x14ac:dyDescent="0.25">
      <c r="A825" s="40">
        <v>1602</v>
      </c>
      <c r="B825" s="34">
        <v>24</v>
      </c>
      <c r="C825" s="42">
        <v>4435430.76</v>
      </c>
      <c r="D825" s="42">
        <v>316122.2</v>
      </c>
      <c r="E825" s="34" t="s">
        <v>90</v>
      </c>
      <c r="F825" s="47" t="s">
        <v>40</v>
      </c>
      <c r="G825" s="35" t="s">
        <v>43</v>
      </c>
      <c r="H825" s="34" t="s">
        <v>94</v>
      </c>
      <c r="I825" s="22" t="s">
        <v>94</v>
      </c>
      <c r="J825" s="37">
        <v>7</v>
      </c>
      <c r="K825" s="37" t="s">
        <v>92</v>
      </c>
      <c r="L825" s="37" t="s">
        <v>92</v>
      </c>
      <c r="M825" s="34">
        <v>1</v>
      </c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spans="1:25" ht="15" x14ac:dyDescent="0.25">
      <c r="A826" s="40">
        <v>1605</v>
      </c>
      <c r="B826" s="34">
        <v>24</v>
      </c>
      <c r="C826" s="42">
        <v>4435431.54</v>
      </c>
      <c r="D826" s="42">
        <v>316122.05</v>
      </c>
      <c r="E826" s="34" t="s">
        <v>90</v>
      </c>
      <c r="F826" s="47" t="s">
        <v>40</v>
      </c>
      <c r="G826" s="35" t="s">
        <v>43</v>
      </c>
      <c r="H826" s="34" t="s">
        <v>94</v>
      </c>
      <c r="I826" s="22" t="s">
        <v>94</v>
      </c>
      <c r="J826" s="37">
        <v>7</v>
      </c>
      <c r="K826" s="37" t="s">
        <v>92</v>
      </c>
      <c r="L826" s="37" t="s">
        <v>92</v>
      </c>
      <c r="M826" s="34">
        <v>1</v>
      </c>
      <c r="N826" s="34"/>
      <c r="O826" s="34"/>
      <c r="P826" s="34">
        <v>1</v>
      </c>
      <c r="Q826" s="34"/>
      <c r="R826" s="34"/>
      <c r="S826" s="34"/>
      <c r="T826" s="34"/>
      <c r="U826" s="34"/>
      <c r="V826" s="34"/>
      <c r="W826" s="34"/>
      <c r="X826" s="34"/>
      <c r="Y826" s="34"/>
    </row>
    <row r="827" spans="1:25" ht="15" x14ac:dyDescent="0.25">
      <c r="A827" s="40">
        <v>1604</v>
      </c>
      <c r="B827" s="34">
        <v>24</v>
      </c>
      <c r="C827" s="42">
        <v>4435431.66</v>
      </c>
      <c r="D827" s="42">
        <v>316121.71000000002</v>
      </c>
      <c r="E827" s="34" t="s">
        <v>90</v>
      </c>
      <c r="F827" s="47" t="s">
        <v>40</v>
      </c>
      <c r="G827" s="35" t="s">
        <v>43</v>
      </c>
      <c r="H827" s="34" t="s">
        <v>94</v>
      </c>
      <c r="I827" s="22" t="s">
        <v>94</v>
      </c>
      <c r="J827" s="37">
        <v>7</v>
      </c>
      <c r="K827" s="37" t="s">
        <v>92</v>
      </c>
      <c r="L827" s="37" t="s">
        <v>92</v>
      </c>
      <c r="M827" s="34"/>
      <c r="N827" s="34"/>
      <c r="O827" s="34">
        <v>1</v>
      </c>
      <c r="P827" s="34">
        <v>1</v>
      </c>
      <c r="Q827" s="34"/>
      <c r="R827" s="34"/>
      <c r="S827" s="34"/>
      <c r="T827" s="34"/>
      <c r="U827" s="34"/>
      <c r="V827" s="34"/>
      <c r="W827" s="34"/>
      <c r="X827" s="34"/>
    </row>
    <row r="828" spans="1:25" ht="15" x14ac:dyDescent="0.25">
      <c r="A828" s="40">
        <v>1992</v>
      </c>
      <c r="B828" s="34">
        <v>24</v>
      </c>
      <c r="C828" s="42">
        <v>4435439.16</v>
      </c>
      <c r="D828" s="42">
        <v>316128.46000000002</v>
      </c>
      <c r="E828" s="34" t="s">
        <v>90</v>
      </c>
      <c r="F828" s="47" t="s">
        <v>40</v>
      </c>
      <c r="G828" s="35" t="s">
        <v>43</v>
      </c>
      <c r="H828" s="34" t="s">
        <v>94</v>
      </c>
      <c r="I828" s="22" t="s">
        <v>94</v>
      </c>
      <c r="J828" s="37">
        <v>7</v>
      </c>
      <c r="K828" s="37" t="s">
        <v>92</v>
      </c>
      <c r="L828" s="37" t="s">
        <v>92</v>
      </c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>
        <v>1</v>
      </c>
      <c r="Y828" s="34"/>
    </row>
    <row r="829" spans="1:25" ht="15" x14ac:dyDescent="0.25">
      <c r="A829" s="40">
        <v>1993</v>
      </c>
      <c r="B829" s="34">
        <v>24</v>
      </c>
      <c r="C829" s="42">
        <v>4435439.28</v>
      </c>
      <c r="D829" s="42">
        <v>316128.12</v>
      </c>
      <c r="E829" s="34" t="s">
        <v>90</v>
      </c>
      <c r="F829" s="47" t="s">
        <v>40</v>
      </c>
      <c r="G829" s="35" t="s">
        <v>43</v>
      </c>
      <c r="H829" s="34" t="s">
        <v>94</v>
      </c>
      <c r="I829" s="22" t="s">
        <v>94</v>
      </c>
      <c r="J829" s="37">
        <v>7</v>
      </c>
      <c r="K829" s="37" t="s">
        <v>92</v>
      </c>
      <c r="L829" s="37" t="s">
        <v>92</v>
      </c>
      <c r="M829" s="34"/>
      <c r="N829" s="34">
        <v>1</v>
      </c>
      <c r="O829" s="34"/>
      <c r="P829" s="34">
        <v>1</v>
      </c>
      <c r="Q829" s="34"/>
      <c r="R829" s="34"/>
      <c r="S829" s="34"/>
      <c r="T829" s="34"/>
      <c r="U829" s="34"/>
      <c r="V829" s="34"/>
      <c r="W829" s="34"/>
      <c r="X829" s="34"/>
      <c r="Y829" s="34"/>
    </row>
    <row r="830" spans="1:25" ht="15" x14ac:dyDescent="0.25">
      <c r="A830" s="40">
        <v>1271</v>
      </c>
      <c r="B830" s="34">
        <v>24</v>
      </c>
      <c r="C830" s="42">
        <v>4435503.2</v>
      </c>
      <c r="D830" s="42">
        <v>316208.2</v>
      </c>
      <c r="E830" s="34" t="s">
        <v>90</v>
      </c>
      <c r="F830" s="47" t="s">
        <v>40</v>
      </c>
      <c r="G830" s="35" t="s">
        <v>43</v>
      </c>
      <c r="H830" s="34" t="s">
        <v>94</v>
      </c>
      <c r="I830" s="22" t="s">
        <v>94</v>
      </c>
      <c r="J830" s="37">
        <v>7</v>
      </c>
      <c r="K830" s="37" t="s">
        <v>92</v>
      </c>
      <c r="L830" s="37" t="s">
        <v>92</v>
      </c>
      <c r="M830" s="34"/>
      <c r="N830" s="34"/>
      <c r="O830" s="34">
        <v>1</v>
      </c>
      <c r="P830" s="34"/>
      <c r="Q830" s="34"/>
      <c r="R830" s="34"/>
      <c r="S830" s="34"/>
      <c r="T830" s="34"/>
      <c r="U830" s="34"/>
      <c r="V830" s="34"/>
      <c r="W830" s="34"/>
      <c r="X830" s="34"/>
      <c r="Y830" s="34"/>
    </row>
    <row r="831" spans="1:25" ht="15" x14ac:dyDescent="0.25">
      <c r="A831" s="40">
        <v>1497</v>
      </c>
      <c r="B831" s="34">
        <v>24</v>
      </c>
      <c r="C831" s="42">
        <v>4435512.6100000003</v>
      </c>
      <c r="D831" s="42">
        <v>316223.37</v>
      </c>
      <c r="E831" s="34" t="s">
        <v>90</v>
      </c>
      <c r="F831" s="47" t="s">
        <v>40</v>
      </c>
      <c r="G831" s="35" t="s">
        <v>43</v>
      </c>
      <c r="H831" s="34" t="s">
        <v>94</v>
      </c>
      <c r="I831" s="22" t="s">
        <v>94</v>
      </c>
      <c r="J831" s="37">
        <v>7</v>
      </c>
      <c r="K831" s="37" t="s">
        <v>92</v>
      </c>
      <c r="L831" s="37" t="s">
        <v>92</v>
      </c>
      <c r="M831" s="34">
        <v>1</v>
      </c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</row>
    <row r="832" spans="1:25" ht="15" x14ac:dyDescent="0.25">
      <c r="A832" s="40">
        <v>1496</v>
      </c>
      <c r="B832" s="34">
        <v>24</v>
      </c>
      <c r="C832" s="42">
        <v>4435513.17</v>
      </c>
      <c r="D832" s="42">
        <v>316223.21000000002</v>
      </c>
      <c r="E832" s="34" t="s">
        <v>90</v>
      </c>
      <c r="F832" s="47" t="s">
        <v>40</v>
      </c>
      <c r="G832" s="35" t="s">
        <v>43</v>
      </c>
      <c r="H832" s="34" t="s">
        <v>94</v>
      </c>
      <c r="I832" s="22" t="s">
        <v>94</v>
      </c>
      <c r="J832" s="37">
        <v>7</v>
      </c>
      <c r="K832" s="37" t="s">
        <v>92</v>
      </c>
      <c r="L832" s="37" t="s">
        <v>92</v>
      </c>
      <c r="M832" s="34"/>
      <c r="N832" s="34"/>
      <c r="O832" s="34">
        <v>1</v>
      </c>
      <c r="P832" s="34"/>
      <c r="Q832" s="34"/>
      <c r="R832" s="34"/>
      <c r="S832" s="34">
        <v>1</v>
      </c>
      <c r="T832" s="34"/>
      <c r="U832" s="34"/>
      <c r="V832" s="34"/>
      <c r="W832" s="34"/>
      <c r="X832" s="34"/>
      <c r="Y832" s="34"/>
    </row>
    <row r="833" spans="1:25" ht="15" x14ac:dyDescent="0.25">
      <c r="A833" s="40">
        <v>1495</v>
      </c>
      <c r="B833" s="34">
        <v>24</v>
      </c>
      <c r="C833" s="42">
        <v>4435513.6100000003</v>
      </c>
      <c r="D833" s="42">
        <v>316223.48</v>
      </c>
      <c r="E833" s="34" t="s">
        <v>90</v>
      </c>
      <c r="F833" s="47" t="s">
        <v>40</v>
      </c>
      <c r="G833" s="35" t="s">
        <v>43</v>
      </c>
      <c r="H833" s="34" t="s">
        <v>94</v>
      </c>
      <c r="I833" s="22" t="s">
        <v>94</v>
      </c>
      <c r="J833" s="37">
        <v>7</v>
      </c>
      <c r="K833" s="37" t="s">
        <v>92</v>
      </c>
      <c r="L833" s="37" t="s">
        <v>92</v>
      </c>
      <c r="M833" s="34">
        <v>1</v>
      </c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</row>
    <row r="834" spans="1:25" ht="15" x14ac:dyDescent="0.25">
      <c r="A834" s="40">
        <v>1274</v>
      </c>
      <c r="B834" s="34">
        <v>24</v>
      </c>
      <c r="C834" s="42">
        <v>4435532.66</v>
      </c>
      <c r="D834" s="42">
        <v>316248.44</v>
      </c>
      <c r="E834" s="34" t="s">
        <v>90</v>
      </c>
      <c r="F834" s="47" t="s">
        <v>40</v>
      </c>
      <c r="G834" s="35" t="s">
        <v>43</v>
      </c>
      <c r="H834" s="34" t="s">
        <v>94</v>
      </c>
      <c r="I834" s="22" t="s">
        <v>94</v>
      </c>
      <c r="J834" s="37">
        <v>7</v>
      </c>
      <c r="K834" s="37" t="s">
        <v>92</v>
      </c>
      <c r="L834" s="37" t="s">
        <v>92</v>
      </c>
      <c r="M834" s="34">
        <v>1</v>
      </c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</row>
    <row r="835" spans="1:25" ht="15" x14ac:dyDescent="0.25">
      <c r="A835" s="40">
        <v>1273</v>
      </c>
      <c r="B835" s="34">
        <v>24</v>
      </c>
      <c r="C835" s="42">
        <v>4435532.99</v>
      </c>
      <c r="D835" s="42">
        <v>316248.44</v>
      </c>
      <c r="E835" s="34" t="s">
        <v>90</v>
      </c>
      <c r="F835" s="47" t="s">
        <v>40</v>
      </c>
      <c r="G835" s="35" t="s">
        <v>43</v>
      </c>
      <c r="H835" s="34" t="s">
        <v>94</v>
      </c>
      <c r="I835" s="22" t="s">
        <v>94</v>
      </c>
      <c r="J835" s="37">
        <v>7</v>
      </c>
      <c r="K835" s="37" t="s">
        <v>92</v>
      </c>
      <c r="L835" s="37" t="s">
        <v>92</v>
      </c>
      <c r="M835" s="34"/>
      <c r="N835" s="34"/>
      <c r="O835" s="34">
        <v>1</v>
      </c>
      <c r="P835" s="34"/>
      <c r="Q835" s="34"/>
      <c r="R835" s="34"/>
      <c r="S835" s="34"/>
      <c r="T835" s="34"/>
      <c r="U835" s="34"/>
      <c r="V835" s="34"/>
      <c r="W835" s="34"/>
      <c r="X835" s="34"/>
      <c r="Y835" s="34"/>
    </row>
    <row r="836" spans="1:25" ht="15" x14ac:dyDescent="0.25">
      <c r="A836" s="40">
        <v>1272</v>
      </c>
      <c r="B836" s="34">
        <v>24</v>
      </c>
      <c r="C836" s="42">
        <v>4435533.0999999996</v>
      </c>
      <c r="D836" s="42">
        <v>316248.45</v>
      </c>
      <c r="E836" s="34" t="s">
        <v>90</v>
      </c>
      <c r="F836" s="47" t="s">
        <v>40</v>
      </c>
      <c r="G836" s="35" t="s">
        <v>43</v>
      </c>
      <c r="H836" s="34" t="s">
        <v>91</v>
      </c>
      <c r="I836" s="22" t="s">
        <v>94</v>
      </c>
      <c r="J836" s="37">
        <v>7</v>
      </c>
      <c r="K836" s="37" t="s">
        <v>92</v>
      </c>
      <c r="L836" s="37" t="s">
        <v>92</v>
      </c>
      <c r="M836" s="34"/>
      <c r="N836" s="34"/>
      <c r="O836" s="34"/>
      <c r="P836" s="34">
        <v>1</v>
      </c>
      <c r="Q836" s="34"/>
      <c r="R836" s="34"/>
      <c r="S836" s="34"/>
      <c r="T836" s="34"/>
      <c r="U836" s="34"/>
      <c r="V836" s="34"/>
      <c r="W836" s="34">
        <v>1</v>
      </c>
      <c r="X836" s="34"/>
      <c r="Y836" s="34"/>
    </row>
    <row r="837" spans="1:25" ht="15" x14ac:dyDescent="0.25">
      <c r="A837" s="40">
        <v>1601</v>
      </c>
      <c r="B837" s="34">
        <v>24</v>
      </c>
      <c r="C837" s="42">
        <v>4435615.3600000003</v>
      </c>
      <c r="D837" s="42">
        <v>316351.33</v>
      </c>
      <c r="E837" s="34" t="s">
        <v>90</v>
      </c>
      <c r="F837" s="47" t="s">
        <v>40</v>
      </c>
      <c r="G837" s="35" t="s">
        <v>43</v>
      </c>
      <c r="H837" s="34" t="s">
        <v>94</v>
      </c>
      <c r="I837" s="22" t="s">
        <v>94</v>
      </c>
      <c r="J837" s="37">
        <v>7</v>
      </c>
      <c r="K837" s="37" t="s">
        <v>92</v>
      </c>
      <c r="L837" s="37" t="s">
        <v>92</v>
      </c>
      <c r="M837" s="34">
        <v>1</v>
      </c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</row>
    <row r="838" spans="1:25" ht="15" x14ac:dyDescent="0.25">
      <c r="A838" s="40">
        <v>1498</v>
      </c>
      <c r="B838" s="34">
        <v>24</v>
      </c>
      <c r="C838" s="42">
        <v>4435643.75</v>
      </c>
      <c r="D838" s="42">
        <v>316380.87</v>
      </c>
      <c r="E838" s="34" t="s">
        <v>90</v>
      </c>
      <c r="F838" s="47" t="s">
        <v>40</v>
      </c>
      <c r="G838" s="35" t="s">
        <v>43</v>
      </c>
      <c r="H838" s="34" t="s">
        <v>94</v>
      </c>
      <c r="I838" s="22" t="s">
        <v>94</v>
      </c>
      <c r="J838" s="37">
        <v>7</v>
      </c>
      <c r="K838" s="37" t="s">
        <v>92</v>
      </c>
      <c r="L838" s="37" t="s">
        <v>92</v>
      </c>
      <c r="M838" s="34"/>
      <c r="N838" s="34"/>
      <c r="O838" s="34"/>
      <c r="P838" s="34">
        <v>1</v>
      </c>
      <c r="Q838" s="34">
        <v>1</v>
      </c>
      <c r="R838" s="34"/>
      <c r="S838" s="34"/>
      <c r="T838" s="34"/>
      <c r="U838" s="34"/>
      <c r="V838" s="34"/>
      <c r="W838" s="34"/>
      <c r="X838" s="34"/>
      <c r="Y838" s="34"/>
    </row>
    <row r="839" spans="1:25" ht="15" x14ac:dyDescent="0.25">
      <c r="A839" s="40">
        <v>1275</v>
      </c>
      <c r="B839" s="34">
        <v>24</v>
      </c>
      <c r="C839" s="42">
        <v>4435692.8</v>
      </c>
      <c r="D839" s="42">
        <v>316442.31</v>
      </c>
      <c r="E839" s="34" t="s">
        <v>90</v>
      </c>
      <c r="F839" s="47" t="s">
        <v>40</v>
      </c>
      <c r="G839" s="35" t="s">
        <v>43</v>
      </c>
      <c r="H839" s="34" t="s">
        <v>94</v>
      </c>
      <c r="I839" s="22" t="s">
        <v>94</v>
      </c>
      <c r="J839" s="37">
        <v>7</v>
      </c>
      <c r="K839" s="37" t="s">
        <v>92</v>
      </c>
      <c r="L839" s="37" t="s">
        <v>92</v>
      </c>
      <c r="M839" s="34"/>
      <c r="N839" s="34"/>
      <c r="O839" s="34"/>
      <c r="P839" s="34"/>
      <c r="Q839" s="34"/>
      <c r="R839" s="34"/>
      <c r="S839" s="34">
        <v>1</v>
      </c>
      <c r="T839" s="34"/>
      <c r="U839" s="34"/>
      <c r="V839" s="34"/>
      <c r="W839" s="34"/>
      <c r="X839" s="34"/>
      <c r="Y839" s="34"/>
    </row>
    <row r="840" spans="1:25" ht="15" x14ac:dyDescent="0.25">
      <c r="A840" s="40">
        <v>1990</v>
      </c>
      <c r="B840" s="34">
        <v>24</v>
      </c>
      <c r="C840" s="42">
        <v>4435699.05</v>
      </c>
      <c r="D840" s="42">
        <v>316445.62</v>
      </c>
      <c r="E840" s="34" t="s">
        <v>90</v>
      </c>
      <c r="F840" s="47" t="s">
        <v>40</v>
      </c>
      <c r="G840" s="35" t="s">
        <v>43</v>
      </c>
      <c r="H840" s="34" t="s">
        <v>94</v>
      </c>
      <c r="I840" s="22" t="s">
        <v>94</v>
      </c>
      <c r="J840" s="37">
        <v>3</v>
      </c>
      <c r="K840" s="37" t="s">
        <v>92</v>
      </c>
      <c r="L840" s="37" t="s">
        <v>92</v>
      </c>
      <c r="M840" s="34"/>
      <c r="N840" s="34"/>
      <c r="O840" s="34">
        <v>1</v>
      </c>
      <c r="P840" s="34">
        <v>1</v>
      </c>
      <c r="Q840" s="34"/>
      <c r="R840" s="34"/>
      <c r="S840" s="34"/>
      <c r="T840" s="34">
        <v>1</v>
      </c>
      <c r="U840" s="34"/>
      <c r="V840" s="34"/>
      <c r="W840" s="34"/>
      <c r="X840" s="34"/>
      <c r="Y840" s="34"/>
    </row>
    <row r="841" spans="1:25" ht="15" x14ac:dyDescent="0.25">
      <c r="A841" s="40">
        <v>1989</v>
      </c>
      <c r="B841" s="34">
        <v>24</v>
      </c>
      <c r="C841" s="42">
        <v>4435699.12</v>
      </c>
      <c r="D841" s="42">
        <v>316447.15999999997</v>
      </c>
      <c r="E841" s="34" t="s">
        <v>90</v>
      </c>
      <c r="F841" s="47" t="s">
        <v>40</v>
      </c>
      <c r="G841" s="35" t="s">
        <v>43</v>
      </c>
      <c r="H841" s="34" t="s">
        <v>94</v>
      </c>
      <c r="I841" s="22" t="s">
        <v>94</v>
      </c>
      <c r="J841" s="37">
        <v>3</v>
      </c>
      <c r="K841" s="37" t="s">
        <v>92</v>
      </c>
      <c r="L841" s="37" t="s">
        <v>92</v>
      </c>
      <c r="M841" s="34"/>
      <c r="N841" s="34"/>
      <c r="O841" s="34">
        <v>1</v>
      </c>
      <c r="P841" s="34"/>
      <c r="Q841" s="34"/>
      <c r="R841" s="34"/>
      <c r="S841" s="34"/>
      <c r="T841" s="34"/>
      <c r="U841" s="34"/>
      <c r="V841" s="34"/>
      <c r="W841" s="34"/>
      <c r="X841" s="34"/>
      <c r="Y841" s="34"/>
    </row>
    <row r="842" spans="1:25" ht="15" x14ac:dyDescent="0.25">
      <c r="A842" s="40">
        <v>1499</v>
      </c>
      <c r="B842" s="34">
        <v>24</v>
      </c>
      <c r="C842" s="42">
        <v>4435938.87</v>
      </c>
      <c r="D842" s="42">
        <v>316748.19</v>
      </c>
      <c r="E842" s="34" t="s">
        <v>90</v>
      </c>
      <c r="F842" s="47" t="s">
        <v>40</v>
      </c>
      <c r="G842" s="35" t="s">
        <v>43</v>
      </c>
      <c r="H842" s="34" t="s">
        <v>94</v>
      </c>
      <c r="I842" s="22" t="s">
        <v>94</v>
      </c>
      <c r="J842" s="37">
        <v>7</v>
      </c>
      <c r="K842" s="37" t="s">
        <v>92</v>
      </c>
      <c r="L842" s="37" t="s">
        <v>92</v>
      </c>
      <c r="M842" s="34"/>
      <c r="N842" s="34"/>
      <c r="O842" s="34">
        <v>1</v>
      </c>
      <c r="P842" s="34"/>
      <c r="Q842" s="34"/>
      <c r="R842" s="34"/>
      <c r="S842" s="34"/>
      <c r="T842" s="34"/>
      <c r="U842" s="34"/>
      <c r="V842" s="34"/>
      <c r="W842" s="34"/>
      <c r="X842" s="34"/>
      <c r="Y842" s="34"/>
    </row>
    <row r="843" spans="1:25" ht="15" x14ac:dyDescent="0.25">
      <c r="A843" s="40">
        <v>1098</v>
      </c>
      <c r="B843" s="34">
        <v>24</v>
      </c>
      <c r="C843" s="42">
        <v>4435966.58</v>
      </c>
      <c r="D843" s="42">
        <v>316782.75</v>
      </c>
      <c r="E843" s="34" t="s">
        <v>90</v>
      </c>
      <c r="F843" s="47" t="s">
        <v>40</v>
      </c>
      <c r="G843" s="35" t="s">
        <v>43</v>
      </c>
      <c r="H843" s="34" t="s">
        <v>94</v>
      </c>
      <c r="I843" s="22" t="s">
        <v>94</v>
      </c>
      <c r="J843" s="37">
        <v>7</v>
      </c>
      <c r="K843" s="37" t="s">
        <v>92</v>
      </c>
      <c r="L843" s="37" t="s">
        <v>92</v>
      </c>
      <c r="M843" s="34">
        <v>1</v>
      </c>
      <c r="N843" s="34"/>
      <c r="O843" s="34"/>
      <c r="P843" s="34"/>
      <c r="Q843" s="34"/>
      <c r="R843" s="34"/>
      <c r="S843" s="34">
        <v>1</v>
      </c>
      <c r="T843" s="34"/>
      <c r="U843" s="34"/>
      <c r="V843" s="34">
        <v>1</v>
      </c>
      <c r="W843" s="34"/>
      <c r="X843" s="34"/>
      <c r="Y843" s="34"/>
    </row>
    <row r="844" spans="1:25" ht="15" x14ac:dyDescent="0.25">
      <c r="A844" s="40">
        <v>1574</v>
      </c>
      <c r="B844" s="34">
        <v>34</v>
      </c>
      <c r="C844" s="42">
        <v>4436296.8</v>
      </c>
      <c r="D844" s="42">
        <v>336218.8</v>
      </c>
      <c r="E844" s="34" t="s">
        <v>90</v>
      </c>
      <c r="F844" s="47" t="s">
        <v>40</v>
      </c>
      <c r="G844" s="35" t="s">
        <v>43</v>
      </c>
      <c r="H844" s="34" t="s">
        <v>91</v>
      </c>
      <c r="I844" s="22" t="s">
        <v>94</v>
      </c>
      <c r="J844" s="37">
        <v>3</v>
      </c>
      <c r="K844" s="37" t="s">
        <v>92</v>
      </c>
      <c r="L844" s="37" t="s">
        <v>92</v>
      </c>
      <c r="M844" s="34">
        <v>1</v>
      </c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</row>
    <row r="845" spans="1:25" ht="15" x14ac:dyDescent="0.25">
      <c r="A845" s="40">
        <v>1706</v>
      </c>
      <c r="B845" s="34">
        <v>30</v>
      </c>
      <c r="C845" s="42">
        <v>4438420.58</v>
      </c>
      <c r="D845" s="42">
        <v>349862.44</v>
      </c>
      <c r="E845" s="34" t="s">
        <v>90</v>
      </c>
      <c r="F845" s="47" t="s">
        <v>41</v>
      </c>
      <c r="G845" s="35" t="s">
        <v>43</v>
      </c>
      <c r="H845" s="34" t="s">
        <v>94</v>
      </c>
      <c r="I845" s="22" t="s">
        <v>94</v>
      </c>
      <c r="J845" s="37">
        <v>7</v>
      </c>
      <c r="K845" s="37" t="s">
        <v>92</v>
      </c>
      <c r="L845" s="37" t="s">
        <v>92</v>
      </c>
      <c r="M845" s="34"/>
      <c r="N845" s="34"/>
      <c r="O845" s="34"/>
      <c r="P845" s="34">
        <v>1</v>
      </c>
      <c r="Q845" s="34">
        <v>1</v>
      </c>
      <c r="R845" s="34"/>
      <c r="S845" s="34"/>
      <c r="T845" s="34"/>
      <c r="U845" s="34"/>
      <c r="V845" s="34"/>
      <c r="W845" s="34"/>
      <c r="X845" s="34"/>
      <c r="Y845" s="34"/>
    </row>
    <row r="846" spans="1:25" ht="15" x14ac:dyDescent="0.25">
      <c r="A846" s="40">
        <v>1902</v>
      </c>
      <c r="B846" s="34">
        <v>24</v>
      </c>
      <c r="C846" s="42">
        <v>4440389.66</v>
      </c>
      <c r="D846" s="42">
        <v>319381.46999999997</v>
      </c>
      <c r="E846" s="34" t="s">
        <v>90</v>
      </c>
      <c r="F846" s="47" t="s">
        <v>40</v>
      </c>
      <c r="G846" s="35" t="s">
        <v>43</v>
      </c>
      <c r="H846" s="34" t="s">
        <v>94</v>
      </c>
      <c r="I846" s="22" t="s">
        <v>94</v>
      </c>
      <c r="J846" s="37">
        <v>3</v>
      </c>
      <c r="K846" s="37" t="s">
        <v>92</v>
      </c>
      <c r="L846" s="37" t="s">
        <v>92</v>
      </c>
      <c r="M846" s="34"/>
      <c r="N846" s="34"/>
      <c r="O846" s="34"/>
      <c r="P846" s="34">
        <v>1</v>
      </c>
      <c r="Q846" s="34"/>
      <c r="R846" s="34"/>
      <c r="S846" s="34"/>
      <c r="T846" s="34"/>
      <c r="U846" s="34"/>
      <c r="V846" s="34"/>
      <c r="W846" s="34"/>
      <c r="X846" s="34"/>
      <c r="Y846" s="34"/>
    </row>
    <row r="847" spans="1:25" ht="15" x14ac:dyDescent="0.25">
      <c r="A847" s="40">
        <v>2015</v>
      </c>
      <c r="B847" s="34">
        <v>25</v>
      </c>
      <c r="C847" s="42">
        <v>4442364.93</v>
      </c>
      <c r="D847" s="42">
        <v>314444.40999999997</v>
      </c>
      <c r="E847" s="34" t="s">
        <v>90</v>
      </c>
      <c r="F847" s="47" t="s">
        <v>40</v>
      </c>
      <c r="G847" s="35" t="s">
        <v>43</v>
      </c>
      <c r="H847" s="34" t="s">
        <v>91</v>
      </c>
      <c r="I847" s="22" t="s">
        <v>94</v>
      </c>
      <c r="J847" s="37">
        <v>7</v>
      </c>
      <c r="K847" s="37" t="s">
        <v>92</v>
      </c>
      <c r="L847" s="37" t="s">
        <v>92</v>
      </c>
      <c r="M847" s="34">
        <v>1</v>
      </c>
      <c r="N847" s="34"/>
      <c r="O847" s="34"/>
      <c r="P847" s="34"/>
      <c r="Q847" s="34"/>
      <c r="R847" s="34">
        <v>1</v>
      </c>
      <c r="S847" s="34"/>
      <c r="T847" s="34"/>
      <c r="U847" s="34"/>
      <c r="V847" s="34"/>
      <c r="W847" s="34"/>
      <c r="X847" s="34"/>
      <c r="Y847" s="34"/>
    </row>
    <row r="848" spans="1:25" ht="15" x14ac:dyDescent="0.25">
      <c r="A848" s="40">
        <v>1180</v>
      </c>
      <c r="B848" s="34">
        <v>19</v>
      </c>
      <c r="C848" s="42">
        <v>4443586.3</v>
      </c>
      <c r="D848" s="42">
        <v>354866.7</v>
      </c>
      <c r="E848" s="34" t="s">
        <v>90</v>
      </c>
      <c r="F848" s="47" t="s">
        <v>41</v>
      </c>
      <c r="G848" s="35" t="s">
        <v>43</v>
      </c>
      <c r="H848" s="34" t="s">
        <v>91</v>
      </c>
      <c r="I848" s="22" t="s">
        <v>94</v>
      </c>
      <c r="J848" s="37">
        <v>9</v>
      </c>
      <c r="K848" s="37" t="s">
        <v>92</v>
      </c>
      <c r="L848" s="37" t="s">
        <v>92</v>
      </c>
      <c r="M848" s="34"/>
      <c r="N848" s="34"/>
      <c r="O848" s="34">
        <v>1</v>
      </c>
      <c r="P848" s="34"/>
      <c r="Q848" s="34"/>
      <c r="R848" s="34"/>
      <c r="S848" s="34"/>
      <c r="T848" s="34"/>
      <c r="U848" s="34"/>
      <c r="V848" s="34"/>
      <c r="W848" s="34"/>
      <c r="X848" s="34"/>
      <c r="Y848" s="34"/>
    </row>
    <row r="849" spans="1:25" ht="15" x14ac:dyDescent="0.25">
      <c r="A849" s="40">
        <v>1610</v>
      </c>
      <c r="B849" s="34">
        <v>25</v>
      </c>
      <c r="C849" s="42">
        <v>4444774.7300000004</v>
      </c>
      <c r="D849" s="42">
        <v>317387.43</v>
      </c>
      <c r="E849" s="34" t="s">
        <v>90</v>
      </c>
      <c r="F849" s="47" t="s">
        <v>40</v>
      </c>
      <c r="G849" s="35" t="s">
        <v>43</v>
      </c>
      <c r="H849" s="34" t="s">
        <v>94</v>
      </c>
      <c r="I849" s="22" t="s">
        <v>94</v>
      </c>
      <c r="J849" s="37">
        <v>3</v>
      </c>
      <c r="K849" s="37" t="s">
        <v>92</v>
      </c>
      <c r="L849" s="37" t="s">
        <v>92</v>
      </c>
      <c r="M849" s="34">
        <v>1</v>
      </c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spans="1:25" ht="15" x14ac:dyDescent="0.25">
      <c r="A850" s="40">
        <v>1981</v>
      </c>
      <c r="B850" s="34">
        <v>25</v>
      </c>
      <c r="C850" s="42">
        <v>4444776.0199999996</v>
      </c>
      <c r="D850" s="42">
        <v>317393.77</v>
      </c>
      <c r="E850" s="34" t="s">
        <v>90</v>
      </c>
      <c r="F850" s="47" t="s">
        <v>40</v>
      </c>
      <c r="G850" s="35" t="s">
        <v>43</v>
      </c>
      <c r="H850" s="34" t="s">
        <v>94</v>
      </c>
      <c r="I850" s="22" t="s">
        <v>94</v>
      </c>
      <c r="J850" s="37">
        <v>3</v>
      </c>
      <c r="K850" s="37" t="s">
        <v>92</v>
      </c>
      <c r="L850" s="37" t="s">
        <v>92</v>
      </c>
      <c r="M850" s="34"/>
      <c r="N850" s="34"/>
      <c r="O850" s="34">
        <v>1</v>
      </c>
      <c r="P850" s="34">
        <v>1</v>
      </c>
      <c r="Q850" s="34"/>
      <c r="R850" s="34"/>
      <c r="S850" s="34"/>
      <c r="T850" s="34"/>
      <c r="U850" s="34"/>
      <c r="V850" s="34"/>
      <c r="W850" s="34"/>
      <c r="X850" s="34"/>
    </row>
    <row r="851" spans="1:25" ht="15" x14ac:dyDescent="0.25">
      <c r="A851" s="40">
        <v>1980</v>
      </c>
      <c r="B851" s="34">
        <v>25</v>
      </c>
      <c r="C851" s="42">
        <v>4444776.6500000004</v>
      </c>
      <c r="D851" s="42">
        <v>317395.24</v>
      </c>
      <c r="E851" s="34" t="s">
        <v>90</v>
      </c>
      <c r="F851" s="47" t="s">
        <v>40</v>
      </c>
      <c r="G851" s="35" t="s">
        <v>43</v>
      </c>
      <c r="H851" s="34" t="s">
        <v>94</v>
      </c>
      <c r="I851" s="22" t="s">
        <v>94</v>
      </c>
      <c r="J851" s="37">
        <v>3</v>
      </c>
      <c r="K851" s="37" t="s">
        <v>92</v>
      </c>
      <c r="L851" s="37" t="s">
        <v>92</v>
      </c>
      <c r="M851" s="34"/>
      <c r="N851" s="34">
        <v>1</v>
      </c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</row>
    <row r="852" spans="1:25" ht="15" x14ac:dyDescent="0.25">
      <c r="A852" s="40">
        <v>1317</v>
      </c>
      <c r="B852" s="34">
        <v>23</v>
      </c>
      <c r="C852" s="42">
        <v>4444907.88</v>
      </c>
      <c r="D852" s="42">
        <v>325925.21000000002</v>
      </c>
      <c r="E852" s="34" t="s">
        <v>90</v>
      </c>
      <c r="F852" s="47" t="s">
        <v>40</v>
      </c>
      <c r="G852" s="35" t="s">
        <v>43</v>
      </c>
      <c r="H852" s="34" t="s">
        <v>94</v>
      </c>
      <c r="I852" s="22" t="s">
        <v>94</v>
      </c>
      <c r="J852" s="37">
        <v>3</v>
      </c>
      <c r="K852" s="37" t="s">
        <v>92</v>
      </c>
      <c r="L852" s="37" t="s">
        <v>92</v>
      </c>
      <c r="M852" s="34">
        <v>1</v>
      </c>
      <c r="N852" s="34"/>
      <c r="O852" s="34"/>
      <c r="P852" s="34"/>
      <c r="Q852" s="34"/>
      <c r="R852" s="34"/>
      <c r="S852" s="34"/>
      <c r="T852" s="34"/>
      <c r="U852" s="34"/>
      <c r="V852" s="34">
        <v>1</v>
      </c>
      <c r="W852" s="34"/>
      <c r="X852" s="34"/>
      <c r="Y852" s="34"/>
    </row>
    <row r="853" spans="1:25" ht="15" x14ac:dyDescent="0.25">
      <c r="A853" s="40">
        <v>1985</v>
      </c>
      <c r="B853" s="34">
        <v>25</v>
      </c>
      <c r="C853" s="42">
        <v>4445034.1900000004</v>
      </c>
      <c r="D853" s="42">
        <v>317180.56</v>
      </c>
      <c r="E853" s="34" t="s">
        <v>90</v>
      </c>
      <c r="F853" s="47" t="s">
        <v>40</v>
      </c>
      <c r="G853" s="35" t="s">
        <v>43</v>
      </c>
      <c r="H853" s="34" t="s">
        <v>94</v>
      </c>
      <c r="I853" s="22" t="s">
        <v>94</v>
      </c>
      <c r="J853" s="37">
        <v>3</v>
      </c>
      <c r="K853" s="37" t="s">
        <v>92</v>
      </c>
      <c r="L853" s="37" t="s">
        <v>92</v>
      </c>
      <c r="M853" s="34">
        <v>1</v>
      </c>
      <c r="N853" s="34"/>
      <c r="O853" s="34"/>
      <c r="P853" s="34">
        <v>1</v>
      </c>
      <c r="Q853" s="34"/>
      <c r="R853" s="34"/>
      <c r="S853" s="34"/>
      <c r="T853" s="34"/>
      <c r="U853" s="34"/>
      <c r="V853" s="34"/>
      <c r="W853" s="34"/>
      <c r="X853" s="34"/>
      <c r="Y853" s="34"/>
    </row>
    <row r="854" spans="1:25" ht="15" x14ac:dyDescent="0.25">
      <c r="A854" s="40">
        <v>1982</v>
      </c>
      <c r="B854" s="34">
        <v>25</v>
      </c>
      <c r="C854" s="42">
        <v>4445037.1100000003</v>
      </c>
      <c r="D854" s="42">
        <v>317178.93</v>
      </c>
      <c r="E854" s="34" t="s">
        <v>90</v>
      </c>
      <c r="F854" s="47" t="s">
        <v>40</v>
      </c>
      <c r="G854" s="35" t="s">
        <v>43</v>
      </c>
      <c r="H854" s="34" t="s">
        <v>94</v>
      </c>
      <c r="I854" s="22" t="s">
        <v>94</v>
      </c>
      <c r="J854" s="37">
        <v>3</v>
      </c>
      <c r="K854" s="37" t="s">
        <v>92</v>
      </c>
      <c r="L854" s="37" t="s">
        <v>92</v>
      </c>
      <c r="M854" s="34"/>
      <c r="N854" s="34">
        <v>1</v>
      </c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</row>
    <row r="855" spans="1:25" ht="15" x14ac:dyDescent="0.25">
      <c r="A855" s="40">
        <v>1611</v>
      </c>
      <c r="B855" s="34">
        <v>25</v>
      </c>
      <c r="C855" s="42">
        <v>4445131.5</v>
      </c>
      <c r="D855" s="42">
        <v>317096.98</v>
      </c>
      <c r="E855" s="34" t="s">
        <v>90</v>
      </c>
      <c r="F855" s="47" t="s">
        <v>40</v>
      </c>
      <c r="G855" s="35" t="s">
        <v>43</v>
      </c>
      <c r="H855" s="34" t="s">
        <v>94</v>
      </c>
      <c r="I855" s="22" t="s">
        <v>94</v>
      </c>
      <c r="J855" s="37">
        <v>3</v>
      </c>
      <c r="K855" s="37" t="s">
        <v>92</v>
      </c>
      <c r="L855" s="37" t="s">
        <v>92</v>
      </c>
      <c r="M855" s="34"/>
      <c r="N855" s="34"/>
      <c r="O855" s="34"/>
      <c r="P855" s="34"/>
      <c r="Q855" s="34"/>
      <c r="R855" s="34"/>
      <c r="S855" s="34">
        <v>1</v>
      </c>
      <c r="T855" s="34"/>
      <c r="U855" s="34"/>
      <c r="V855" s="34"/>
      <c r="W855" s="34"/>
      <c r="X855" s="34"/>
      <c r="Y855" s="34"/>
    </row>
    <row r="856" spans="1:25" ht="15" x14ac:dyDescent="0.25">
      <c r="A856" s="40">
        <v>1322</v>
      </c>
      <c r="B856" s="34">
        <v>21</v>
      </c>
      <c r="C856" s="42">
        <v>4445178.41</v>
      </c>
      <c r="D856" s="42">
        <v>356228.77</v>
      </c>
      <c r="E856" s="34" t="s">
        <v>90</v>
      </c>
      <c r="F856" s="47" t="s">
        <v>41</v>
      </c>
      <c r="G856" s="35" t="s">
        <v>43</v>
      </c>
      <c r="H856" s="34" t="s">
        <v>94</v>
      </c>
      <c r="I856" s="22" t="s">
        <v>94</v>
      </c>
      <c r="J856" s="37">
        <v>2</v>
      </c>
      <c r="K856" s="37" t="s">
        <v>92</v>
      </c>
      <c r="L856" s="37" t="s">
        <v>92</v>
      </c>
      <c r="M856" s="34">
        <v>1</v>
      </c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spans="1:25" ht="15" x14ac:dyDescent="0.25">
      <c r="A857" s="40">
        <v>1279</v>
      </c>
      <c r="B857" s="34">
        <v>25</v>
      </c>
      <c r="C857" s="42">
        <v>4445241.91</v>
      </c>
      <c r="D857" s="42">
        <v>317009.71999999997</v>
      </c>
      <c r="E857" s="34" t="s">
        <v>90</v>
      </c>
      <c r="F857" s="47" t="s">
        <v>40</v>
      </c>
      <c r="G857" s="35" t="s">
        <v>43</v>
      </c>
      <c r="H857" s="34" t="s">
        <v>94</v>
      </c>
      <c r="I857" s="22" t="s">
        <v>94</v>
      </c>
      <c r="J857" s="37">
        <v>3</v>
      </c>
      <c r="K857" s="37" t="s">
        <v>92</v>
      </c>
      <c r="L857" s="37" t="s">
        <v>92</v>
      </c>
      <c r="M857" s="34">
        <v>1</v>
      </c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</row>
    <row r="858" spans="1:25" ht="15" x14ac:dyDescent="0.25">
      <c r="A858" s="40">
        <v>1986</v>
      </c>
      <c r="B858" s="34">
        <v>25</v>
      </c>
      <c r="C858" s="42">
        <v>4445270.51</v>
      </c>
      <c r="D858" s="42">
        <v>316984.24</v>
      </c>
      <c r="E858" s="34" t="s">
        <v>90</v>
      </c>
      <c r="F858" s="47" t="s">
        <v>40</v>
      </c>
      <c r="G858" s="35" t="s">
        <v>43</v>
      </c>
      <c r="H858" s="34" t="s">
        <v>91</v>
      </c>
      <c r="I858" s="22" t="s">
        <v>94</v>
      </c>
      <c r="J858" s="37">
        <v>3</v>
      </c>
      <c r="K858" s="37" t="s">
        <v>92</v>
      </c>
      <c r="L858" s="37" t="s">
        <v>92</v>
      </c>
      <c r="M858" s="34">
        <v>1</v>
      </c>
      <c r="N858" s="34"/>
      <c r="O858" s="34"/>
      <c r="P858" s="34">
        <v>1</v>
      </c>
      <c r="Q858" s="34"/>
      <c r="R858" s="34"/>
      <c r="S858" s="34"/>
      <c r="T858" s="34"/>
      <c r="U858" s="34"/>
      <c r="V858" s="34"/>
      <c r="W858" s="34"/>
      <c r="X858" s="34"/>
      <c r="Y858" s="34"/>
    </row>
    <row r="859" spans="1:25" ht="15" x14ac:dyDescent="0.25">
      <c r="A859" s="40">
        <v>2095</v>
      </c>
      <c r="B859" s="34">
        <v>15</v>
      </c>
      <c r="C859" s="42">
        <v>4445290.7300000004</v>
      </c>
      <c r="D859" s="42">
        <v>350371.88</v>
      </c>
      <c r="E859" s="34" t="s">
        <v>90</v>
      </c>
      <c r="F859" s="47" t="s">
        <v>41</v>
      </c>
      <c r="G859" s="35" t="s">
        <v>43</v>
      </c>
      <c r="H859" s="34" t="s">
        <v>94</v>
      </c>
      <c r="I859" s="22" t="s">
        <v>94</v>
      </c>
      <c r="J859" s="37">
        <v>7</v>
      </c>
      <c r="K859" s="37" t="s">
        <v>92</v>
      </c>
      <c r="L859" s="37" t="s">
        <v>92</v>
      </c>
      <c r="M859" s="34"/>
      <c r="N859" s="34"/>
      <c r="O859" s="34">
        <v>1</v>
      </c>
      <c r="P859" s="34">
        <v>1</v>
      </c>
      <c r="Q859" s="34"/>
      <c r="R859" s="34"/>
      <c r="S859" s="34"/>
      <c r="T859" s="34"/>
      <c r="U859" s="34"/>
      <c r="V859" s="34"/>
      <c r="W859" s="34"/>
      <c r="X859" s="34"/>
      <c r="Y859" s="34"/>
    </row>
    <row r="860" spans="1:25" ht="15" x14ac:dyDescent="0.25">
      <c r="A860" s="40">
        <v>1301</v>
      </c>
      <c r="B860" s="34">
        <v>15</v>
      </c>
      <c r="C860" s="42">
        <v>4445377.9800000004</v>
      </c>
      <c r="D860" s="42">
        <v>350519.33</v>
      </c>
      <c r="E860" s="34" t="s">
        <v>90</v>
      </c>
      <c r="F860" s="47" t="s">
        <v>41</v>
      </c>
      <c r="G860" s="35" t="s">
        <v>43</v>
      </c>
      <c r="H860" s="34" t="s">
        <v>94</v>
      </c>
      <c r="I860" s="22" t="s">
        <v>94</v>
      </c>
      <c r="J860" s="37">
        <v>2</v>
      </c>
      <c r="K860" s="37" t="s">
        <v>92</v>
      </c>
      <c r="L860" s="37" t="s">
        <v>92</v>
      </c>
      <c r="M860" s="34">
        <v>1</v>
      </c>
      <c r="N860" s="34"/>
      <c r="O860" s="34"/>
      <c r="P860" s="34">
        <v>1</v>
      </c>
      <c r="Q860" s="34"/>
      <c r="R860" s="34"/>
      <c r="S860" s="34"/>
      <c r="T860" s="34"/>
      <c r="U860" s="34"/>
      <c r="V860" s="34"/>
      <c r="W860" s="34"/>
      <c r="X860" s="34"/>
      <c r="Y860" s="34"/>
    </row>
    <row r="861" spans="1:25" ht="15" x14ac:dyDescent="0.25">
      <c r="A861" s="40">
        <v>1680</v>
      </c>
      <c r="B861" s="34">
        <v>25</v>
      </c>
      <c r="C861" s="42">
        <v>4445494.6900000004</v>
      </c>
      <c r="D861" s="42">
        <v>316803.74</v>
      </c>
      <c r="E861" s="34" t="s">
        <v>90</v>
      </c>
      <c r="F861" s="47" t="s">
        <v>40</v>
      </c>
      <c r="G861" s="35" t="s">
        <v>43</v>
      </c>
      <c r="H861" s="34" t="s">
        <v>94</v>
      </c>
      <c r="I861" s="22" t="s">
        <v>94</v>
      </c>
      <c r="J861" s="37">
        <v>3</v>
      </c>
      <c r="K861" s="37" t="s">
        <v>92</v>
      </c>
      <c r="L861" s="37" t="s">
        <v>92</v>
      </c>
      <c r="M861" s="34">
        <v>1</v>
      </c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</row>
    <row r="862" spans="1:25" ht="15" x14ac:dyDescent="0.25">
      <c r="A862" s="40">
        <v>1302</v>
      </c>
      <c r="B862" s="34">
        <v>15</v>
      </c>
      <c r="C862" s="42">
        <v>4446185.76</v>
      </c>
      <c r="D862" s="42">
        <v>351328.92</v>
      </c>
      <c r="E862" s="34" t="s">
        <v>90</v>
      </c>
      <c r="F862" s="47" t="s">
        <v>41</v>
      </c>
      <c r="G862" s="35" t="s">
        <v>43</v>
      </c>
      <c r="H862" s="34" t="s">
        <v>94</v>
      </c>
      <c r="I862" s="22" t="s">
        <v>94</v>
      </c>
      <c r="J862" s="37">
        <v>2</v>
      </c>
      <c r="K862" s="37" t="s">
        <v>92</v>
      </c>
      <c r="L862" s="37" t="s">
        <v>92</v>
      </c>
      <c r="M862" s="34"/>
      <c r="N862" s="34"/>
      <c r="O862" s="34"/>
      <c r="P862" s="34"/>
      <c r="Q862" s="34">
        <v>1</v>
      </c>
      <c r="R862" s="34"/>
      <c r="S862" s="34"/>
      <c r="T862" s="34"/>
      <c r="U862" s="34"/>
      <c r="V862" s="34"/>
      <c r="W862" s="34"/>
      <c r="X862" s="34"/>
      <c r="Y862" s="34"/>
    </row>
    <row r="863" spans="1:25" ht="15" x14ac:dyDescent="0.25">
      <c r="A863" s="40">
        <v>1257</v>
      </c>
      <c r="B863" s="34">
        <v>23</v>
      </c>
      <c r="C863" s="42">
        <v>4446189.92</v>
      </c>
      <c r="D863" s="42">
        <v>325936.55</v>
      </c>
      <c r="E863" s="34" t="s">
        <v>90</v>
      </c>
      <c r="F863" s="47" t="s">
        <v>40</v>
      </c>
      <c r="G863" s="35" t="s">
        <v>43</v>
      </c>
      <c r="H863" s="34" t="s">
        <v>94</v>
      </c>
      <c r="I863" s="22" t="s">
        <v>94</v>
      </c>
      <c r="J863" s="37">
        <v>6</v>
      </c>
      <c r="K863" s="37" t="s">
        <v>92</v>
      </c>
      <c r="L863" s="37" t="s">
        <v>92</v>
      </c>
      <c r="M863" s="34"/>
      <c r="N863" s="34"/>
      <c r="O863" s="34">
        <v>1</v>
      </c>
      <c r="P863" s="34"/>
      <c r="Q863" s="34"/>
      <c r="R863" s="34"/>
      <c r="S863" s="34"/>
      <c r="T863" s="34"/>
      <c r="U863" s="34"/>
      <c r="V863" s="34"/>
      <c r="W863" s="34"/>
      <c r="X863" s="34"/>
      <c r="Y863" s="34"/>
    </row>
    <row r="864" spans="1:25" ht="15" x14ac:dyDescent="0.25">
      <c r="A864" s="40">
        <v>1796</v>
      </c>
      <c r="B864" s="34">
        <v>15</v>
      </c>
      <c r="C864" s="42">
        <v>4446290.07</v>
      </c>
      <c r="D864" s="42">
        <v>359071.98</v>
      </c>
      <c r="E864" s="34" t="s">
        <v>90</v>
      </c>
      <c r="F864" s="47" t="s">
        <v>41</v>
      </c>
      <c r="G864" s="35" t="s">
        <v>43</v>
      </c>
      <c r="H864" s="34" t="s">
        <v>94</v>
      </c>
      <c r="I864" s="22" t="s">
        <v>94</v>
      </c>
      <c r="J864" s="37">
        <v>7</v>
      </c>
      <c r="K864" s="37" t="s">
        <v>92</v>
      </c>
      <c r="L864" s="37" t="s">
        <v>92</v>
      </c>
      <c r="M864" s="34"/>
      <c r="N864" s="34"/>
      <c r="O864" s="34"/>
      <c r="P864" s="34"/>
      <c r="Q864" s="34"/>
      <c r="R864" s="34"/>
      <c r="S864" s="34"/>
      <c r="T864" s="34">
        <v>1</v>
      </c>
      <c r="U864" s="34"/>
      <c r="V864" s="34"/>
      <c r="W864" s="34"/>
      <c r="X864" s="34"/>
      <c r="Y864" s="34"/>
    </row>
    <row r="865" spans="1:25" ht="15" x14ac:dyDescent="0.25">
      <c r="A865" s="40">
        <v>2088</v>
      </c>
      <c r="B865" s="34">
        <v>4</v>
      </c>
      <c r="C865" s="42">
        <v>4446438.57</v>
      </c>
      <c r="D865" s="42">
        <v>344969.09</v>
      </c>
      <c r="E865" s="34" t="s">
        <v>90</v>
      </c>
      <c r="F865" s="47" t="s">
        <v>40</v>
      </c>
      <c r="G865" s="35" t="s">
        <v>43</v>
      </c>
      <c r="H865" s="34" t="s">
        <v>94</v>
      </c>
      <c r="I865" s="22" t="s">
        <v>94</v>
      </c>
      <c r="J865" s="37">
        <v>7</v>
      </c>
      <c r="K865" s="37" t="s">
        <v>92</v>
      </c>
      <c r="L865" s="37" t="s">
        <v>92</v>
      </c>
      <c r="M865" s="34">
        <v>1</v>
      </c>
      <c r="N865" s="34"/>
      <c r="O865" s="34"/>
      <c r="P865" s="34">
        <v>1</v>
      </c>
      <c r="Q865" s="34"/>
      <c r="R865" s="34"/>
      <c r="S865" s="34"/>
      <c r="T865" s="34">
        <v>1</v>
      </c>
      <c r="U865" s="34"/>
      <c r="V865" s="34"/>
      <c r="W865" s="34"/>
      <c r="X865" s="34"/>
      <c r="Y865" s="34"/>
    </row>
    <row r="866" spans="1:25" ht="15" x14ac:dyDescent="0.25">
      <c r="A866" s="40">
        <v>2089</v>
      </c>
      <c r="B866" s="34">
        <v>4</v>
      </c>
      <c r="C866" s="42">
        <v>4446462.51</v>
      </c>
      <c r="D866" s="42">
        <v>344765.5</v>
      </c>
      <c r="E866" s="34" t="s">
        <v>90</v>
      </c>
      <c r="F866" s="47" t="s">
        <v>40</v>
      </c>
      <c r="G866" s="35" t="s">
        <v>43</v>
      </c>
      <c r="H866" s="34" t="s">
        <v>94</v>
      </c>
      <c r="I866" s="22" t="s">
        <v>94</v>
      </c>
      <c r="J866" s="37">
        <v>7</v>
      </c>
      <c r="K866" s="37" t="s">
        <v>92</v>
      </c>
      <c r="L866" s="37" t="s">
        <v>92</v>
      </c>
      <c r="M866" s="34">
        <v>1</v>
      </c>
      <c r="N866" s="34"/>
      <c r="O866" s="34"/>
      <c r="P866" s="34">
        <v>1</v>
      </c>
      <c r="Q866" s="34"/>
      <c r="R866" s="34"/>
      <c r="S866" s="34"/>
      <c r="T866" s="34"/>
      <c r="U866" s="34"/>
      <c r="V866" s="34"/>
      <c r="W866" s="34"/>
      <c r="X866" s="34"/>
      <c r="Y866" s="34"/>
    </row>
    <row r="867" spans="1:25" ht="15" x14ac:dyDescent="0.25">
      <c r="A867" s="40">
        <v>1869</v>
      </c>
      <c r="B867" s="34">
        <v>4</v>
      </c>
      <c r="C867" s="42">
        <v>4446474.88</v>
      </c>
      <c r="D867" s="42">
        <v>344579.66</v>
      </c>
      <c r="E867" s="34" t="s">
        <v>90</v>
      </c>
      <c r="F867" s="47" t="s">
        <v>40</v>
      </c>
      <c r="G867" s="35" t="s">
        <v>43</v>
      </c>
      <c r="H867" s="34" t="s">
        <v>94</v>
      </c>
      <c r="I867" s="22" t="s">
        <v>94</v>
      </c>
      <c r="J867" s="37">
        <v>2</v>
      </c>
      <c r="K867" s="37" t="s">
        <v>92</v>
      </c>
      <c r="L867" s="37" t="s">
        <v>92</v>
      </c>
      <c r="M867" s="34">
        <v>1</v>
      </c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</row>
    <row r="868" spans="1:25" ht="15" x14ac:dyDescent="0.25">
      <c r="A868" s="40">
        <v>1868</v>
      </c>
      <c r="B868" s="34">
        <v>4</v>
      </c>
      <c r="C868" s="42">
        <v>4446480.72</v>
      </c>
      <c r="D868" s="42">
        <v>344554.81</v>
      </c>
      <c r="E868" s="34" t="s">
        <v>90</v>
      </c>
      <c r="F868" s="47" t="s">
        <v>40</v>
      </c>
      <c r="G868" s="35" t="s">
        <v>43</v>
      </c>
      <c r="H868" s="34" t="s">
        <v>94</v>
      </c>
      <c r="I868" s="22" t="s">
        <v>94</v>
      </c>
      <c r="J868" s="37">
        <v>2</v>
      </c>
      <c r="K868" s="37" t="s">
        <v>92</v>
      </c>
      <c r="L868" s="37" t="s">
        <v>92</v>
      </c>
      <c r="M868" s="34">
        <v>1</v>
      </c>
      <c r="N868" s="34"/>
      <c r="O868" s="34"/>
      <c r="P868" s="34">
        <v>1</v>
      </c>
      <c r="Q868" s="34"/>
      <c r="R868" s="34"/>
      <c r="S868" s="34"/>
      <c r="T868" s="34"/>
      <c r="U868" s="34"/>
      <c r="V868" s="34"/>
      <c r="W868" s="34"/>
      <c r="X868" s="34"/>
    </row>
    <row r="869" spans="1:25" ht="15" x14ac:dyDescent="0.25">
      <c r="A869" s="40">
        <v>2087</v>
      </c>
      <c r="B869" s="34">
        <v>4</v>
      </c>
      <c r="C869" s="42">
        <v>4446481.3</v>
      </c>
      <c r="D869" s="42">
        <v>344558.74</v>
      </c>
      <c r="E869" s="34" t="s">
        <v>90</v>
      </c>
      <c r="F869" s="47" t="s">
        <v>40</v>
      </c>
      <c r="G869" s="35" t="s">
        <v>43</v>
      </c>
      <c r="H869" s="34" t="s">
        <v>94</v>
      </c>
      <c r="I869" s="22" t="s">
        <v>94</v>
      </c>
      <c r="J869" s="37">
        <v>7</v>
      </c>
      <c r="K869" s="37" t="s">
        <v>92</v>
      </c>
      <c r="L869" s="37" t="s">
        <v>92</v>
      </c>
      <c r="M869" s="34"/>
      <c r="N869" s="34"/>
      <c r="O869" s="34"/>
      <c r="P869" s="34">
        <v>1</v>
      </c>
      <c r="Q869" s="34"/>
      <c r="R869" s="34"/>
      <c r="S869" s="34"/>
      <c r="T869" s="34"/>
      <c r="U869" s="34"/>
      <c r="V869" s="34"/>
      <c r="W869" s="34"/>
      <c r="X869" s="34"/>
      <c r="Y869" s="34"/>
    </row>
    <row r="870" spans="1:25" ht="15" x14ac:dyDescent="0.25">
      <c r="A870" s="40">
        <v>2086</v>
      </c>
      <c r="B870" s="34">
        <v>4</v>
      </c>
      <c r="C870" s="42">
        <v>4446494.42</v>
      </c>
      <c r="D870" s="42">
        <v>344407.08</v>
      </c>
      <c r="E870" s="34" t="s">
        <v>90</v>
      </c>
      <c r="F870" s="47" t="s">
        <v>40</v>
      </c>
      <c r="G870" s="35" t="s">
        <v>43</v>
      </c>
      <c r="H870" s="34" t="s">
        <v>94</v>
      </c>
      <c r="I870" s="22" t="s">
        <v>94</v>
      </c>
      <c r="J870" s="37">
        <v>7</v>
      </c>
      <c r="K870" s="37" t="s">
        <v>92</v>
      </c>
      <c r="L870" s="37" t="s">
        <v>92</v>
      </c>
      <c r="M870" s="34"/>
      <c r="N870" s="34"/>
      <c r="O870" s="34"/>
      <c r="P870" s="34">
        <v>1</v>
      </c>
      <c r="Q870" s="34"/>
      <c r="R870" s="34"/>
      <c r="S870" s="34"/>
      <c r="T870" s="34"/>
      <c r="U870" s="34"/>
      <c r="V870" s="34"/>
      <c r="W870" s="34"/>
      <c r="X870" s="34"/>
      <c r="Y870" s="34"/>
    </row>
    <row r="871" spans="1:25" ht="15" x14ac:dyDescent="0.25">
      <c r="A871" s="40">
        <v>1867</v>
      </c>
      <c r="B871" s="34">
        <v>4</v>
      </c>
      <c r="C871" s="42">
        <v>4446517.88</v>
      </c>
      <c r="D871" s="42">
        <v>344179.03</v>
      </c>
      <c r="E871" s="34" t="s">
        <v>90</v>
      </c>
      <c r="F871" s="47" t="s">
        <v>40</v>
      </c>
      <c r="G871" s="35" t="s">
        <v>43</v>
      </c>
      <c r="H871" s="34" t="s">
        <v>94</v>
      </c>
      <c r="I871" s="22" t="s">
        <v>94</v>
      </c>
      <c r="J871" s="37">
        <v>2</v>
      </c>
      <c r="K871" s="37" t="s">
        <v>92</v>
      </c>
      <c r="L871" s="37" t="s">
        <v>92</v>
      </c>
      <c r="M871" s="34"/>
      <c r="N871" s="34"/>
      <c r="O871" s="34">
        <v>1</v>
      </c>
      <c r="P871" s="34">
        <v>1</v>
      </c>
      <c r="Q871" s="34"/>
      <c r="R871" s="34"/>
      <c r="S871" s="34"/>
      <c r="T871" s="34"/>
      <c r="U871" s="34"/>
      <c r="V871" s="34"/>
      <c r="W871" s="34"/>
      <c r="X871" s="34"/>
    </row>
    <row r="872" spans="1:25" ht="15" x14ac:dyDescent="0.25">
      <c r="A872" s="40">
        <v>1866</v>
      </c>
      <c r="B872" s="34">
        <v>4</v>
      </c>
      <c r="C872" s="42">
        <v>4446517.8899999997</v>
      </c>
      <c r="D872" s="42">
        <v>344178.35</v>
      </c>
      <c r="E872" s="34" t="s">
        <v>90</v>
      </c>
      <c r="F872" s="47" t="s">
        <v>40</v>
      </c>
      <c r="G872" s="35" t="s">
        <v>43</v>
      </c>
      <c r="H872" s="34" t="s">
        <v>94</v>
      </c>
      <c r="I872" s="22" t="s">
        <v>94</v>
      </c>
      <c r="J872" s="37">
        <v>2</v>
      </c>
      <c r="K872" s="37" t="s">
        <v>92</v>
      </c>
      <c r="L872" s="37" t="s">
        <v>92</v>
      </c>
      <c r="M872" s="34"/>
      <c r="N872" s="34"/>
      <c r="O872" s="34">
        <v>1</v>
      </c>
      <c r="P872" s="34">
        <v>1</v>
      </c>
      <c r="Q872" s="34"/>
      <c r="R872" s="34"/>
      <c r="S872" s="34"/>
      <c r="T872" s="34"/>
      <c r="U872" s="34"/>
      <c r="V872" s="34"/>
      <c r="W872" s="34"/>
      <c r="X872" s="34"/>
      <c r="Y872" s="34"/>
    </row>
    <row r="873" spans="1:25" ht="15" x14ac:dyDescent="0.25">
      <c r="A873" s="40">
        <v>1865</v>
      </c>
      <c r="B873" s="34">
        <v>4</v>
      </c>
      <c r="C873" s="42">
        <v>4446518.4800000004</v>
      </c>
      <c r="D873" s="42">
        <v>344165.83</v>
      </c>
      <c r="E873" s="34" t="s">
        <v>90</v>
      </c>
      <c r="F873" s="47" t="s">
        <v>40</v>
      </c>
      <c r="G873" s="35" t="s">
        <v>43</v>
      </c>
      <c r="H873" s="34" t="s">
        <v>94</v>
      </c>
      <c r="I873" s="22" t="s">
        <v>94</v>
      </c>
      <c r="J873" s="37">
        <v>2</v>
      </c>
      <c r="K873" s="37" t="s">
        <v>92</v>
      </c>
      <c r="L873" s="37" t="s">
        <v>92</v>
      </c>
      <c r="M873" s="34">
        <v>1</v>
      </c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</row>
    <row r="874" spans="1:25" ht="15" x14ac:dyDescent="0.25">
      <c r="A874" s="40">
        <v>2084</v>
      </c>
      <c r="B874" s="34">
        <v>4</v>
      </c>
      <c r="C874" s="42">
        <v>4446529.4000000004</v>
      </c>
      <c r="D874" s="42">
        <v>344018.81</v>
      </c>
      <c r="E874" s="34" t="s">
        <v>90</v>
      </c>
      <c r="F874" s="47" t="s">
        <v>40</v>
      </c>
      <c r="G874" s="35" t="s">
        <v>43</v>
      </c>
      <c r="H874" s="34" t="s">
        <v>94</v>
      </c>
      <c r="I874" s="22" t="s">
        <v>94</v>
      </c>
      <c r="J874" s="37">
        <v>3</v>
      </c>
      <c r="K874" s="37" t="s">
        <v>92</v>
      </c>
      <c r="L874" s="37" t="s">
        <v>92</v>
      </c>
      <c r="M874" s="34"/>
      <c r="N874" s="34"/>
      <c r="O874" s="34"/>
      <c r="P874" s="34">
        <v>1</v>
      </c>
      <c r="Q874" s="34"/>
      <c r="R874" s="34"/>
      <c r="S874" s="34"/>
      <c r="T874" s="34"/>
      <c r="U874" s="34"/>
      <c r="V874" s="34"/>
      <c r="W874" s="34"/>
      <c r="X874" s="34"/>
      <c r="Y874" s="34"/>
    </row>
    <row r="875" spans="1:25" ht="15" x14ac:dyDescent="0.25">
      <c r="A875" s="40">
        <v>2083</v>
      </c>
      <c r="B875" s="34">
        <v>4</v>
      </c>
      <c r="C875" s="42">
        <v>4446588.58</v>
      </c>
      <c r="D875" s="42">
        <v>343299.24</v>
      </c>
      <c r="E875" s="34" t="s">
        <v>90</v>
      </c>
      <c r="F875" s="47" t="s">
        <v>40</v>
      </c>
      <c r="G875" s="35" t="s">
        <v>43</v>
      </c>
      <c r="H875" s="34" t="s">
        <v>94</v>
      </c>
      <c r="I875" s="22" t="s">
        <v>94</v>
      </c>
      <c r="J875" s="37">
        <v>3</v>
      </c>
      <c r="K875" s="37" t="s">
        <v>92</v>
      </c>
      <c r="L875" s="37" t="s">
        <v>92</v>
      </c>
      <c r="M875" s="34"/>
      <c r="N875" s="34"/>
      <c r="O875" s="34"/>
      <c r="P875" s="34"/>
      <c r="Q875" s="34">
        <v>1</v>
      </c>
      <c r="R875" s="34"/>
      <c r="S875" s="34"/>
      <c r="T875" s="34"/>
      <c r="U875" s="34"/>
      <c r="V875" s="34"/>
      <c r="W875" s="34"/>
      <c r="X875" s="34"/>
      <c r="Y875" s="34"/>
    </row>
    <row r="876" spans="1:25" ht="15" x14ac:dyDescent="0.25">
      <c r="A876" s="40">
        <v>1864</v>
      </c>
      <c r="B876" s="34">
        <v>4</v>
      </c>
      <c r="C876" s="42">
        <v>4446593.9000000004</v>
      </c>
      <c r="D876" s="42">
        <v>343289.13</v>
      </c>
      <c r="E876" s="34" t="s">
        <v>90</v>
      </c>
      <c r="F876" s="47" t="s">
        <v>40</v>
      </c>
      <c r="G876" s="35" t="s">
        <v>43</v>
      </c>
      <c r="H876" s="34" t="s">
        <v>94</v>
      </c>
      <c r="I876" s="22" t="s">
        <v>94</v>
      </c>
      <c r="J876" s="37">
        <v>3</v>
      </c>
      <c r="K876" s="37" t="s">
        <v>92</v>
      </c>
      <c r="L876" s="37" t="s">
        <v>92</v>
      </c>
      <c r="M876" s="34"/>
      <c r="N876" s="34"/>
      <c r="O876" s="34"/>
      <c r="P876" s="34"/>
      <c r="Q876" s="34">
        <v>1</v>
      </c>
      <c r="R876" s="34"/>
      <c r="S876" s="34"/>
      <c r="T876" s="34"/>
      <c r="U876" s="34"/>
      <c r="V876" s="34"/>
      <c r="W876" s="34"/>
      <c r="X876" s="34"/>
      <c r="Y876" s="34"/>
    </row>
    <row r="877" spans="1:25" ht="15" x14ac:dyDescent="0.25">
      <c r="A877" s="40">
        <v>2082</v>
      </c>
      <c r="B877" s="34">
        <v>4</v>
      </c>
      <c r="C877" s="42">
        <v>4446658</v>
      </c>
      <c r="D877" s="42">
        <v>342581.85</v>
      </c>
      <c r="E877" s="34" t="s">
        <v>90</v>
      </c>
      <c r="F877" s="47" t="s">
        <v>40</v>
      </c>
      <c r="G877" s="35" t="s">
        <v>43</v>
      </c>
      <c r="H877" s="34" t="s">
        <v>94</v>
      </c>
      <c r="I877" s="22" t="s">
        <v>94</v>
      </c>
      <c r="J877" s="37">
        <v>3</v>
      </c>
      <c r="K877" s="37" t="s">
        <v>92</v>
      </c>
      <c r="L877" s="37" t="s">
        <v>92</v>
      </c>
      <c r="M877" s="34"/>
      <c r="N877" s="34"/>
      <c r="O877" s="34"/>
      <c r="P877" s="34">
        <v>1</v>
      </c>
      <c r="Q877" s="34">
        <v>1</v>
      </c>
      <c r="R877" s="34"/>
      <c r="S877" s="34"/>
      <c r="T877" s="34"/>
      <c r="U877" s="34"/>
      <c r="V877" s="34"/>
      <c r="W877" s="34"/>
      <c r="X877" s="34"/>
      <c r="Y877" s="34"/>
    </row>
    <row r="878" spans="1:25" ht="15" x14ac:dyDescent="0.25">
      <c r="A878" s="40">
        <v>2072</v>
      </c>
      <c r="B878" s="34">
        <v>4</v>
      </c>
      <c r="C878" s="42">
        <v>4446759.3</v>
      </c>
      <c r="D878" s="42">
        <v>341612.49</v>
      </c>
      <c r="E878" s="34" t="s">
        <v>90</v>
      </c>
      <c r="F878" s="47" t="s">
        <v>40</v>
      </c>
      <c r="G878" s="35" t="s">
        <v>43</v>
      </c>
      <c r="H878" s="34" t="s">
        <v>94</v>
      </c>
      <c r="I878" s="22" t="s">
        <v>94</v>
      </c>
      <c r="J878" s="37">
        <v>3</v>
      </c>
      <c r="K878" s="37" t="s">
        <v>92</v>
      </c>
      <c r="L878" s="37" t="s">
        <v>92</v>
      </c>
      <c r="M878" s="34"/>
      <c r="N878" s="34"/>
      <c r="O878" s="34"/>
      <c r="P878" s="34">
        <v>1</v>
      </c>
      <c r="Q878" s="34"/>
      <c r="R878" s="34"/>
      <c r="S878" s="34"/>
      <c r="T878" s="34"/>
      <c r="U878" s="34"/>
      <c r="V878" s="34"/>
      <c r="W878" s="34"/>
      <c r="X878" s="34"/>
      <c r="Y878" s="34"/>
    </row>
    <row r="879" spans="1:25" ht="15" x14ac:dyDescent="0.25">
      <c r="A879" s="40">
        <v>1341</v>
      </c>
      <c r="B879" s="34">
        <v>4</v>
      </c>
      <c r="C879" s="42">
        <v>4446827.41</v>
      </c>
      <c r="D879" s="42">
        <v>340986.43</v>
      </c>
      <c r="E879" s="34" t="s">
        <v>90</v>
      </c>
      <c r="F879" s="47" t="s">
        <v>40</v>
      </c>
      <c r="G879" s="35" t="s">
        <v>43</v>
      </c>
      <c r="H879" s="34" t="s">
        <v>94</v>
      </c>
      <c r="I879" s="22" t="s">
        <v>94</v>
      </c>
      <c r="J879" s="37">
        <v>3</v>
      </c>
      <c r="K879" s="37" t="s">
        <v>92</v>
      </c>
      <c r="L879" s="37" t="s">
        <v>92</v>
      </c>
      <c r="M879" s="34"/>
      <c r="N879" s="34"/>
      <c r="O879" s="34"/>
      <c r="P879" s="34">
        <v>1</v>
      </c>
      <c r="Q879" s="34"/>
      <c r="R879" s="34"/>
      <c r="S879" s="34"/>
      <c r="T879" s="34"/>
      <c r="U879" s="34"/>
      <c r="V879" s="34"/>
      <c r="W879" s="34"/>
      <c r="X879" s="34"/>
    </row>
    <row r="880" spans="1:25" ht="15" x14ac:dyDescent="0.25">
      <c r="A880" s="40">
        <v>2078</v>
      </c>
      <c r="B880" s="34">
        <v>15</v>
      </c>
      <c r="C880" s="42">
        <v>4447526.5</v>
      </c>
      <c r="D880" s="42">
        <v>351788.4</v>
      </c>
      <c r="E880" s="34" t="s">
        <v>90</v>
      </c>
      <c r="F880" s="47" t="s">
        <v>41</v>
      </c>
      <c r="G880" s="35" t="s">
        <v>43</v>
      </c>
      <c r="H880" s="34" t="s">
        <v>94</v>
      </c>
      <c r="I880" s="22" t="s">
        <v>94</v>
      </c>
      <c r="J880" s="37">
        <v>2</v>
      </c>
      <c r="K880" s="37" t="s">
        <v>92</v>
      </c>
      <c r="L880" s="37" t="s">
        <v>92</v>
      </c>
      <c r="M880" s="34"/>
      <c r="N880" s="34"/>
      <c r="O880" s="34">
        <v>1</v>
      </c>
      <c r="P880" s="34"/>
      <c r="Q880" s="34"/>
      <c r="R880" s="34"/>
      <c r="S880" s="34"/>
      <c r="T880" s="34"/>
      <c r="U880" s="34"/>
      <c r="V880" s="34"/>
      <c r="W880" s="34"/>
      <c r="X880" s="34"/>
    </row>
    <row r="881" spans="1:25" ht="15" x14ac:dyDescent="0.25">
      <c r="A881" s="40">
        <v>1793</v>
      </c>
      <c r="B881" s="34">
        <v>50</v>
      </c>
      <c r="C881" s="42">
        <v>4447544.8</v>
      </c>
      <c r="D881" s="42">
        <v>357160.9</v>
      </c>
      <c r="E881" s="34" t="s">
        <v>90</v>
      </c>
      <c r="F881" s="47" t="s">
        <v>41</v>
      </c>
      <c r="G881" s="35" t="s">
        <v>43</v>
      </c>
      <c r="H881" s="34" t="s">
        <v>94</v>
      </c>
      <c r="I881" s="22" t="s">
        <v>94</v>
      </c>
      <c r="J881" s="37">
        <v>7</v>
      </c>
      <c r="K881" s="37" t="s">
        <v>92</v>
      </c>
      <c r="L881" s="37" t="s">
        <v>92</v>
      </c>
      <c r="M881" s="34"/>
      <c r="N881" s="34"/>
      <c r="O881" s="34">
        <v>1</v>
      </c>
      <c r="P881" s="34"/>
      <c r="Q881" s="34"/>
      <c r="R881" s="34"/>
      <c r="S881" s="34"/>
      <c r="T881" s="34"/>
      <c r="U881" s="34"/>
      <c r="V881" s="34"/>
      <c r="W881" s="34"/>
      <c r="X881" s="34"/>
      <c r="Y881" s="34"/>
    </row>
    <row r="882" spans="1:25" ht="15" x14ac:dyDescent="0.25">
      <c r="A882" s="40">
        <v>1861</v>
      </c>
      <c r="B882" s="34">
        <v>14</v>
      </c>
      <c r="C882" s="42">
        <v>4447761.6399999997</v>
      </c>
      <c r="D882" s="42">
        <v>346387.79</v>
      </c>
      <c r="E882" s="34" t="s">
        <v>90</v>
      </c>
      <c r="F882" s="47" t="s">
        <v>40</v>
      </c>
      <c r="G882" s="35" t="s">
        <v>43</v>
      </c>
      <c r="H882" s="34" t="s">
        <v>94</v>
      </c>
      <c r="I882" s="22" t="s">
        <v>94</v>
      </c>
      <c r="J882" s="37">
        <v>2</v>
      </c>
      <c r="K882" s="37" t="s">
        <v>92</v>
      </c>
      <c r="L882" s="37" t="s">
        <v>92</v>
      </c>
      <c r="M882" s="34">
        <v>1</v>
      </c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</row>
    <row r="883" spans="1:25" ht="15" x14ac:dyDescent="0.25">
      <c r="A883" s="40">
        <v>1779</v>
      </c>
      <c r="B883" s="34">
        <v>50</v>
      </c>
      <c r="C883" s="42">
        <v>4448729.0999999996</v>
      </c>
      <c r="D883" s="42">
        <v>355939.4</v>
      </c>
      <c r="E883" s="34" t="s">
        <v>90</v>
      </c>
      <c r="F883" s="47" t="s">
        <v>41</v>
      </c>
      <c r="G883" s="35" t="s">
        <v>43</v>
      </c>
      <c r="H883" s="34" t="s">
        <v>94</v>
      </c>
      <c r="I883" s="22" t="s">
        <v>94</v>
      </c>
      <c r="J883" s="37">
        <v>7</v>
      </c>
      <c r="K883" s="37" t="s">
        <v>92</v>
      </c>
      <c r="L883" s="37" t="s">
        <v>92</v>
      </c>
      <c r="M883" s="34"/>
      <c r="N883" s="34"/>
      <c r="O883" s="34"/>
      <c r="P883" s="34">
        <v>1</v>
      </c>
      <c r="Q883" s="34"/>
      <c r="R883" s="34"/>
      <c r="S883" s="34"/>
      <c r="T883" s="34"/>
      <c r="U883" s="34"/>
      <c r="V883" s="34"/>
      <c r="W883" s="34"/>
      <c r="X883" s="34"/>
      <c r="Y883" s="34"/>
    </row>
    <row r="884" spans="1:25" ht="15" x14ac:dyDescent="0.25">
      <c r="A884" s="40">
        <v>1264</v>
      </c>
      <c r="B884" s="34">
        <v>18</v>
      </c>
      <c r="C884" s="42">
        <v>4448774.8</v>
      </c>
      <c r="D884" s="42">
        <v>358004.71</v>
      </c>
      <c r="E884" s="34" t="s">
        <v>90</v>
      </c>
      <c r="F884" s="47" t="s">
        <v>41</v>
      </c>
      <c r="G884" s="35" t="s">
        <v>43</v>
      </c>
      <c r="H884" s="34" t="s">
        <v>94</v>
      </c>
      <c r="I884" s="22" t="s">
        <v>94</v>
      </c>
      <c r="J884" s="37">
        <v>2</v>
      </c>
      <c r="K884" s="37" t="s">
        <v>92</v>
      </c>
      <c r="L884" s="37" t="s">
        <v>92</v>
      </c>
      <c r="M884" s="34">
        <v>1</v>
      </c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spans="1:25" ht="15" x14ac:dyDescent="0.25">
      <c r="A885" s="40">
        <v>1960</v>
      </c>
      <c r="B885" s="34">
        <v>18</v>
      </c>
      <c r="C885" s="42">
        <v>4449035.2</v>
      </c>
      <c r="D885" s="42">
        <v>358193.32</v>
      </c>
      <c r="E885" s="34" t="s">
        <v>90</v>
      </c>
      <c r="F885" s="47" t="s">
        <v>41</v>
      </c>
      <c r="G885" s="35" t="s">
        <v>43</v>
      </c>
      <c r="H885" s="34" t="s">
        <v>94</v>
      </c>
      <c r="I885" s="22" t="s">
        <v>94</v>
      </c>
      <c r="J885" s="37">
        <v>4</v>
      </c>
      <c r="K885" s="37" t="s">
        <v>92</v>
      </c>
      <c r="L885" s="37" t="s">
        <v>92</v>
      </c>
      <c r="M885" s="34"/>
      <c r="N885" s="34"/>
      <c r="O885" s="34"/>
      <c r="P885" s="34">
        <v>1</v>
      </c>
      <c r="Q885" s="34"/>
      <c r="R885" s="34"/>
      <c r="S885" s="34"/>
      <c r="T885" s="34"/>
      <c r="U885" s="34"/>
      <c r="V885" s="34"/>
      <c r="W885" s="34">
        <v>1</v>
      </c>
      <c r="X885" s="34"/>
      <c r="Y885" s="34"/>
    </row>
    <row r="886" spans="1:25" ht="15" x14ac:dyDescent="0.25">
      <c r="A886" s="40">
        <v>1636</v>
      </c>
      <c r="B886" s="34">
        <v>50</v>
      </c>
      <c r="C886" s="42">
        <v>4449038.24</v>
      </c>
      <c r="D886" s="42">
        <v>355761.54</v>
      </c>
      <c r="E886" s="34" t="s">
        <v>90</v>
      </c>
      <c r="F886" s="47" t="s">
        <v>41</v>
      </c>
      <c r="G886" s="35" t="s">
        <v>43</v>
      </c>
      <c r="H886" s="34" t="s">
        <v>91</v>
      </c>
      <c r="I886" s="22" t="s">
        <v>94</v>
      </c>
      <c r="J886" s="37">
        <v>2</v>
      </c>
      <c r="K886" s="37" t="s">
        <v>92</v>
      </c>
      <c r="L886" s="37" t="s">
        <v>92</v>
      </c>
      <c r="M886" s="34"/>
      <c r="N886" s="34"/>
      <c r="O886" s="34"/>
      <c r="P886" s="34">
        <v>1</v>
      </c>
      <c r="Q886" s="34"/>
      <c r="R886" s="34"/>
      <c r="S886" s="34"/>
      <c r="T886" s="34"/>
      <c r="U886" s="34"/>
      <c r="V886" s="34"/>
      <c r="W886" s="34"/>
      <c r="X886" s="34"/>
    </row>
    <row r="887" spans="1:25" ht="15" x14ac:dyDescent="0.25">
      <c r="A887" s="40">
        <v>1637</v>
      </c>
      <c r="B887" s="34">
        <v>50</v>
      </c>
      <c r="C887" s="42">
        <v>4449079.3600000003</v>
      </c>
      <c r="D887" s="42">
        <v>355736.6</v>
      </c>
      <c r="E887" s="34" t="s">
        <v>90</v>
      </c>
      <c r="F887" s="47" t="s">
        <v>41</v>
      </c>
      <c r="G887" s="35" t="s">
        <v>43</v>
      </c>
      <c r="H887" s="34" t="s">
        <v>91</v>
      </c>
      <c r="I887" s="22" t="s">
        <v>94</v>
      </c>
      <c r="J887" s="37">
        <v>2</v>
      </c>
      <c r="K887" s="37" t="s">
        <v>92</v>
      </c>
      <c r="L887" s="37" t="s">
        <v>92</v>
      </c>
      <c r="M887" s="34"/>
      <c r="N887" s="34"/>
      <c r="O887" s="34"/>
      <c r="P887" s="34">
        <v>1</v>
      </c>
      <c r="Q887" s="34"/>
      <c r="R887" s="34"/>
      <c r="S887" s="34"/>
      <c r="T887" s="34"/>
      <c r="U887" s="34"/>
      <c r="V887" s="34"/>
      <c r="W887" s="34"/>
      <c r="X887" s="34"/>
      <c r="Y887" s="34"/>
    </row>
    <row r="888" spans="1:25" ht="15" x14ac:dyDescent="0.25">
      <c r="A888" s="40">
        <v>1467</v>
      </c>
      <c r="B888" s="34">
        <v>18</v>
      </c>
      <c r="C888" s="42">
        <v>4450255.45</v>
      </c>
      <c r="D888" s="42">
        <v>359314.41</v>
      </c>
      <c r="E888" s="34" t="s">
        <v>90</v>
      </c>
      <c r="F888" s="47" t="s">
        <v>41</v>
      </c>
      <c r="G888" s="35" t="s">
        <v>43</v>
      </c>
      <c r="H888" s="34" t="s">
        <v>94</v>
      </c>
      <c r="I888" s="22" t="s">
        <v>94</v>
      </c>
      <c r="J888" s="37">
        <v>2</v>
      </c>
      <c r="K888" s="37" t="s">
        <v>92</v>
      </c>
      <c r="L888" s="37" t="s">
        <v>92</v>
      </c>
      <c r="M888" s="34"/>
      <c r="N888" s="34"/>
      <c r="O888" s="34"/>
      <c r="P888" s="34">
        <v>1</v>
      </c>
      <c r="Q888" s="34"/>
      <c r="R888" s="34"/>
      <c r="S888" s="34"/>
      <c r="T888" s="34"/>
      <c r="U888" s="34"/>
      <c r="V888" s="34"/>
      <c r="W888" s="34"/>
      <c r="X888" s="34"/>
      <c r="Y888" s="34"/>
    </row>
    <row r="889" spans="1:25" ht="15" x14ac:dyDescent="0.25">
      <c r="A889" s="40">
        <v>1118</v>
      </c>
      <c r="B889" s="34">
        <v>9</v>
      </c>
      <c r="C889" s="42">
        <v>4450496.7</v>
      </c>
      <c r="D889" s="42">
        <v>312348.2</v>
      </c>
      <c r="E889" s="34" t="s">
        <v>90</v>
      </c>
      <c r="F889" s="47" t="s">
        <v>40</v>
      </c>
      <c r="G889" s="35" t="s">
        <v>43</v>
      </c>
      <c r="H889" s="34" t="s">
        <v>94</v>
      </c>
      <c r="I889" s="22" t="s">
        <v>94</v>
      </c>
      <c r="J889" s="37">
        <v>3</v>
      </c>
      <c r="K889" s="37" t="s">
        <v>92</v>
      </c>
      <c r="L889" s="37" t="s">
        <v>92</v>
      </c>
      <c r="M889" s="34"/>
      <c r="N889" s="34"/>
      <c r="O889" s="34"/>
      <c r="P889" s="34"/>
      <c r="Q889" s="34"/>
      <c r="R889" s="34"/>
      <c r="S889" s="34">
        <v>1</v>
      </c>
      <c r="T889" s="34"/>
      <c r="U889" s="34"/>
      <c r="V889" s="34"/>
      <c r="W889" s="34"/>
      <c r="X889" s="34"/>
      <c r="Y889" s="34"/>
    </row>
    <row r="890" spans="1:25" ht="15" x14ac:dyDescent="0.25">
      <c r="A890" s="40">
        <v>1036</v>
      </c>
      <c r="B890" s="34">
        <v>9</v>
      </c>
      <c r="C890" s="42">
        <v>4450622.6100000003</v>
      </c>
      <c r="D890" s="42">
        <v>310566.90999999997</v>
      </c>
      <c r="E890" s="34" t="s">
        <v>90</v>
      </c>
      <c r="F890" s="47" t="s">
        <v>40</v>
      </c>
      <c r="G890" s="35" t="s">
        <v>43</v>
      </c>
      <c r="H890" s="34" t="s">
        <v>94</v>
      </c>
      <c r="I890" s="22" t="s">
        <v>94</v>
      </c>
      <c r="J890" s="37">
        <v>7</v>
      </c>
      <c r="K890" s="37" t="s">
        <v>92</v>
      </c>
      <c r="L890" s="37" t="s">
        <v>92</v>
      </c>
      <c r="M890" s="34"/>
      <c r="N890" s="34"/>
      <c r="O890" s="34">
        <v>1</v>
      </c>
      <c r="P890" s="34"/>
      <c r="Q890" s="34"/>
      <c r="R890" s="34"/>
      <c r="S890" s="34"/>
      <c r="T890" s="34"/>
      <c r="U890" s="34"/>
      <c r="V890" s="34"/>
      <c r="W890" s="34"/>
      <c r="X890" s="34"/>
      <c r="Y890" s="34"/>
    </row>
    <row r="891" spans="1:25" ht="15" x14ac:dyDescent="0.25">
      <c r="A891" s="40">
        <v>1126</v>
      </c>
      <c r="B891" s="34">
        <v>9</v>
      </c>
      <c r="C891" s="42">
        <v>4450623.8</v>
      </c>
      <c r="D891" s="42">
        <v>310563.5</v>
      </c>
      <c r="E891" s="34" t="s">
        <v>90</v>
      </c>
      <c r="F891" s="47" t="s">
        <v>40</v>
      </c>
      <c r="G891" s="35" t="s">
        <v>43</v>
      </c>
      <c r="H891" s="34" t="s">
        <v>94</v>
      </c>
      <c r="I891" s="22" t="s">
        <v>94</v>
      </c>
      <c r="J891" s="37">
        <v>7</v>
      </c>
      <c r="K891" s="37" t="s">
        <v>92</v>
      </c>
      <c r="L891" s="37" t="s">
        <v>92</v>
      </c>
      <c r="M891" s="34"/>
      <c r="N891" s="34"/>
      <c r="O891" s="34">
        <v>1</v>
      </c>
      <c r="P891" s="34"/>
      <c r="Q891" s="34"/>
      <c r="R891" s="34"/>
      <c r="S891" s="34"/>
      <c r="T891" s="34"/>
      <c r="U891" s="34"/>
      <c r="V891" s="34"/>
      <c r="W891" s="34"/>
      <c r="X891" s="34"/>
      <c r="Y891" s="34"/>
    </row>
    <row r="892" spans="1:25" ht="15" x14ac:dyDescent="0.25">
      <c r="A892" s="40">
        <v>1035</v>
      </c>
      <c r="B892" s="34">
        <v>9</v>
      </c>
      <c r="C892" s="42">
        <v>4450666.2</v>
      </c>
      <c r="D892" s="42">
        <v>310529.58</v>
      </c>
      <c r="E892" s="34" t="s">
        <v>90</v>
      </c>
      <c r="F892" s="47" t="s">
        <v>40</v>
      </c>
      <c r="G892" s="35" t="s">
        <v>43</v>
      </c>
      <c r="H892" s="34" t="s">
        <v>94</v>
      </c>
      <c r="I892" s="22" t="s">
        <v>94</v>
      </c>
      <c r="J892" s="37">
        <v>7</v>
      </c>
      <c r="K892" s="37" t="s">
        <v>92</v>
      </c>
      <c r="L892" s="37" t="s">
        <v>92</v>
      </c>
      <c r="M892" s="34"/>
      <c r="N892" s="34"/>
      <c r="O892" s="34"/>
      <c r="P892" s="34"/>
      <c r="Q892" s="34"/>
      <c r="R892" s="34"/>
      <c r="S892" s="34">
        <v>1</v>
      </c>
      <c r="T892" s="34"/>
      <c r="U892" s="34"/>
      <c r="V892" s="34"/>
      <c r="W892" s="34"/>
      <c r="X892" s="34"/>
      <c r="Y892" s="34"/>
    </row>
    <row r="893" spans="1:25" ht="15" x14ac:dyDescent="0.25">
      <c r="A893" s="40">
        <v>1031</v>
      </c>
      <c r="B893" s="34">
        <v>9</v>
      </c>
      <c r="C893" s="42">
        <v>4450774.8</v>
      </c>
      <c r="D893" s="42">
        <v>312695.98</v>
      </c>
      <c r="E893" s="34" t="s">
        <v>90</v>
      </c>
      <c r="F893" s="47" t="s">
        <v>40</v>
      </c>
      <c r="G893" s="35" t="s">
        <v>43</v>
      </c>
      <c r="H893" s="34" t="s">
        <v>94</v>
      </c>
      <c r="I893" s="22" t="s">
        <v>94</v>
      </c>
      <c r="J893" s="37">
        <v>3</v>
      </c>
      <c r="K893" s="37" t="s">
        <v>92</v>
      </c>
      <c r="L893" s="37" t="s">
        <v>92</v>
      </c>
      <c r="M893" s="34"/>
      <c r="N893" s="34"/>
      <c r="O893" s="34">
        <v>1</v>
      </c>
      <c r="P893" s="34"/>
      <c r="Q893" s="34"/>
      <c r="R893" s="34"/>
      <c r="S893" s="34"/>
      <c r="T893" s="34"/>
      <c r="U893" s="34"/>
      <c r="V893" s="34"/>
      <c r="W893" s="34"/>
      <c r="X893" s="34"/>
      <c r="Y893" s="34"/>
    </row>
    <row r="894" spans="1:25" ht="15" x14ac:dyDescent="0.25">
      <c r="A894" s="40">
        <v>1163</v>
      </c>
      <c r="B894" s="34">
        <v>42</v>
      </c>
      <c r="C894" s="42">
        <v>4450806</v>
      </c>
      <c r="D894" s="42">
        <v>303453.09999999998</v>
      </c>
      <c r="E894" s="34" t="s">
        <v>90</v>
      </c>
      <c r="F894" s="47" t="s">
        <v>40</v>
      </c>
      <c r="G894" s="35" t="s">
        <v>43</v>
      </c>
      <c r="H894" s="34" t="s">
        <v>94</v>
      </c>
      <c r="I894" s="22" t="s">
        <v>94</v>
      </c>
      <c r="J894" s="37">
        <v>3</v>
      </c>
      <c r="K894" s="37" t="s">
        <v>92</v>
      </c>
      <c r="L894" s="37" t="s">
        <v>92</v>
      </c>
      <c r="M894" s="34">
        <v>1</v>
      </c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</row>
    <row r="895" spans="1:25" ht="15" x14ac:dyDescent="0.25">
      <c r="A895" s="40">
        <v>1030</v>
      </c>
      <c r="B895" s="34">
        <v>38</v>
      </c>
      <c r="C895" s="42">
        <v>4451452.0599999996</v>
      </c>
      <c r="D895" s="42">
        <v>315533.8</v>
      </c>
      <c r="E895" s="34" t="s">
        <v>90</v>
      </c>
      <c r="F895" s="47" t="s">
        <v>40</v>
      </c>
      <c r="G895" s="35" t="s">
        <v>43</v>
      </c>
      <c r="H895" s="34" t="s">
        <v>94</v>
      </c>
      <c r="I895" s="22" t="s">
        <v>94</v>
      </c>
      <c r="J895" s="37">
        <v>3</v>
      </c>
      <c r="K895" s="37" t="s">
        <v>92</v>
      </c>
      <c r="L895" s="37" t="s">
        <v>92</v>
      </c>
      <c r="M895" s="34">
        <v>1</v>
      </c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</row>
    <row r="896" spans="1:25" ht="15" x14ac:dyDescent="0.25">
      <c r="A896" s="40">
        <v>1121</v>
      </c>
      <c r="B896" s="34">
        <v>9</v>
      </c>
      <c r="C896" s="42">
        <v>4451610.5</v>
      </c>
      <c r="D896" s="42">
        <v>310465.3</v>
      </c>
      <c r="E896" s="34" t="s">
        <v>90</v>
      </c>
      <c r="F896" s="47" t="s">
        <v>40</v>
      </c>
      <c r="G896" s="35" t="s">
        <v>43</v>
      </c>
      <c r="H896" s="34" t="s">
        <v>94</v>
      </c>
      <c r="I896" s="22" t="s">
        <v>94</v>
      </c>
      <c r="J896" s="37">
        <v>7</v>
      </c>
      <c r="K896" s="37" t="s">
        <v>92</v>
      </c>
      <c r="L896" s="37" t="s">
        <v>92</v>
      </c>
      <c r="M896" s="34">
        <v>1</v>
      </c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</row>
    <row r="897" spans="1:25" ht="15" x14ac:dyDescent="0.25">
      <c r="A897" s="40">
        <v>1123</v>
      </c>
      <c r="B897" s="34">
        <v>9</v>
      </c>
      <c r="C897" s="42">
        <v>4451610.8</v>
      </c>
      <c r="D897" s="42">
        <v>310465.3</v>
      </c>
      <c r="E897" s="34" t="s">
        <v>90</v>
      </c>
      <c r="F897" s="47" t="s">
        <v>40</v>
      </c>
      <c r="G897" s="35" t="s">
        <v>43</v>
      </c>
      <c r="H897" s="34" t="s">
        <v>94</v>
      </c>
      <c r="I897" s="22" t="s">
        <v>94</v>
      </c>
      <c r="J897" s="37">
        <v>7</v>
      </c>
      <c r="K897" s="37" t="s">
        <v>92</v>
      </c>
      <c r="L897" s="37" t="s">
        <v>92</v>
      </c>
      <c r="M897" s="34"/>
      <c r="N897" s="34"/>
      <c r="O897" s="34"/>
      <c r="P897" s="34"/>
      <c r="Q897" s="34"/>
      <c r="R897" s="34"/>
      <c r="S897" s="34">
        <v>1</v>
      </c>
      <c r="T897" s="34"/>
      <c r="U897" s="34"/>
      <c r="V897" s="34"/>
      <c r="W897" s="34"/>
      <c r="X897" s="34"/>
      <c r="Y897" s="34"/>
    </row>
    <row r="898" spans="1:25" ht="15" x14ac:dyDescent="0.25">
      <c r="A898" s="40">
        <v>1124</v>
      </c>
      <c r="B898" s="34">
        <v>9</v>
      </c>
      <c r="C898" s="42">
        <v>4451611.0999999996</v>
      </c>
      <c r="D898" s="42">
        <v>310466.3</v>
      </c>
      <c r="E898" s="34" t="s">
        <v>90</v>
      </c>
      <c r="F898" s="47" t="s">
        <v>40</v>
      </c>
      <c r="G898" s="35" t="s">
        <v>43</v>
      </c>
      <c r="H898" s="34" t="s">
        <v>94</v>
      </c>
      <c r="I898" s="22" t="s">
        <v>94</v>
      </c>
      <c r="J898" s="37">
        <v>7</v>
      </c>
      <c r="K898" s="37" t="s">
        <v>92</v>
      </c>
      <c r="L898" s="37" t="s">
        <v>92</v>
      </c>
      <c r="M898" s="34">
        <v>1</v>
      </c>
      <c r="N898" s="34"/>
      <c r="O898" s="34"/>
      <c r="P898" s="34"/>
      <c r="Q898" s="34"/>
      <c r="R898" s="34"/>
      <c r="S898" s="34">
        <v>1</v>
      </c>
      <c r="T898" s="34"/>
      <c r="U898" s="34"/>
      <c r="V898" s="34"/>
      <c r="W898" s="34"/>
      <c r="X898" s="34"/>
      <c r="Y898" s="34"/>
    </row>
    <row r="899" spans="1:25" ht="15" x14ac:dyDescent="0.25">
      <c r="A899" s="40">
        <v>1120</v>
      </c>
      <c r="B899" s="34">
        <v>9</v>
      </c>
      <c r="C899" s="42">
        <v>4451611.2</v>
      </c>
      <c r="D899" s="42">
        <v>310465.2</v>
      </c>
      <c r="E899" s="34" t="s">
        <v>90</v>
      </c>
      <c r="F899" s="47" t="s">
        <v>40</v>
      </c>
      <c r="G899" s="35" t="s">
        <v>43</v>
      </c>
      <c r="H899" s="34" t="s">
        <v>94</v>
      </c>
      <c r="I899" s="22" t="s">
        <v>94</v>
      </c>
      <c r="J899" s="37">
        <v>7</v>
      </c>
      <c r="K899" s="37" t="s">
        <v>92</v>
      </c>
      <c r="L899" s="37" t="s">
        <v>92</v>
      </c>
      <c r="M899" s="34"/>
      <c r="N899" s="34"/>
      <c r="O899" s="34">
        <v>1</v>
      </c>
      <c r="P899" s="34">
        <v>1</v>
      </c>
      <c r="Q899" s="34"/>
      <c r="R899" s="34"/>
      <c r="S899" s="34"/>
      <c r="T899" s="34"/>
      <c r="U899" s="34"/>
      <c r="V899" s="34"/>
      <c r="W899" s="34"/>
      <c r="X899" s="34"/>
      <c r="Y899" s="34"/>
    </row>
    <row r="900" spans="1:25" ht="15" x14ac:dyDescent="0.25">
      <c r="A900" s="40">
        <v>1034</v>
      </c>
      <c r="B900" s="34">
        <v>9</v>
      </c>
      <c r="C900" s="42">
        <v>4451724.3099999996</v>
      </c>
      <c r="D900" s="42">
        <v>310862.51</v>
      </c>
      <c r="E900" s="34" t="s">
        <v>90</v>
      </c>
      <c r="F900" s="47" t="s">
        <v>40</v>
      </c>
      <c r="G900" s="35" t="s">
        <v>43</v>
      </c>
      <c r="H900" s="34" t="s">
        <v>94</v>
      </c>
      <c r="I900" s="22" t="s">
        <v>94</v>
      </c>
      <c r="J900" s="37">
        <v>3</v>
      </c>
      <c r="K900" s="37" t="s">
        <v>92</v>
      </c>
      <c r="L900" s="37" t="s">
        <v>92</v>
      </c>
      <c r="M900" s="34"/>
      <c r="N900" s="34"/>
      <c r="O900" s="34"/>
      <c r="P900" s="34">
        <v>1</v>
      </c>
      <c r="Q900" s="34"/>
      <c r="R900" s="34"/>
      <c r="S900" s="34">
        <v>1</v>
      </c>
      <c r="T900" s="34"/>
      <c r="U900" s="34"/>
      <c r="V900" s="34"/>
      <c r="W900" s="34"/>
      <c r="X900" s="34"/>
      <c r="Y900" s="34"/>
    </row>
    <row r="901" spans="1:25" ht="15" x14ac:dyDescent="0.25">
      <c r="A901" s="40">
        <v>1141</v>
      </c>
      <c r="B901" s="34">
        <v>7</v>
      </c>
      <c r="C901" s="42">
        <v>4452832</v>
      </c>
      <c r="D901" s="42">
        <v>309963.2</v>
      </c>
      <c r="E901" s="34" t="s">
        <v>90</v>
      </c>
      <c r="F901" s="47" t="s">
        <v>40</v>
      </c>
      <c r="G901" s="35" t="s">
        <v>43</v>
      </c>
      <c r="H901" s="34" t="s">
        <v>94</v>
      </c>
      <c r="I901" s="22" t="s">
        <v>94</v>
      </c>
      <c r="J901" s="37">
        <v>3</v>
      </c>
      <c r="K901" s="37" t="s">
        <v>92</v>
      </c>
      <c r="L901" s="37" t="s">
        <v>92</v>
      </c>
      <c r="M901" s="34"/>
      <c r="N901" s="34"/>
      <c r="O901" s="34"/>
      <c r="P901" s="34">
        <v>1</v>
      </c>
      <c r="Q901" s="34"/>
      <c r="R901" s="34"/>
      <c r="S901" s="34">
        <v>1</v>
      </c>
      <c r="T901" s="34"/>
      <c r="U901" s="34"/>
      <c r="V901" s="34"/>
      <c r="W901" s="34"/>
      <c r="X901" s="34"/>
      <c r="Y901" s="34"/>
    </row>
    <row r="902" spans="1:25" ht="15" x14ac:dyDescent="0.25">
      <c r="A902" s="40">
        <v>1142</v>
      </c>
      <c r="B902" s="34">
        <v>7</v>
      </c>
      <c r="C902" s="42">
        <v>4452833.5</v>
      </c>
      <c r="D902" s="42">
        <v>309961.5</v>
      </c>
      <c r="E902" s="34" t="s">
        <v>90</v>
      </c>
      <c r="F902" s="47" t="s">
        <v>40</v>
      </c>
      <c r="G902" s="35" t="s">
        <v>43</v>
      </c>
      <c r="H902" s="34" t="s">
        <v>94</v>
      </c>
      <c r="I902" s="22" t="s">
        <v>94</v>
      </c>
      <c r="J902" s="37">
        <v>3</v>
      </c>
      <c r="K902" s="37" t="s">
        <v>92</v>
      </c>
      <c r="L902" s="37" t="s">
        <v>92</v>
      </c>
      <c r="M902" s="34">
        <v>1</v>
      </c>
      <c r="N902" s="34"/>
      <c r="O902" s="34"/>
      <c r="P902" s="34"/>
      <c r="Q902" s="34"/>
      <c r="R902" s="34"/>
      <c r="S902" s="34">
        <v>1</v>
      </c>
      <c r="T902" s="34"/>
      <c r="U902" s="34"/>
      <c r="V902" s="34"/>
      <c r="W902" s="34"/>
      <c r="X902" s="34"/>
      <c r="Y902" s="34"/>
    </row>
    <row r="903" spans="1:25" ht="15" x14ac:dyDescent="0.25">
      <c r="A903" s="40">
        <v>1046</v>
      </c>
      <c r="B903" s="34">
        <v>7</v>
      </c>
      <c r="C903" s="42">
        <v>4452867.2300000004</v>
      </c>
      <c r="D903" s="42">
        <v>309932.05</v>
      </c>
      <c r="E903" s="34" t="s">
        <v>90</v>
      </c>
      <c r="F903" s="47" t="s">
        <v>40</v>
      </c>
      <c r="G903" s="35" t="s">
        <v>43</v>
      </c>
      <c r="H903" s="34" t="s">
        <v>94</v>
      </c>
      <c r="I903" s="22" t="s">
        <v>94</v>
      </c>
      <c r="J903" s="37">
        <v>3</v>
      </c>
      <c r="K903" s="37" t="s">
        <v>92</v>
      </c>
      <c r="L903" s="37" t="s">
        <v>92</v>
      </c>
      <c r="M903" s="34">
        <v>1</v>
      </c>
      <c r="N903" s="34"/>
      <c r="O903" s="34"/>
      <c r="P903" s="34">
        <v>1</v>
      </c>
      <c r="Q903" s="34"/>
      <c r="R903" s="34"/>
      <c r="S903" s="34"/>
      <c r="T903" s="34"/>
      <c r="U903" s="34"/>
      <c r="V903" s="34"/>
      <c r="W903" s="34"/>
      <c r="X903" s="34"/>
      <c r="Y903" s="34"/>
    </row>
    <row r="904" spans="1:25" ht="15" x14ac:dyDescent="0.25">
      <c r="A904" s="40">
        <v>1143</v>
      </c>
      <c r="B904" s="34">
        <v>7</v>
      </c>
      <c r="C904" s="42">
        <v>4452883</v>
      </c>
      <c r="D904" s="42">
        <v>309916.5</v>
      </c>
      <c r="E904" s="34" t="s">
        <v>90</v>
      </c>
      <c r="F904" s="47" t="s">
        <v>40</v>
      </c>
      <c r="G904" s="35" t="s">
        <v>43</v>
      </c>
      <c r="H904" s="34" t="s">
        <v>94</v>
      </c>
      <c r="I904" s="22" t="s">
        <v>94</v>
      </c>
      <c r="J904" s="37">
        <v>3</v>
      </c>
      <c r="K904" s="37" t="s">
        <v>92</v>
      </c>
      <c r="L904" s="37" t="s">
        <v>92</v>
      </c>
      <c r="M904" s="34">
        <v>1</v>
      </c>
      <c r="N904" s="34"/>
      <c r="O904" s="34"/>
      <c r="P904" s="34">
        <v>1</v>
      </c>
      <c r="Q904" s="34"/>
      <c r="R904" s="34"/>
      <c r="S904" s="34"/>
      <c r="T904" s="34"/>
      <c r="U904" s="34"/>
      <c r="V904" s="34"/>
      <c r="W904" s="34"/>
      <c r="X904" s="34"/>
      <c r="Y904" s="34"/>
    </row>
    <row r="905" spans="1:25" ht="15" x14ac:dyDescent="0.25">
      <c r="A905" s="40">
        <v>1138</v>
      </c>
      <c r="B905" s="34">
        <v>7</v>
      </c>
      <c r="C905" s="42">
        <v>4452921.5999999996</v>
      </c>
      <c r="D905" s="42">
        <v>309883</v>
      </c>
      <c r="E905" s="34" t="s">
        <v>90</v>
      </c>
      <c r="F905" s="47" t="s">
        <v>40</v>
      </c>
      <c r="G905" s="35" t="s">
        <v>43</v>
      </c>
      <c r="H905" s="34" t="s">
        <v>94</v>
      </c>
      <c r="I905" s="22" t="s">
        <v>94</v>
      </c>
      <c r="J905" s="37">
        <v>3</v>
      </c>
      <c r="K905" s="37" t="s">
        <v>92</v>
      </c>
      <c r="L905" s="37" t="s">
        <v>92</v>
      </c>
      <c r="M905" s="34">
        <v>1</v>
      </c>
      <c r="N905" s="34"/>
      <c r="O905" s="34"/>
      <c r="P905" s="34"/>
      <c r="Q905" s="34"/>
      <c r="R905" s="34"/>
      <c r="S905" s="34">
        <v>1</v>
      </c>
      <c r="T905" s="34"/>
      <c r="U905" s="34"/>
      <c r="V905" s="34"/>
      <c r="W905" s="34"/>
      <c r="X905" s="34"/>
      <c r="Y905" s="34"/>
    </row>
    <row r="906" spans="1:25" ht="15" x14ac:dyDescent="0.25">
      <c r="A906" s="40">
        <v>1044</v>
      </c>
      <c r="B906" s="34">
        <v>7</v>
      </c>
      <c r="C906" s="42">
        <v>4452941</v>
      </c>
      <c r="D906" s="42">
        <v>309865.43</v>
      </c>
      <c r="E906" s="34" t="s">
        <v>90</v>
      </c>
      <c r="F906" s="47" t="s">
        <v>40</v>
      </c>
      <c r="G906" s="35" t="s">
        <v>43</v>
      </c>
      <c r="H906" s="34" t="s">
        <v>94</v>
      </c>
      <c r="I906" s="22" t="s">
        <v>94</v>
      </c>
      <c r="J906" s="37">
        <v>3</v>
      </c>
      <c r="K906" s="37" t="s">
        <v>92</v>
      </c>
      <c r="L906" s="37" t="s">
        <v>92</v>
      </c>
      <c r="M906" s="34"/>
      <c r="N906" s="34"/>
      <c r="O906" s="34"/>
      <c r="P906" s="34"/>
      <c r="Q906" s="34"/>
      <c r="R906" s="34"/>
      <c r="S906" s="34">
        <v>1</v>
      </c>
      <c r="T906" s="34"/>
      <c r="U906" s="34"/>
      <c r="V906" s="34"/>
      <c r="W906" s="34"/>
      <c r="X906" s="34"/>
      <c r="Y906" s="34"/>
    </row>
    <row r="907" spans="1:25" ht="15" x14ac:dyDescent="0.25">
      <c r="A907" s="40">
        <v>1891</v>
      </c>
      <c r="B907" s="34">
        <v>13</v>
      </c>
      <c r="C907" s="42">
        <v>4453035.78</v>
      </c>
      <c r="D907" s="42">
        <v>328019.15999999997</v>
      </c>
      <c r="E907" s="34" t="s">
        <v>90</v>
      </c>
      <c r="F907" s="47" t="s">
        <v>40</v>
      </c>
      <c r="G907" s="35" t="s">
        <v>43</v>
      </c>
      <c r="H907" s="34" t="s">
        <v>91</v>
      </c>
      <c r="I907" s="22" t="s">
        <v>94</v>
      </c>
      <c r="J907" s="37">
        <v>7</v>
      </c>
      <c r="K907" s="37" t="s">
        <v>92</v>
      </c>
      <c r="L907" s="37" t="s">
        <v>92</v>
      </c>
      <c r="M907" s="34">
        <v>1</v>
      </c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</row>
    <row r="908" spans="1:25" ht="15" x14ac:dyDescent="0.25">
      <c r="A908" s="40">
        <v>1112</v>
      </c>
      <c r="B908" s="34">
        <v>37</v>
      </c>
      <c r="C908" s="42">
        <v>4453420.0999999996</v>
      </c>
      <c r="D908" s="42">
        <v>314002.2</v>
      </c>
      <c r="E908" s="34" t="s">
        <v>90</v>
      </c>
      <c r="F908" s="47" t="s">
        <v>40</v>
      </c>
      <c r="G908" s="35" t="s">
        <v>43</v>
      </c>
      <c r="H908" s="34" t="s">
        <v>94</v>
      </c>
      <c r="I908" s="22" t="s">
        <v>94</v>
      </c>
      <c r="J908" s="37">
        <v>3</v>
      </c>
      <c r="K908" s="37" t="s">
        <v>92</v>
      </c>
      <c r="L908" s="37" t="s">
        <v>92</v>
      </c>
      <c r="M908" s="34"/>
      <c r="N908" s="34"/>
      <c r="O908" s="34">
        <v>1</v>
      </c>
      <c r="P908" s="34"/>
      <c r="Q908" s="34"/>
      <c r="R908" s="34"/>
      <c r="S908" s="34"/>
      <c r="T908" s="34"/>
      <c r="U908" s="34"/>
      <c r="V908" s="34"/>
      <c r="W908" s="34"/>
      <c r="X908" s="34"/>
      <c r="Y908" s="34"/>
    </row>
    <row r="909" spans="1:25" ht="15" x14ac:dyDescent="0.25">
      <c r="A909" s="40">
        <v>1041</v>
      </c>
      <c r="B909" s="34">
        <v>7</v>
      </c>
      <c r="C909" s="42">
        <v>4453538.87</v>
      </c>
      <c r="D909" s="42">
        <v>309365.86</v>
      </c>
      <c r="E909" s="34" t="s">
        <v>90</v>
      </c>
      <c r="F909" s="47" t="s">
        <v>40</v>
      </c>
      <c r="G909" s="35" t="s">
        <v>43</v>
      </c>
      <c r="H909" s="34" t="s">
        <v>94</v>
      </c>
      <c r="I909" s="22" t="s">
        <v>94</v>
      </c>
      <c r="J909" s="37">
        <v>3</v>
      </c>
      <c r="K909" s="37" t="s">
        <v>92</v>
      </c>
      <c r="L909" s="37" t="s">
        <v>92</v>
      </c>
      <c r="M909" s="34"/>
      <c r="N909" s="34"/>
      <c r="O909" s="34"/>
      <c r="P909" s="34"/>
      <c r="Q909" s="34"/>
      <c r="R909" s="34"/>
      <c r="S909" s="34">
        <v>1</v>
      </c>
      <c r="T909" s="34"/>
      <c r="U909" s="34"/>
      <c r="V909" s="34"/>
      <c r="W909" s="34"/>
      <c r="X909" s="34"/>
      <c r="Y909" s="34"/>
    </row>
    <row r="910" spans="1:25" ht="15" x14ac:dyDescent="0.25">
      <c r="A910" s="40">
        <v>1137</v>
      </c>
      <c r="B910" s="34">
        <v>7</v>
      </c>
      <c r="C910" s="42">
        <v>4453553.5999999996</v>
      </c>
      <c r="D910" s="42">
        <v>309351.59999999998</v>
      </c>
      <c r="E910" s="34" t="s">
        <v>90</v>
      </c>
      <c r="F910" s="47" t="s">
        <v>40</v>
      </c>
      <c r="G910" s="35" t="s">
        <v>43</v>
      </c>
      <c r="H910" s="34" t="s">
        <v>94</v>
      </c>
      <c r="I910" s="22" t="s">
        <v>94</v>
      </c>
      <c r="J910" s="37">
        <v>3</v>
      </c>
      <c r="K910" s="37" t="s">
        <v>92</v>
      </c>
      <c r="L910" s="37" t="s">
        <v>92</v>
      </c>
      <c r="M910" s="34">
        <v>1</v>
      </c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</row>
    <row r="911" spans="1:25" ht="15" x14ac:dyDescent="0.25">
      <c r="A911" s="40">
        <v>1132</v>
      </c>
      <c r="B911" s="34">
        <v>7</v>
      </c>
      <c r="C911" s="42">
        <v>4453553.9000000004</v>
      </c>
      <c r="D911" s="42">
        <v>309352.59999999998</v>
      </c>
      <c r="E911" s="34" t="s">
        <v>90</v>
      </c>
      <c r="F911" s="47" t="s">
        <v>40</v>
      </c>
      <c r="G911" s="35" t="s">
        <v>43</v>
      </c>
      <c r="H911" s="34" t="s">
        <v>94</v>
      </c>
      <c r="I911" s="22" t="s">
        <v>94</v>
      </c>
      <c r="J911" s="37">
        <v>3</v>
      </c>
      <c r="K911" s="37" t="s">
        <v>92</v>
      </c>
      <c r="L911" s="37" t="s">
        <v>92</v>
      </c>
      <c r="M911" s="34"/>
      <c r="N911" s="34"/>
      <c r="O911" s="34">
        <v>1</v>
      </c>
      <c r="P911" s="34"/>
      <c r="Q911" s="34"/>
      <c r="R911" s="34"/>
      <c r="S911" s="34">
        <v>1</v>
      </c>
      <c r="T911" s="34"/>
      <c r="U911" s="34"/>
      <c r="V911" s="34"/>
      <c r="W911" s="34"/>
      <c r="X911" s="34"/>
      <c r="Y911" s="34"/>
    </row>
    <row r="912" spans="1:25" ht="15" x14ac:dyDescent="0.25">
      <c r="A912" s="40">
        <v>1131</v>
      </c>
      <c r="B912" s="34">
        <v>7</v>
      </c>
      <c r="C912" s="42">
        <v>4453554.2</v>
      </c>
      <c r="D912" s="42">
        <v>309352.3</v>
      </c>
      <c r="E912" s="34" t="s">
        <v>90</v>
      </c>
      <c r="F912" s="47" t="s">
        <v>40</v>
      </c>
      <c r="G912" s="35" t="s">
        <v>43</v>
      </c>
      <c r="H912" s="34" t="s">
        <v>94</v>
      </c>
      <c r="I912" s="22" t="s">
        <v>94</v>
      </c>
      <c r="J912" s="37">
        <v>3</v>
      </c>
      <c r="K912" s="37" t="s">
        <v>92</v>
      </c>
      <c r="L912" s="37" t="s">
        <v>92</v>
      </c>
      <c r="M912" s="34">
        <v>1</v>
      </c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</row>
    <row r="913" spans="1:25" ht="15" x14ac:dyDescent="0.25">
      <c r="A913" s="40">
        <v>1134</v>
      </c>
      <c r="B913" s="34">
        <v>7</v>
      </c>
      <c r="C913" s="42">
        <v>4453555.2</v>
      </c>
      <c r="D913" s="42">
        <v>309353.59999999998</v>
      </c>
      <c r="E913" s="34" t="s">
        <v>90</v>
      </c>
      <c r="F913" s="47" t="s">
        <v>40</v>
      </c>
      <c r="G913" s="35" t="s">
        <v>43</v>
      </c>
      <c r="H913" s="34" t="s">
        <v>94</v>
      </c>
      <c r="I913" s="22" t="s">
        <v>94</v>
      </c>
      <c r="J913" s="37">
        <v>3</v>
      </c>
      <c r="K913" s="37" t="s">
        <v>92</v>
      </c>
      <c r="L913" s="37" t="s">
        <v>92</v>
      </c>
      <c r="M913" s="34"/>
      <c r="N913" s="34"/>
      <c r="O913" s="34"/>
      <c r="P913" s="34"/>
      <c r="Q913" s="34"/>
      <c r="R913" s="34"/>
      <c r="S913" s="34">
        <v>1</v>
      </c>
      <c r="T913" s="34"/>
      <c r="U913" s="34"/>
      <c r="V913" s="34"/>
      <c r="W913" s="34"/>
      <c r="X913" s="34"/>
      <c r="Y913" s="34"/>
    </row>
    <row r="914" spans="1:25" ht="15" x14ac:dyDescent="0.25">
      <c r="A914" s="40">
        <v>1135</v>
      </c>
      <c r="B914" s="34">
        <v>7</v>
      </c>
      <c r="C914" s="42">
        <v>4453555.4000000004</v>
      </c>
      <c r="D914" s="42">
        <v>309353</v>
      </c>
      <c r="E914" s="34" t="s">
        <v>90</v>
      </c>
      <c r="F914" s="47" t="s">
        <v>40</v>
      </c>
      <c r="G914" s="35" t="s">
        <v>43</v>
      </c>
      <c r="H914" s="34" t="s">
        <v>94</v>
      </c>
      <c r="I914" s="22" t="s">
        <v>94</v>
      </c>
      <c r="J914" s="37">
        <v>3</v>
      </c>
      <c r="K914" s="37" t="s">
        <v>92</v>
      </c>
      <c r="L914" s="37" t="s">
        <v>92</v>
      </c>
      <c r="M914" s="34"/>
      <c r="N914" s="34"/>
      <c r="O914" s="34">
        <v>1</v>
      </c>
      <c r="P914" s="34"/>
      <c r="Q914" s="34"/>
      <c r="R914" s="34"/>
      <c r="S914" s="34">
        <v>1</v>
      </c>
      <c r="T914" s="34"/>
      <c r="U914" s="34"/>
      <c r="V914" s="34"/>
      <c r="W914" s="34"/>
      <c r="X914" s="34"/>
      <c r="Y914" s="34"/>
    </row>
    <row r="915" spans="1:25" ht="15" x14ac:dyDescent="0.25">
      <c r="A915" s="40">
        <v>1136</v>
      </c>
      <c r="B915" s="34">
        <v>7</v>
      </c>
      <c r="C915" s="42">
        <v>4453556</v>
      </c>
      <c r="D915" s="42">
        <v>309352.5</v>
      </c>
      <c r="E915" s="34" t="s">
        <v>90</v>
      </c>
      <c r="F915" s="47" t="s">
        <v>40</v>
      </c>
      <c r="G915" s="35" t="s">
        <v>43</v>
      </c>
      <c r="H915" s="34" t="s">
        <v>94</v>
      </c>
      <c r="I915" s="22" t="s">
        <v>94</v>
      </c>
      <c r="J915" s="37">
        <v>3</v>
      </c>
      <c r="K915" s="37" t="s">
        <v>92</v>
      </c>
      <c r="L915" s="37" t="s">
        <v>92</v>
      </c>
      <c r="M915" s="34">
        <v>1</v>
      </c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</row>
    <row r="916" spans="1:25" ht="15" x14ac:dyDescent="0.25">
      <c r="A916" s="40">
        <v>1052</v>
      </c>
      <c r="B916" s="34">
        <v>35</v>
      </c>
      <c r="C916" s="42">
        <v>4453601.25</v>
      </c>
      <c r="D916" s="42">
        <v>304310.83</v>
      </c>
      <c r="E916" s="34" t="s">
        <v>90</v>
      </c>
      <c r="F916" s="47" t="s">
        <v>40</v>
      </c>
      <c r="G916" s="35" t="s">
        <v>43</v>
      </c>
      <c r="H916" s="34" t="s">
        <v>94</v>
      </c>
      <c r="I916" s="22" t="s">
        <v>94</v>
      </c>
      <c r="J916" s="37">
        <v>3</v>
      </c>
      <c r="K916" s="37" t="s">
        <v>92</v>
      </c>
      <c r="L916" s="37" t="s">
        <v>92</v>
      </c>
      <c r="M916" s="34">
        <v>1</v>
      </c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</row>
    <row r="917" spans="1:25" ht="15" x14ac:dyDescent="0.25">
      <c r="A917" s="40">
        <v>2038</v>
      </c>
      <c r="B917" s="34">
        <v>13</v>
      </c>
      <c r="C917" s="42">
        <v>4453768.88</v>
      </c>
      <c r="D917" s="42">
        <v>328777.96000000002</v>
      </c>
      <c r="E917" s="34" t="s">
        <v>90</v>
      </c>
      <c r="F917" s="47" t="s">
        <v>40</v>
      </c>
      <c r="G917" s="35" t="s">
        <v>43</v>
      </c>
      <c r="H917" s="34" t="s">
        <v>94</v>
      </c>
      <c r="I917" s="22" t="s">
        <v>94</v>
      </c>
      <c r="J917" s="37">
        <v>7</v>
      </c>
      <c r="K917" s="37" t="s">
        <v>92</v>
      </c>
      <c r="L917" s="37" t="s">
        <v>92</v>
      </c>
      <c r="M917" s="34"/>
      <c r="N917" s="34"/>
      <c r="O917" s="34"/>
      <c r="P917" s="34">
        <v>1</v>
      </c>
      <c r="Q917" s="34"/>
      <c r="R917" s="34"/>
      <c r="S917" s="34"/>
      <c r="T917" s="34"/>
      <c r="U917" s="34"/>
      <c r="V917" s="34"/>
      <c r="W917" s="34"/>
      <c r="X917" s="34"/>
      <c r="Y917" s="34"/>
    </row>
    <row r="918" spans="1:25" ht="15" x14ac:dyDescent="0.25">
      <c r="A918" s="40">
        <v>1023</v>
      </c>
      <c r="B918" s="34">
        <v>37</v>
      </c>
      <c r="C918" s="42">
        <v>4453775.04</v>
      </c>
      <c r="D918" s="42">
        <v>314288.62</v>
      </c>
      <c r="E918" s="34" t="s">
        <v>90</v>
      </c>
      <c r="F918" s="47" t="s">
        <v>40</v>
      </c>
      <c r="G918" s="35" t="s">
        <v>43</v>
      </c>
      <c r="H918" s="34" t="s">
        <v>94</v>
      </c>
      <c r="I918" s="22" t="s">
        <v>94</v>
      </c>
      <c r="J918" s="37">
        <v>3</v>
      </c>
      <c r="K918" s="37" t="s">
        <v>92</v>
      </c>
      <c r="L918" s="37" t="s">
        <v>92</v>
      </c>
      <c r="M918" s="34"/>
      <c r="N918" s="34"/>
      <c r="O918" s="34">
        <v>1</v>
      </c>
      <c r="P918" s="34">
        <v>1</v>
      </c>
      <c r="Q918" s="34"/>
      <c r="R918" s="34"/>
      <c r="S918" s="34"/>
      <c r="T918" s="34"/>
      <c r="U918" s="34"/>
      <c r="V918" s="34"/>
      <c r="W918" s="34"/>
      <c r="X918" s="34"/>
      <c r="Y918" s="34"/>
    </row>
    <row r="919" spans="1:25" ht="15" x14ac:dyDescent="0.25">
      <c r="A919" s="40">
        <v>1107</v>
      </c>
      <c r="B919" s="34">
        <v>37</v>
      </c>
      <c r="C919" s="42">
        <v>4453775.9000000004</v>
      </c>
      <c r="D919" s="42">
        <v>314289.5</v>
      </c>
      <c r="E919" s="34" t="s">
        <v>90</v>
      </c>
      <c r="F919" s="47" t="s">
        <v>40</v>
      </c>
      <c r="G919" s="35" t="s">
        <v>43</v>
      </c>
      <c r="H919" s="34" t="s">
        <v>94</v>
      </c>
      <c r="I919" s="22" t="s">
        <v>94</v>
      </c>
      <c r="J919" s="37">
        <v>3</v>
      </c>
      <c r="K919" s="37" t="s">
        <v>92</v>
      </c>
      <c r="L919" s="37" t="s">
        <v>92</v>
      </c>
      <c r="M919" s="34"/>
      <c r="N919" s="34"/>
      <c r="O919" s="34">
        <v>1</v>
      </c>
      <c r="P919" s="34">
        <v>1</v>
      </c>
      <c r="Q919" s="34"/>
      <c r="R919" s="34"/>
      <c r="S919" s="34"/>
      <c r="T919" s="34"/>
      <c r="U919" s="34"/>
      <c r="V919" s="34"/>
      <c r="W919" s="34"/>
      <c r="X919" s="34"/>
      <c r="Y919" s="34"/>
    </row>
    <row r="920" spans="1:25" ht="15" x14ac:dyDescent="0.25">
      <c r="A920" s="40">
        <v>1108</v>
      </c>
      <c r="B920" s="34">
        <v>37</v>
      </c>
      <c r="C920" s="42">
        <v>4453776.5</v>
      </c>
      <c r="D920" s="42">
        <v>314289.40000000002</v>
      </c>
      <c r="E920" s="34" t="s">
        <v>90</v>
      </c>
      <c r="F920" s="47" t="s">
        <v>40</v>
      </c>
      <c r="G920" s="35" t="s">
        <v>43</v>
      </c>
      <c r="H920" s="34" t="s">
        <v>94</v>
      </c>
      <c r="I920" s="22" t="s">
        <v>94</v>
      </c>
      <c r="J920" s="37">
        <v>3</v>
      </c>
      <c r="K920" s="37" t="s">
        <v>92</v>
      </c>
      <c r="L920" s="37" t="s">
        <v>92</v>
      </c>
      <c r="M920" s="34"/>
      <c r="N920" s="34"/>
      <c r="O920" s="34">
        <v>1</v>
      </c>
      <c r="P920" s="34"/>
      <c r="Q920" s="34"/>
      <c r="R920" s="34"/>
      <c r="S920" s="34"/>
      <c r="T920" s="34"/>
      <c r="U920" s="34"/>
      <c r="V920" s="34"/>
      <c r="W920" s="34"/>
      <c r="X920" s="34"/>
      <c r="Y920" s="34"/>
    </row>
    <row r="921" spans="1:25" ht="15" x14ac:dyDescent="0.25">
      <c r="A921" s="40">
        <v>1039</v>
      </c>
      <c r="B921" s="34">
        <v>7</v>
      </c>
      <c r="C921" s="42">
        <v>4453848.12</v>
      </c>
      <c r="D921" s="42">
        <v>308475.24</v>
      </c>
      <c r="E921" s="34" t="s">
        <v>90</v>
      </c>
      <c r="F921" s="47" t="s">
        <v>40</v>
      </c>
      <c r="G921" s="35" t="s">
        <v>43</v>
      </c>
      <c r="H921" s="34" t="s">
        <v>94</v>
      </c>
      <c r="I921" s="22" t="s">
        <v>94</v>
      </c>
      <c r="J921" s="37">
        <v>3</v>
      </c>
      <c r="K921" s="37" t="s">
        <v>92</v>
      </c>
      <c r="L921" s="37" t="s">
        <v>92</v>
      </c>
      <c r="M921" s="34"/>
      <c r="N921" s="34"/>
      <c r="O921" s="34"/>
      <c r="P921" s="34">
        <v>1</v>
      </c>
      <c r="Q921" s="34"/>
      <c r="R921" s="34"/>
      <c r="S921" s="34">
        <v>1</v>
      </c>
      <c r="T921" s="34"/>
      <c r="U921" s="34"/>
      <c r="V921" s="34"/>
      <c r="W921" s="34"/>
      <c r="X921" s="34"/>
      <c r="Y921" s="34"/>
    </row>
    <row r="922" spans="1:25" ht="15" x14ac:dyDescent="0.25">
      <c r="A922" s="40">
        <v>1037</v>
      </c>
      <c r="B922" s="34">
        <v>7</v>
      </c>
      <c r="C922" s="42">
        <v>4453848.49</v>
      </c>
      <c r="D922" s="42">
        <v>308477.89</v>
      </c>
      <c r="E922" s="34" t="s">
        <v>90</v>
      </c>
      <c r="F922" s="47" t="s">
        <v>40</v>
      </c>
      <c r="G922" s="35" t="s">
        <v>43</v>
      </c>
      <c r="H922" s="34" t="s">
        <v>94</v>
      </c>
      <c r="I922" s="22" t="s">
        <v>94</v>
      </c>
      <c r="J922" s="37">
        <v>3</v>
      </c>
      <c r="K922" s="37" t="s">
        <v>92</v>
      </c>
      <c r="L922" s="37" t="s">
        <v>92</v>
      </c>
      <c r="M922" s="34"/>
      <c r="N922" s="34"/>
      <c r="O922" s="34"/>
      <c r="P922" s="34">
        <v>1</v>
      </c>
      <c r="Q922" s="34"/>
      <c r="R922" s="34"/>
      <c r="S922" s="34"/>
      <c r="T922" s="34"/>
      <c r="U922" s="34"/>
      <c r="V922" s="34"/>
      <c r="W922" s="34"/>
      <c r="X922" s="34"/>
      <c r="Y922" s="34"/>
    </row>
    <row r="923" spans="1:25" ht="15" x14ac:dyDescent="0.25">
      <c r="A923" s="40">
        <v>2037</v>
      </c>
      <c r="B923" s="34">
        <v>13</v>
      </c>
      <c r="C923" s="42">
        <v>4453883.3899999997</v>
      </c>
      <c r="D923" s="42">
        <v>328900.09999999998</v>
      </c>
      <c r="E923" s="34" t="s">
        <v>90</v>
      </c>
      <c r="F923" s="47" t="s">
        <v>40</v>
      </c>
      <c r="G923" s="35" t="s">
        <v>43</v>
      </c>
      <c r="H923" s="34" t="s">
        <v>94</v>
      </c>
      <c r="I923" s="22" t="s">
        <v>94</v>
      </c>
      <c r="J923" s="37">
        <v>7</v>
      </c>
      <c r="K923" s="37" t="s">
        <v>92</v>
      </c>
      <c r="L923" s="37" t="s">
        <v>92</v>
      </c>
      <c r="M923" s="34"/>
      <c r="N923" s="34"/>
      <c r="O923" s="34"/>
      <c r="P923" s="34">
        <v>1</v>
      </c>
      <c r="Q923" s="34"/>
      <c r="R923" s="34"/>
      <c r="S923" s="34"/>
      <c r="T923" s="34"/>
      <c r="U923" s="34"/>
      <c r="V923" s="34"/>
      <c r="W923" s="34"/>
      <c r="X923" s="34"/>
      <c r="Y923" s="34"/>
    </row>
    <row r="924" spans="1:25" ht="15" x14ac:dyDescent="0.25">
      <c r="A924" s="40">
        <v>2039</v>
      </c>
      <c r="B924" s="34">
        <v>13</v>
      </c>
      <c r="C924" s="42">
        <v>4454055.3600000003</v>
      </c>
      <c r="D924" s="42">
        <v>329079.46000000002</v>
      </c>
      <c r="E924" s="34" t="s">
        <v>90</v>
      </c>
      <c r="F924" s="47" t="s">
        <v>40</v>
      </c>
      <c r="G924" s="35" t="s">
        <v>43</v>
      </c>
      <c r="H924" s="34" t="s">
        <v>94</v>
      </c>
      <c r="I924" s="22" t="s">
        <v>94</v>
      </c>
      <c r="J924" s="37">
        <v>7</v>
      </c>
      <c r="K924" s="37" t="s">
        <v>92</v>
      </c>
      <c r="L924" s="37" t="s">
        <v>92</v>
      </c>
      <c r="M924" s="34"/>
      <c r="N924" s="34"/>
      <c r="O924" s="34"/>
      <c r="P924" s="34">
        <v>1</v>
      </c>
      <c r="Q924" s="34"/>
      <c r="R924" s="34"/>
      <c r="S924" s="34"/>
      <c r="T924" s="34"/>
      <c r="U924" s="34"/>
      <c r="V924" s="34"/>
      <c r="W924" s="34"/>
      <c r="X924" s="34"/>
      <c r="Y924" s="34"/>
    </row>
    <row r="925" spans="1:25" ht="15" x14ac:dyDescent="0.25">
      <c r="A925" s="40">
        <v>2040</v>
      </c>
      <c r="B925" s="34">
        <v>13</v>
      </c>
      <c r="C925" s="42">
        <v>4454056.6500000004</v>
      </c>
      <c r="D925" s="42">
        <v>329081.28000000003</v>
      </c>
      <c r="E925" s="34" t="s">
        <v>90</v>
      </c>
      <c r="F925" s="47" t="s">
        <v>40</v>
      </c>
      <c r="G925" s="35" t="s">
        <v>43</v>
      </c>
      <c r="H925" s="34" t="s">
        <v>94</v>
      </c>
      <c r="I925" s="22" t="s">
        <v>94</v>
      </c>
      <c r="J925" s="37">
        <v>7</v>
      </c>
      <c r="K925" s="37" t="s">
        <v>92</v>
      </c>
      <c r="L925" s="37" t="s">
        <v>92</v>
      </c>
      <c r="M925" s="34">
        <v>1</v>
      </c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</row>
    <row r="926" spans="1:25" ht="15" x14ac:dyDescent="0.25">
      <c r="A926" s="40">
        <v>2025</v>
      </c>
      <c r="B926" s="34">
        <v>13</v>
      </c>
      <c r="C926" s="42">
        <v>4454248.0999999996</v>
      </c>
      <c r="D926" s="42">
        <v>329293.09000000003</v>
      </c>
      <c r="E926" s="34" t="s">
        <v>90</v>
      </c>
      <c r="F926" s="47" t="s">
        <v>40</v>
      </c>
      <c r="G926" s="35" t="s">
        <v>43</v>
      </c>
      <c r="H926" s="34" t="s">
        <v>94</v>
      </c>
      <c r="I926" s="22" t="s">
        <v>94</v>
      </c>
      <c r="J926" s="37">
        <v>6</v>
      </c>
      <c r="K926" s="37" t="s">
        <v>92</v>
      </c>
      <c r="L926" s="37" t="s">
        <v>92</v>
      </c>
      <c r="M926" s="34"/>
      <c r="N926" s="34"/>
      <c r="O926" s="34">
        <v>1</v>
      </c>
      <c r="P926" s="34"/>
      <c r="Q926" s="34"/>
      <c r="R926" s="34"/>
      <c r="S926" s="34"/>
      <c r="T926" s="34"/>
      <c r="U926" s="34"/>
      <c r="V926" s="34"/>
      <c r="W926" s="34"/>
      <c r="X926" s="34"/>
      <c r="Y926" s="34"/>
    </row>
    <row r="927" spans="1:25" ht="15" x14ac:dyDescent="0.25">
      <c r="A927" s="40">
        <v>1623</v>
      </c>
      <c r="B927" s="34">
        <v>58</v>
      </c>
      <c r="C927" s="42">
        <v>4461205.74</v>
      </c>
      <c r="D927" s="42">
        <v>349563.21</v>
      </c>
      <c r="E927" s="34" t="s">
        <v>90</v>
      </c>
      <c r="F927" s="47" t="s">
        <v>41</v>
      </c>
      <c r="G927" s="35" t="s">
        <v>43</v>
      </c>
      <c r="H927" s="34" t="s">
        <v>91</v>
      </c>
      <c r="I927" s="22" t="s">
        <v>94</v>
      </c>
      <c r="J927" s="37">
        <v>2</v>
      </c>
      <c r="K927" s="37" t="s">
        <v>92</v>
      </c>
      <c r="L927" s="37" t="s">
        <v>92</v>
      </c>
      <c r="M927" s="34">
        <v>1</v>
      </c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</row>
    <row r="928" spans="1:25" ht="15" x14ac:dyDescent="0.25">
      <c r="A928" s="40">
        <v>1786</v>
      </c>
      <c r="B928" s="34">
        <v>58</v>
      </c>
      <c r="C928" s="42">
        <v>4461233.3</v>
      </c>
      <c r="D928" s="42">
        <v>347947.2</v>
      </c>
      <c r="E928" s="34" t="s">
        <v>90</v>
      </c>
      <c r="F928" s="47" t="s">
        <v>41</v>
      </c>
      <c r="G928" s="35" t="s">
        <v>43</v>
      </c>
      <c r="H928" s="34" t="s">
        <v>91</v>
      </c>
      <c r="I928" s="22" t="s">
        <v>94</v>
      </c>
      <c r="J928" s="37">
        <v>2</v>
      </c>
      <c r="K928" s="37" t="s">
        <v>92</v>
      </c>
      <c r="L928" s="37" t="s">
        <v>92</v>
      </c>
      <c r="M928" s="34">
        <v>1</v>
      </c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</row>
    <row r="929" spans="1:25" ht="15" x14ac:dyDescent="0.25">
      <c r="A929" s="40">
        <v>1883</v>
      </c>
      <c r="B929" s="34">
        <v>26</v>
      </c>
      <c r="C929" s="42">
        <v>4462424.08</v>
      </c>
      <c r="D929" s="42">
        <v>324667.49</v>
      </c>
      <c r="E929" s="34" t="s">
        <v>90</v>
      </c>
      <c r="F929" s="47" t="s">
        <v>40</v>
      </c>
      <c r="G929" s="35" t="s">
        <v>43</v>
      </c>
      <c r="H929" s="34" t="s">
        <v>94</v>
      </c>
      <c r="I929" s="22" t="s">
        <v>94</v>
      </c>
      <c r="J929" s="37">
        <v>2</v>
      </c>
      <c r="K929" s="37" t="s">
        <v>92</v>
      </c>
      <c r="L929" s="37" t="s">
        <v>92</v>
      </c>
      <c r="M929" s="34"/>
      <c r="N929" s="34"/>
      <c r="O929" s="34"/>
      <c r="P929" s="34"/>
      <c r="Q929" s="34">
        <v>1</v>
      </c>
      <c r="R929" s="34"/>
      <c r="S929" s="34"/>
      <c r="T929" s="34"/>
      <c r="U929" s="34"/>
      <c r="V929" s="34"/>
      <c r="W929" s="34"/>
      <c r="X929" s="34"/>
      <c r="Y929" s="34"/>
    </row>
    <row r="930" spans="1:25" ht="15" x14ac:dyDescent="0.25">
      <c r="A930" s="40">
        <v>1000</v>
      </c>
      <c r="B930" s="34">
        <v>1</v>
      </c>
      <c r="C930" s="42">
        <v>4467894.7699999996</v>
      </c>
      <c r="D930" s="42">
        <v>323372.31</v>
      </c>
      <c r="E930" s="34" t="s">
        <v>90</v>
      </c>
      <c r="F930" s="47" t="s">
        <v>40</v>
      </c>
      <c r="G930" s="35" t="s">
        <v>43</v>
      </c>
      <c r="H930" s="34" t="s">
        <v>94</v>
      </c>
      <c r="I930" s="22" t="s">
        <v>94</v>
      </c>
      <c r="J930" s="37">
        <v>2</v>
      </c>
      <c r="K930" s="37" t="s">
        <v>92</v>
      </c>
      <c r="L930" s="37" t="s">
        <v>92</v>
      </c>
      <c r="M930" s="34">
        <v>1</v>
      </c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</row>
    <row r="931" spans="1:25" ht="15" x14ac:dyDescent="0.25">
      <c r="A931" s="23" t="s">
        <v>388</v>
      </c>
      <c r="B931" s="34">
        <v>49</v>
      </c>
      <c r="C931" s="42">
        <v>4419822.41</v>
      </c>
      <c r="D931" s="42">
        <v>336837.97</v>
      </c>
      <c r="E931" s="34" t="s">
        <v>90</v>
      </c>
      <c r="F931" s="47" t="s">
        <v>41</v>
      </c>
      <c r="G931" s="35" t="s">
        <v>42</v>
      </c>
      <c r="H931" s="34" t="s">
        <v>94</v>
      </c>
      <c r="I931" s="22" t="s">
        <v>94</v>
      </c>
      <c r="J931" s="37">
        <v>3</v>
      </c>
      <c r="K931" s="37" t="s">
        <v>92</v>
      </c>
      <c r="L931" s="37" t="s">
        <v>92</v>
      </c>
      <c r="M931" s="34"/>
      <c r="N931" s="34"/>
      <c r="O931" s="34">
        <v>1</v>
      </c>
      <c r="P931" s="34"/>
      <c r="Q931" s="34"/>
      <c r="R931" s="34"/>
      <c r="S931" s="34"/>
      <c r="T931" s="34"/>
      <c r="U931" s="34"/>
      <c r="V931" s="34"/>
      <c r="W931" s="34"/>
      <c r="X931" s="34"/>
    </row>
    <row r="932" spans="1:25" ht="15" x14ac:dyDescent="0.25">
      <c r="A932" s="23" t="s">
        <v>387</v>
      </c>
      <c r="B932" s="36">
        <v>49</v>
      </c>
      <c r="C932" s="44">
        <v>4420117.96</v>
      </c>
      <c r="D932" s="44">
        <v>336789.13</v>
      </c>
      <c r="E932" s="36" t="s">
        <v>90</v>
      </c>
      <c r="F932" s="47" t="s">
        <v>41</v>
      </c>
      <c r="G932" s="35" t="s">
        <v>42</v>
      </c>
      <c r="H932" s="36" t="s">
        <v>91</v>
      </c>
      <c r="I932" s="22" t="s">
        <v>94</v>
      </c>
      <c r="J932" s="46">
        <v>3</v>
      </c>
      <c r="K932" s="46" t="s">
        <v>92</v>
      </c>
      <c r="L932" s="46" t="s">
        <v>92</v>
      </c>
      <c r="M932" s="34">
        <v>1</v>
      </c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spans="1:25" ht="15" x14ac:dyDescent="0.25">
      <c r="A933" s="23" t="s">
        <v>447</v>
      </c>
      <c r="B933" s="34">
        <v>10</v>
      </c>
      <c r="C933" s="42">
        <v>4420508.8099999996</v>
      </c>
      <c r="D933" s="42">
        <v>331303.88</v>
      </c>
      <c r="E933" s="34" t="s">
        <v>90</v>
      </c>
      <c r="F933" s="47" t="s">
        <v>40</v>
      </c>
      <c r="G933" s="35" t="s">
        <v>42</v>
      </c>
      <c r="H933" s="34" t="s">
        <v>94</v>
      </c>
      <c r="I933" s="22" t="s">
        <v>94</v>
      </c>
      <c r="J933" s="37">
        <v>2</v>
      </c>
      <c r="K933" s="37" t="s">
        <v>92</v>
      </c>
      <c r="L933" s="37" t="s">
        <v>92</v>
      </c>
      <c r="M933" s="34">
        <v>1</v>
      </c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spans="1:25" ht="15" x14ac:dyDescent="0.25">
      <c r="A934" s="23" t="s">
        <v>446</v>
      </c>
      <c r="B934" s="34">
        <v>10</v>
      </c>
      <c r="C934" s="42">
        <v>4420566.33</v>
      </c>
      <c r="D934" s="42">
        <v>331394.51</v>
      </c>
      <c r="E934" s="34" t="s">
        <v>90</v>
      </c>
      <c r="F934" s="47" t="s">
        <v>40</v>
      </c>
      <c r="G934" s="35" t="s">
        <v>42</v>
      </c>
      <c r="H934" s="34" t="s">
        <v>94</v>
      </c>
      <c r="I934" s="22" t="s">
        <v>94</v>
      </c>
      <c r="J934" s="37">
        <v>2</v>
      </c>
      <c r="K934" s="37" t="s">
        <v>92</v>
      </c>
      <c r="L934" s="37" t="s">
        <v>92</v>
      </c>
      <c r="M934" s="34"/>
      <c r="N934" s="34"/>
      <c r="O934" s="34">
        <v>1</v>
      </c>
      <c r="P934" s="34"/>
      <c r="Q934" s="34"/>
      <c r="R934" s="34"/>
      <c r="S934" s="34"/>
      <c r="T934" s="34"/>
      <c r="U934" s="34"/>
      <c r="V934" s="34"/>
      <c r="W934" s="34"/>
      <c r="X934" s="34"/>
      <c r="Y934" s="34"/>
    </row>
    <row r="935" spans="1:25" ht="15" x14ac:dyDescent="0.25">
      <c r="A935" s="23" t="s">
        <v>480</v>
      </c>
      <c r="B935" s="34">
        <v>49</v>
      </c>
      <c r="C935" s="42">
        <v>4421447.13</v>
      </c>
      <c r="D935" s="42">
        <v>336700.69</v>
      </c>
      <c r="E935" s="34" t="s">
        <v>90</v>
      </c>
      <c r="F935" s="47" t="s">
        <v>40</v>
      </c>
      <c r="G935" s="35" t="s">
        <v>42</v>
      </c>
      <c r="H935" s="34" t="s">
        <v>94</v>
      </c>
      <c r="I935" s="22" t="s">
        <v>94</v>
      </c>
      <c r="J935" s="37">
        <v>7</v>
      </c>
      <c r="K935" s="37" t="s">
        <v>92</v>
      </c>
      <c r="L935" s="37" t="s">
        <v>92</v>
      </c>
      <c r="M935" s="34"/>
      <c r="N935" s="34"/>
      <c r="O935" s="34">
        <v>1</v>
      </c>
      <c r="P935" s="34"/>
      <c r="Q935" s="34"/>
      <c r="R935" s="34"/>
      <c r="S935" s="34"/>
      <c r="T935" s="34"/>
      <c r="U935" s="34"/>
      <c r="V935" s="34"/>
      <c r="W935" s="34"/>
      <c r="X935" s="34"/>
      <c r="Y935" s="34"/>
    </row>
    <row r="936" spans="1:25" ht="15" x14ac:dyDescent="0.25">
      <c r="A936" s="23" t="s">
        <v>443</v>
      </c>
      <c r="B936" s="34">
        <v>51</v>
      </c>
      <c r="C936" s="42">
        <v>4427674.8</v>
      </c>
      <c r="D936" s="42">
        <v>341196.59</v>
      </c>
      <c r="E936" s="34" t="s">
        <v>90</v>
      </c>
      <c r="F936" s="47" t="s">
        <v>40</v>
      </c>
      <c r="G936" s="35" t="s">
        <v>42</v>
      </c>
      <c r="H936" s="34" t="s">
        <v>94</v>
      </c>
      <c r="I936" s="22" t="s">
        <v>94</v>
      </c>
      <c r="J936" s="37">
        <v>2</v>
      </c>
      <c r="K936" s="37" t="s">
        <v>92</v>
      </c>
      <c r="L936" s="37" t="s">
        <v>92</v>
      </c>
      <c r="M936" s="34"/>
      <c r="N936" s="34">
        <v>1</v>
      </c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</row>
    <row r="937" spans="1:25" ht="15" x14ac:dyDescent="0.25">
      <c r="A937" s="23" t="s">
        <v>444</v>
      </c>
      <c r="B937" s="34">
        <v>51</v>
      </c>
      <c r="C937" s="42">
        <v>4427699.3499999996</v>
      </c>
      <c r="D937" s="42">
        <v>341174.81</v>
      </c>
      <c r="E937" s="34" t="s">
        <v>90</v>
      </c>
      <c r="F937" s="47" t="s">
        <v>40</v>
      </c>
      <c r="G937" s="35" t="s">
        <v>42</v>
      </c>
      <c r="H937" s="34" t="s">
        <v>94</v>
      </c>
      <c r="I937" s="22" t="s">
        <v>94</v>
      </c>
      <c r="J937" s="37">
        <v>2</v>
      </c>
      <c r="K937" s="37" t="s">
        <v>92</v>
      </c>
      <c r="L937" s="37" t="s">
        <v>92</v>
      </c>
      <c r="M937" s="34"/>
      <c r="N937" s="34"/>
      <c r="O937" s="34">
        <v>1</v>
      </c>
      <c r="P937" s="34"/>
      <c r="Q937" s="34"/>
      <c r="R937" s="34"/>
      <c r="S937" s="34"/>
      <c r="T937" s="34"/>
      <c r="U937" s="34"/>
      <c r="V937" s="34"/>
      <c r="W937" s="34"/>
      <c r="X937" s="34"/>
      <c r="Y937" s="34"/>
    </row>
    <row r="938" spans="1:25" ht="15" x14ac:dyDescent="0.25">
      <c r="A938" s="23" t="s">
        <v>445</v>
      </c>
      <c r="B938" s="34">
        <v>51</v>
      </c>
      <c r="C938" s="42">
        <v>4427709.49</v>
      </c>
      <c r="D938" s="42">
        <v>341173.05</v>
      </c>
      <c r="E938" s="34" t="s">
        <v>90</v>
      </c>
      <c r="F938" s="47" t="s">
        <v>40</v>
      </c>
      <c r="G938" s="35" t="s">
        <v>42</v>
      </c>
      <c r="H938" s="34" t="s">
        <v>94</v>
      </c>
      <c r="I938" s="22" t="s">
        <v>94</v>
      </c>
      <c r="J938" s="37">
        <v>2</v>
      </c>
      <c r="K938" s="37" t="s">
        <v>92</v>
      </c>
      <c r="L938" s="37" t="s">
        <v>92</v>
      </c>
      <c r="M938" s="34"/>
      <c r="N938" s="34"/>
      <c r="O938" s="34">
        <v>1</v>
      </c>
      <c r="P938" s="34"/>
      <c r="Q938" s="34"/>
      <c r="R938" s="34"/>
      <c r="S938" s="34"/>
      <c r="T938" s="34"/>
      <c r="U938" s="34"/>
      <c r="V938" s="34"/>
      <c r="W938" s="34"/>
      <c r="X938" s="34"/>
      <c r="Y938" s="34"/>
    </row>
    <row r="939" spans="1:25" ht="15" x14ac:dyDescent="0.25">
      <c r="A939" s="23" t="s">
        <v>442</v>
      </c>
      <c r="B939" s="34">
        <v>51</v>
      </c>
      <c r="C939" s="42">
        <v>4428544.7</v>
      </c>
      <c r="D939" s="42">
        <v>341769.59</v>
      </c>
      <c r="E939" s="34" t="s">
        <v>90</v>
      </c>
      <c r="F939" s="47" t="s">
        <v>40</v>
      </c>
      <c r="G939" s="35" t="s">
        <v>42</v>
      </c>
      <c r="H939" s="34" t="s">
        <v>94</v>
      </c>
      <c r="I939" s="22" t="s">
        <v>94</v>
      </c>
      <c r="J939" s="37">
        <v>2</v>
      </c>
      <c r="K939" s="37" t="s">
        <v>92</v>
      </c>
      <c r="L939" s="37" t="s">
        <v>92</v>
      </c>
      <c r="M939" s="34"/>
      <c r="N939" s="34"/>
      <c r="O939" s="34">
        <v>1</v>
      </c>
      <c r="P939" s="34"/>
      <c r="Q939" s="34"/>
      <c r="R939" s="34"/>
      <c r="S939" s="34"/>
      <c r="T939" s="34"/>
      <c r="U939" s="34"/>
      <c r="V939" s="34"/>
      <c r="W939" s="34"/>
      <c r="X939" s="34"/>
      <c r="Y939" s="34"/>
    </row>
    <row r="940" spans="1:25" ht="15" x14ac:dyDescent="0.25">
      <c r="A940" s="23" t="s">
        <v>406</v>
      </c>
      <c r="B940" s="34">
        <v>29</v>
      </c>
      <c r="C940" s="42">
        <v>4428686.1100000003</v>
      </c>
      <c r="D940" s="42">
        <v>320360.96000000002</v>
      </c>
      <c r="E940" s="34" t="s">
        <v>90</v>
      </c>
      <c r="F940" s="47" t="s">
        <v>40</v>
      </c>
      <c r="G940" s="35" t="s">
        <v>42</v>
      </c>
      <c r="H940" s="34" t="s">
        <v>94</v>
      </c>
      <c r="I940" s="22" t="s">
        <v>94</v>
      </c>
      <c r="J940" s="37">
        <v>3</v>
      </c>
      <c r="K940" s="37" t="s">
        <v>92</v>
      </c>
      <c r="L940" s="37" t="s">
        <v>92</v>
      </c>
      <c r="M940" s="34">
        <v>1</v>
      </c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</row>
    <row r="941" spans="1:25" ht="15" x14ac:dyDescent="0.25">
      <c r="A941" s="23" t="s">
        <v>417</v>
      </c>
      <c r="B941" s="34">
        <v>29</v>
      </c>
      <c r="C941" s="42">
        <v>4429178.4000000004</v>
      </c>
      <c r="D941" s="42">
        <v>319448.78999999998</v>
      </c>
      <c r="E941" s="34" t="s">
        <v>90</v>
      </c>
      <c r="F941" s="47" t="s">
        <v>40</v>
      </c>
      <c r="G941" s="35" t="s">
        <v>42</v>
      </c>
      <c r="H941" s="34" t="s">
        <v>94</v>
      </c>
      <c r="I941" s="22" t="s">
        <v>94</v>
      </c>
      <c r="J941" s="37">
        <v>3</v>
      </c>
      <c r="K941" s="37" t="s">
        <v>92</v>
      </c>
      <c r="L941" s="37" t="s">
        <v>92</v>
      </c>
      <c r="M941" s="34"/>
      <c r="N941" s="34"/>
      <c r="O941" s="34">
        <v>1</v>
      </c>
      <c r="P941" s="34"/>
      <c r="Q941" s="34"/>
      <c r="R941" s="34"/>
      <c r="S941" s="34"/>
      <c r="T941" s="34"/>
      <c r="U941" s="34"/>
      <c r="V941" s="34"/>
      <c r="W941" s="34"/>
      <c r="X941" s="34"/>
      <c r="Y941" s="34"/>
    </row>
    <row r="942" spans="1:25" ht="15" x14ac:dyDescent="0.25">
      <c r="A942" s="23" t="s">
        <v>484</v>
      </c>
      <c r="B942" s="34">
        <v>29</v>
      </c>
      <c r="C942" s="42">
        <v>4429395.59</v>
      </c>
      <c r="D942" s="42">
        <v>319147.02</v>
      </c>
      <c r="E942" s="34" t="s">
        <v>90</v>
      </c>
      <c r="F942" s="47" t="s">
        <v>40</v>
      </c>
      <c r="G942" s="35" t="s">
        <v>42</v>
      </c>
      <c r="H942" s="34" t="s">
        <v>94</v>
      </c>
      <c r="I942" s="22" t="s">
        <v>94</v>
      </c>
      <c r="J942" s="37">
        <v>3</v>
      </c>
      <c r="K942" s="37" t="s">
        <v>92</v>
      </c>
      <c r="L942" s="37" t="s">
        <v>92</v>
      </c>
      <c r="M942" s="34">
        <v>1</v>
      </c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</row>
    <row r="943" spans="1:25" ht="15" x14ac:dyDescent="0.25">
      <c r="A943" s="23" t="s">
        <v>483</v>
      </c>
      <c r="B943" s="34">
        <v>29</v>
      </c>
      <c r="C943" s="42">
        <v>4429585.66</v>
      </c>
      <c r="D943" s="42">
        <v>318884</v>
      </c>
      <c r="E943" s="34" t="s">
        <v>90</v>
      </c>
      <c r="F943" s="47" t="s">
        <v>40</v>
      </c>
      <c r="G943" s="35" t="s">
        <v>42</v>
      </c>
      <c r="H943" s="34" t="s">
        <v>94</v>
      </c>
      <c r="I943" s="22" t="s">
        <v>94</v>
      </c>
      <c r="J943" s="37">
        <v>3</v>
      </c>
      <c r="K943" s="37" t="s">
        <v>92</v>
      </c>
      <c r="L943" s="37" t="s">
        <v>92</v>
      </c>
      <c r="M943" s="34"/>
      <c r="N943" s="34"/>
      <c r="O943" s="34">
        <v>1</v>
      </c>
      <c r="P943" s="34"/>
      <c r="Q943" s="34"/>
      <c r="R943" s="34"/>
      <c r="S943" s="34"/>
      <c r="T943" s="34"/>
      <c r="U943" s="34"/>
      <c r="V943" s="34"/>
      <c r="W943" s="34"/>
      <c r="X943" s="34"/>
      <c r="Y943" s="34"/>
    </row>
    <row r="944" spans="1:25" ht="15" x14ac:dyDescent="0.25">
      <c r="A944" s="23" t="s">
        <v>469</v>
      </c>
      <c r="B944" s="34">
        <v>51</v>
      </c>
      <c r="C944" s="42">
        <v>4429586.78</v>
      </c>
      <c r="D944" s="42">
        <v>341444.11</v>
      </c>
      <c r="E944" s="34" t="s">
        <v>90</v>
      </c>
      <c r="F944" s="47" t="s">
        <v>40</v>
      </c>
      <c r="G944" s="35" t="s">
        <v>42</v>
      </c>
      <c r="H944" s="34" t="s">
        <v>94</v>
      </c>
      <c r="I944" s="22" t="s">
        <v>94</v>
      </c>
      <c r="J944" s="37">
        <v>3</v>
      </c>
      <c r="K944" s="37" t="s">
        <v>92</v>
      </c>
      <c r="L944" s="37" t="s">
        <v>92</v>
      </c>
      <c r="M944" s="34"/>
      <c r="N944" s="34"/>
      <c r="O944" s="34">
        <v>1</v>
      </c>
      <c r="P944" s="34"/>
      <c r="Q944" s="34"/>
      <c r="R944" s="34"/>
      <c r="S944" s="34"/>
      <c r="T944" s="34"/>
      <c r="U944" s="34"/>
      <c r="V944" s="34"/>
      <c r="W944" s="34"/>
      <c r="X944" s="34"/>
    </row>
    <row r="945" spans="1:25" ht="15" x14ac:dyDescent="0.25">
      <c r="A945" s="23" t="s">
        <v>418</v>
      </c>
      <c r="B945" s="34">
        <v>29</v>
      </c>
      <c r="C945" s="42">
        <v>4429663.7300000004</v>
      </c>
      <c r="D945" s="42">
        <v>318763.28000000003</v>
      </c>
      <c r="E945" s="34" t="s">
        <v>90</v>
      </c>
      <c r="F945" s="47" t="s">
        <v>40</v>
      </c>
      <c r="G945" s="35" t="s">
        <v>42</v>
      </c>
      <c r="H945" s="34" t="s">
        <v>94</v>
      </c>
      <c r="I945" s="22" t="s">
        <v>94</v>
      </c>
      <c r="J945" s="37">
        <v>3</v>
      </c>
      <c r="K945" s="37" t="s">
        <v>92</v>
      </c>
      <c r="L945" s="37" t="s">
        <v>92</v>
      </c>
      <c r="M945" s="34"/>
      <c r="N945" s="34"/>
      <c r="O945" s="34">
        <v>1</v>
      </c>
      <c r="P945" s="34"/>
      <c r="Q945" s="34"/>
      <c r="R945" s="34"/>
      <c r="S945" s="34"/>
      <c r="T945" s="34"/>
      <c r="U945" s="34"/>
      <c r="V945" s="34"/>
      <c r="W945" s="34"/>
      <c r="X945" s="34"/>
    </row>
    <row r="946" spans="1:25" ht="15" x14ac:dyDescent="0.25">
      <c r="A946" s="23" t="s">
        <v>481</v>
      </c>
      <c r="B946" s="34">
        <v>29</v>
      </c>
      <c r="C946" s="42">
        <v>4429708.3600000003</v>
      </c>
      <c r="D946" s="42">
        <v>318698.82</v>
      </c>
      <c r="E946" s="34" t="s">
        <v>90</v>
      </c>
      <c r="F946" s="47" t="s">
        <v>40</v>
      </c>
      <c r="G946" s="35" t="s">
        <v>42</v>
      </c>
      <c r="H946" s="34" t="s">
        <v>94</v>
      </c>
      <c r="I946" s="22" t="s">
        <v>94</v>
      </c>
      <c r="J946" s="37">
        <v>7</v>
      </c>
      <c r="K946" s="37" t="s">
        <v>92</v>
      </c>
      <c r="L946" s="37" t="s">
        <v>92</v>
      </c>
      <c r="M946" s="34"/>
      <c r="N946" s="34"/>
      <c r="O946" s="34">
        <v>1</v>
      </c>
      <c r="P946" s="34"/>
      <c r="Q946" s="34"/>
      <c r="R946" s="34"/>
      <c r="S946" s="34"/>
      <c r="T946" s="34"/>
      <c r="U946" s="34"/>
      <c r="V946" s="34"/>
      <c r="W946" s="34"/>
      <c r="X946" s="34">
        <v>1</v>
      </c>
    </row>
    <row r="947" spans="1:25" ht="15" x14ac:dyDescent="0.25">
      <c r="A947" s="23" t="s">
        <v>482</v>
      </c>
      <c r="B947" s="34">
        <v>29</v>
      </c>
      <c r="C947" s="42">
        <v>4429708.88</v>
      </c>
      <c r="D947" s="42">
        <v>318700.46000000002</v>
      </c>
      <c r="E947" s="34" t="s">
        <v>90</v>
      </c>
      <c r="F947" s="47" t="s">
        <v>40</v>
      </c>
      <c r="G947" s="35" t="s">
        <v>42</v>
      </c>
      <c r="H947" s="34" t="s">
        <v>94</v>
      </c>
      <c r="I947" s="22" t="s">
        <v>94</v>
      </c>
      <c r="J947" s="37">
        <v>7</v>
      </c>
      <c r="K947" s="37" t="s">
        <v>92</v>
      </c>
      <c r="L947" s="37" t="s">
        <v>92</v>
      </c>
      <c r="M947" s="34">
        <v>1</v>
      </c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</row>
    <row r="948" spans="1:25" ht="15" x14ac:dyDescent="0.25">
      <c r="A948" s="23" t="s">
        <v>419</v>
      </c>
      <c r="B948" s="34">
        <v>29</v>
      </c>
      <c r="C948" s="42">
        <v>4429805.18</v>
      </c>
      <c r="D948" s="42">
        <v>318564.88</v>
      </c>
      <c r="E948" s="34" t="s">
        <v>90</v>
      </c>
      <c r="F948" s="47" t="s">
        <v>40</v>
      </c>
      <c r="G948" s="35" t="s">
        <v>42</v>
      </c>
      <c r="H948" s="34" t="s">
        <v>94</v>
      </c>
      <c r="I948" s="22" t="s">
        <v>94</v>
      </c>
      <c r="J948" s="37">
        <v>2</v>
      </c>
      <c r="K948" s="37" t="s">
        <v>92</v>
      </c>
      <c r="L948" s="37" t="s">
        <v>92</v>
      </c>
      <c r="M948" s="34"/>
      <c r="N948" s="34"/>
      <c r="O948" s="34">
        <v>1</v>
      </c>
      <c r="P948" s="34"/>
      <c r="Q948" s="34"/>
      <c r="R948" s="34"/>
      <c r="S948" s="34"/>
      <c r="T948" s="34"/>
      <c r="U948" s="34"/>
      <c r="V948" s="34"/>
      <c r="W948" s="34"/>
      <c r="X948" s="34"/>
    </row>
    <row r="949" spans="1:25" ht="15" x14ac:dyDescent="0.25">
      <c r="A949" s="23" t="s">
        <v>420</v>
      </c>
      <c r="B949" s="34">
        <v>29</v>
      </c>
      <c r="C949" s="42">
        <v>4429894.28</v>
      </c>
      <c r="D949" s="42">
        <v>318438.2</v>
      </c>
      <c r="E949" s="34" t="s">
        <v>90</v>
      </c>
      <c r="F949" s="47" t="s">
        <v>40</v>
      </c>
      <c r="G949" s="35" t="s">
        <v>42</v>
      </c>
      <c r="H949" s="34" t="s">
        <v>94</v>
      </c>
      <c r="I949" s="22" t="s">
        <v>94</v>
      </c>
      <c r="J949" s="37">
        <v>2</v>
      </c>
      <c r="K949" s="37" t="s">
        <v>92</v>
      </c>
      <c r="L949" s="37" t="s">
        <v>92</v>
      </c>
      <c r="M949" s="34"/>
      <c r="N949" s="34"/>
      <c r="O949" s="34">
        <v>1</v>
      </c>
      <c r="P949" s="34"/>
      <c r="Q949" s="34"/>
      <c r="R949" s="34"/>
      <c r="S949" s="34"/>
      <c r="T949" s="34"/>
      <c r="U949" s="34"/>
      <c r="V949" s="34"/>
      <c r="W949" s="34"/>
      <c r="X949" s="34"/>
    </row>
    <row r="950" spans="1:25" ht="15" x14ac:dyDescent="0.25">
      <c r="A950" s="23" t="s">
        <v>378</v>
      </c>
      <c r="B950" s="34">
        <v>20</v>
      </c>
      <c r="C950" s="42">
        <v>4431206.6500000004</v>
      </c>
      <c r="D950" s="42">
        <v>344470.57</v>
      </c>
      <c r="E950" s="34" t="s">
        <v>90</v>
      </c>
      <c r="F950" s="47" t="s">
        <v>41</v>
      </c>
      <c r="G950" s="35" t="s">
        <v>42</v>
      </c>
      <c r="H950" s="34" t="s">
        <v>94</v>
      </c>
      <c r="I950" s="22" t="s">
        <v>94</v>
      </c>
      <c r="J950" s="37">
        <v>2</v>
      </c>
      <c r="K950" s="37" t="s">
        <v>92</v>
      </c>
      <c r="L950" s="37" t="s">
        <v>92</v>
      </c>
      <c r="M950" s="34"/>
      <c r="N950" s="34"/>
      <c r="O950" s="34">
        <v>1</v>
      </c>
      <c r="P950" s="34"/>
      <c r="Q950" s="34"/>
      <c r="R950" s="34"/>
      <c r="S950" s="34"/>
      <c r="T950" s="34"/>
      <c r="U950" s="34"/>
      <c r="V950" s="34"/>
      <c r="W950" s="34"/>
      <c r="X950" s="34"/>
    </row>
    <row r="951" spans="1:25" ht="15" x14ac:dyDescent="0.25">
      <c r="A951" s="23" t="s">
        <v>377</v>
      </c>
      <c r="B951" s="34">
        <v>20</v>
      </c>
      <c r="C951" s="42">
        <v>4431206.7699999996</v>
      </c>
      <c r="D951" s="42">
        <v>344470.31</v>
      </c>
      <c r="E951" s="34" t="s">
        <v>90</v>
      </c>
      <c r="F951" s="47" t="s">
        <v>41</v>
      </c>
      <c r="G951" s="35" t="s">
        <v>42</v>
      </c>
      <c r="H951" s="34" t="s">
        <v>94</v>
      </c>
      <c r="I951" s="22" t="s">
        <v>94</v>
      </c>
      <c r="J951" s="37">
        <v>2</v>
      </c>
      <c r="K951" s="37" t="s">
        <v>92</v>
      </c>
      <c r="L951" s="37" t="s">
        <v>92</v>
      </c>
      <c r="M951" s="34">
        <v>1</v>
      </c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</row>
    <row r="952" spans="1:25" ht="15" x14ac:dyDescent="0.25">
      <c r="A952" s="23" t="s">
        <v>413</v>
      </c>
      <c r="B952" s="34">
        <v>24</v>
      </c>
      <c r="C952" s="42">
        <v>4434003.37</v>
      </c>
      <c r="D952" s="42">
        <v>314379</v>
      </c>
      <c r="E952" s="34" t="s">
        <v>90</v>
      </c>
      <c r="F952" s="47" t="s">
        <v>40</v>
      </c>
      <c r="G952" s="35" t="s">
        <v>42</v>
      </c>
      <c r="H952" s="34" t="s">
        <v>94</v>
      </c>
      <c r="I952" s="22" t="s">
        <v>94</v>
      </c>
      <c r="J952" s="37">
        <v>7</v>
      </c>
      <c r="K952" s="37" t="s">
        <v>92</v>
      </c>
      <c r="L952" s="37" t="s">
        <v>92</v>
      </c>
      <c r="M952" s="34"/>
      <c r="N952" s="34"/>
      <c r="O952" s="34">
        <v>1</v>
      </c>
      <c r="P952" s="34"/>
      <c r="Q952" s="34"/>
      <c r="R952" s="34"/>
      <c r="S952" s="34"/>
      <c r="T952" s="34"/>
      <c r="U952" s="34"/>
      <c r="V952" s="34"/>
      <c r="W952" s="34"/>
      <c r="X952" s="34"/>
    </row>
    <row r="953" spans="1:25" ht="15" x14ac:dyDescent="0.25">
      <c r="A953" s="23" t="s">
        <v>414</v>
      </c>
      <c r="B953" s="34">
        <v>24</v>
      </c>
      <c r="C953" s="42">
        <v>4434004.66</v>
      </c>
      <c r="D953" s="42">
        <v>313492.14</v>
      </c>
      <c r="E953" s="34" t="s">
        <v>90</v>
      </c>
      <c r="F953" s="47" t="s">
        <v>40</v>
      </c>
      <c r="G953" s="35" t="s">
        <v>42</v>
      </c>
      <c r="H953" s="34" t="s">
        <v>94</v>
      </c>
      <c r="I953" s="22" t="s">
        <v>94</v>
      </c>
      <c r="J953" s="37">
        <v>7</v>
      </c>
      <c r="K953" s="37" t="s">
        <v>92</v>
      </c>
      <c r="L953" s="37" t="s">
        <v>92</v>
      </c>
      <c r="M953" s="34"/>
      <c r="N953" s="34"/>
      <c r="O953" s="34">
        <v>1</v>
      </c>
      <c r="P953" s="34"/>
      <c r="Q953" s="34"/>
      <c r="R953" s="34"/>
      <c r="S953" s="34"/>
      <c r="T953" s="34"/>
      <c r="U953" s="34"/>
      <c r="V953" s="34"/>
      <c r="W953" s="34"/>
      <c r="X953" s="34"/>
    </row>
    <row r="954" spans="1:25" ht="15" x14ac:dyDescent="0.25">
      <c r="A954" s="23" t="s">
        <v>471</v>
      </c>
      <c r="B954" s="34">
        <v>54</v>
      </c>
      <c r="C954" s="42">
        <v>4434255.74</v>
      </c>
      <c r="D954" s="42">
        <v>310407.67999999999</v>
      </c>
      <c r="E954" s="34" t="s">
        <v>90</v>
      </c>
      <c r="F954" s="47" t="s">
        <v>40</v>
      </c>
      <c r="G954" s="35" t="s">
        <v>42</v>
      </c>
      <c r="H954" s="34" t="s">
        <v>94</v>
      </c>
      <c r="I954" s="22" t="s">
        <v>94</v>
      </c>
      <c r="J954" s="37">
        <v>3</v>
      </c>
      <c r="K954" s="37" t="s">
        <v>92</v>
      </c>
      <c r="L954" s="37" t="s">
        <v>92</v>
      </c>
      <c r="M954" s="34">
        <v>1</v>
      </c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</row>
    <row r="955" spans="1:25" ht="15" x14ac:dyDescent="0.25">
      <c r="A955" s="23" t="s">
        <v>470</v>
      </c>
      <c r="B955" s="34">
        <v>54</v>
      </c>
      <c r="C955" s="42">
        <v>4434257.0599999996</v>
      </c>
      <c r="D955" s="42">
        <v>310408.06</v>
      </c>
      <c r="E955" s="34" t="s">
        <v>90</v>
      </c>
      <c r="F955" s="47" t="s">
        <v>40</v>
      </c>
      <c r="G955" s="35" t="s">
        <v>42</v>
      </c>
      <c r="H955" s="34" t="s">
        <v>94</v>
      </c>
      <c r="I955" s="22" t="s">
        <v>94</v>
      </c>
      <c r="J955" s="37">
        <v>3</v>
      </c>
      <c r="K955" s="37" t="s">
        <v>92</v>
      </c>
      <c r="L955" s="37" t="s">
        <v>92</v>
      </c>
      <c r="M955" s="34"/>
      <c r="N955" s="34">
        <v>1</v>
      </c>
      <c r="O955" s="34"/>
      <c r="P955" s="34"/>
      <c r="Q955" s="34"/>
      <c r="R955" s="34"/>
      <c r="S955" s="34"/>
      <c r="T955" s="34"/>
      <c r="U955" s="34"/>
      <c r="V955" s="34"/>
      <c r="W955" s="34"/>
      <c r="X955" s="34"/>
    </row>
    <row r="956" spans="1:25" ht="15" x14ac:dyDescent="0.25">
      <c r="A956" s="23" t="s">
        <v>439</v>
      </c>
      <c r="B956" s="34">
        <v>39</v>
      </c>
      <c r="C956" s="42">
        <v>4434693.96</v>
      </c>
      <c r="D956" s="42">
        <v>311209</v>
      </c>
      <c r="E956" s="34" t="s">
        <v>90</v>
      </c>
      <c r="F956" s="47" t="s">
        <v>40</v>
      </c>
      <c r="G956" s="35" t="s">
        <v>42</v>
      </c>
      <c r="H956" s="34" t="s">
        <v>94</v>
      </c>
      <c r="I956" s="22" t="s">
        <v>94</v>
      </c>
      <c r="J956" s="37">
        <v>7</v>
      </c>
      <c r="K956" s="37" t="s">
        <v>92</v>
      </c>
      <c r="L956" s="37" t="s">
        <v>92</v>
      </c>
      <c r="M956" s="34"/>
      <c r="N956" s="34"/>
      <c r="O956" s="34">
        <v>1</v>
      </c>
      <c r="P956" s="34"/>
      <c r="Q956" s="34"/>
      <c r="R956" s="34"/>
      <c r="S956" s="34"/>
      <c r="T956" s="34"/>
      <c r="U956" s="34"/>
      <c r="V956" s="34"/>
      <c r="W956" s="34"/>
      <c r="X956" s="34"/>
    </row>
    <row r="957" spans="1:25" ht="15" x14ac:dyDescent="0.25">
      <c r="A957" s="23" t="s">
        <v>403</v>
      </c>
      <c r="B957" s="34">
        <v>24</v>
      </c>
      <c r="C957" s="42">
        <v>4434708.8499999996</v>
      </c>
      <c r="D957" s="42">
        <v>315236.87</v>
      </c>
      <c r="E957" s="34" t="s">
        <v>90</v>
      </c>
      <c r="F957" s="47" t="s">
        <v>40</v>
      </c>
      <c r="G957" s="35" t="s">
        <v>42</v>
      </c>
      <c r="H957" s="34" t="s">
        <v>94</v>
      </c>
      <c r="I957" s="22" t="s">
        <v>94</v>
      </c>
      <c r="J957" s="37">
        <v>8</v>
      </c>
      <c r="K957" s="37" t="s">
        <v>92</v>
      </c>
      <c r="L957" s="37" t="s">
        <v>92</v>
      </c>
      <c r="M957" s="34"/>
      <c r="N957" s="34">
        <v>1</v>
      </c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</row>
    <row r="958" spans="1:25" ht="15" x14ac:dyDescent="0.25">
      <c r="A958" s="23" t="s">
        <v>415</v>
      </c>
      <c r="B958" s="34">
        <v>24</v>
      </c>
      <c r="C958" s="42">
        <v>4434807.33</v>
      </c>
      <c r="D958" s="42">
        <v>315371.15999999997</v>
      </c>
      <c r="E958" s="34" t="s">
        <v>90</v>
      </c>
      <c r="F958" s="47" t="s">
        <v>40</v>
      </c>
      <c r="G958" s="35" t="s">
        <v>42</v>
      </c>
      <c r="H958" s="34" t="s">
        <v>94</v>
      </c>
      <c r="I958" s="22" t="s">
        <v>94</v>
      </c>
      <c r="J958" s="37">
        <v>7</v>
      </c>
      <c r="K958" s="37" t="s">
        <v>92</v>
      </c>
      <c r="L958" s="37" t="s">
        <v>92</v>
      </c>
      <c r="M958" s="34">
        <v>1</v>
      </c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</row>
    <row r="959" spans="1:25" ht="15" x14ac:dyDescent="0.25">
      <c r="A959" s="23" t="s">
        <v>404</v>
      </c>
      <c r="B959" s="34">
        <v>24</v>
      </c>
      <c r="C959" s="42">
        <v>4434846.05</v>
      </c>
      <c r="D959" s="42">
        <v>315404.96000000002</v>
      </c>
      <c r="E959" s="34" t="s">
        <v>90</v>
      </c>
      <c r="F959" s="47" t="s">
        <v>40</v>
      </c>
      <c r="G959" s="35" t="s">
        <v>42</v>
      </c>
      <c r="H959" s="34" t="s">
        <v>94</v>
      </c>
      <c r="I959" s="22" t="s">
        <v>94</v>
      </c>
      <c r="J959" s="37">
        <v>2</v>
      </c>
      <c r="K959" s="37" t="s">
        <v>92</v>
      </c>
      <c r="L959" s="37" t="s">
        <v>92</v>
      </c>
      <c r="M959" s="34"/>
      <c r="N959" s="34"/>
      <c r="O959" s="34">
        <v>1</v>
      </c>
      <c r="P959" s="34"/>
      <c r="Q959" s="34"/>
      <c r="R959" s="34"/>
      <c r="S959" s="34"/>
      <c r="T959" s="34"/>
      <c r="U959" s="34"/>
      <c r="V959" s="34"/>
      <c r="W959" s="34"/>
      <c r="X959" s="34"/>
    </row>
    <row r="960" spans="1:25" ht="15" x14ac:dyDescent="0.25">
      <c r="A960" s="23" t="s">
        <v>438</v>
      </c>
      <c r="B960" s="34">
        <v>39</v>
      </c>
      <c r="C960" s="42">
        <v>4435172.4000000004</v>
      </c>
      <c r="D960" s="42">
        <v>311506.7</v>
      </c>
      <c r="E960" s="34" t="s">
        <v>90</v>
      </c>
      <c r="F960" s="47" t="s">
        <v>40</v>
      </c>
      <c r="G960" s="35" t="s">
        <v>42</v>
      </c>
      <c r="H960" s="34" t="s">
        <v>94</v>
      </c>
      <c r="I960" s="22" t="s">
        <v>94</v>
      </c>
      <c r="J960" s="37">
        <v>7</v>
      </c>
      <c r="K960" s="37" t="s">
        <v>92</v>
      </c>
      <c r="L960" s="37" t="s">
        <v>92</v>
      </c>
      <c r="M960" s="34"/>
      <c r="N960" s="34"/>
      <c r="O960" s="34">
        <v>1</v>
      </c>
      <c r="P960" s="34"/>
      <c r="Q960" s="34"/>
      <c r="R960" s="34"/>
      <c r="S960" s="34"/>
      <c r="T960" s="34"/>
      <c r="U960" s="34"/>
      <c r="V960" s="34"/>
      <c r="W960" s="34"/>
      <c r="X960" s="34"/>
    </row>
    <row r="961" spans="1:25" ht="15" x14ac:dyDescent="0.25">
      <c r="A961" s="23" t="s">
        <v>398</v>
      </c>
      <c r="B961" s="34">
        <v>30</v>
      </c>
      <c r="C961" s="42">
        <v>4438446.8099999996</v>
      </c>
      <c r="D961" s="42">
        <v>351270.27</v>
      </c>
      <c r="E961" s="34" t="s">
        <v>90</v>
      </c>
      <c r="F961" s="47" t="s">
        <v>41</v>
      </c>
      <c r="G961" s="35" t="s">
        <v>42</v>
      </c>
      <c r="H961" s="34" t="s">
        <v>94</v>
      </c>
      <c r="I961" s="22" t="s">
        <v>94</v>
      </c>
      <c r="J961" s="37">
        <v>2</v>
      </c>
      <c r="K961" s="37" t="s">
        <v>92</v>
      </c>
      <c r="L961" s="37" t="s">
        <v>92</v>
      </c>
      <c r="M961" s="34">
        <v>1</v>
      </c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</row>
    <row r="962" spans="1:25" ht="15" x14ac:dyDescent="0.25">
      <c r="A962" s="23" t="s">
        <v>397</v>
      </c>
      <c r="B962" s="34">
        <v>30</v>
      </c>
      <c r="C962" s="42">
        <v>4439553.92</v>
      </c>
      <c r="D962" s="42">
        <v>347856.21</v>
      </c>
      <c r="E962" s="34" t="s">
        <v>90</v>
      </c>
      <c r="F962" s="47" t="s">
        <v>41</v>
      </c>
      <c r="G962" s="35" t="s">
        <v>42</v>
      </c>
      <c r="H962" s="34" t="s">
        <v>94</v>
      </c>
      <c r="I962" s="22" t="s">
        <v>94</v>
      </c>
      <c r="J962" s="37">
        <v>2</v>
      </c>
      <c r="K962" s="37" t="s">
        <v>92</v>
      </c>
      <c r="L962" s="37" t="s">
        <v>92</v>
      </c>
      <c r="M962" s="34"/>
      <c r="N962" s="34"/>
      <c r="O962" s="34"/>
      <c r="P962" s="34"/>
      <c r="Q962" s="34"/>
      <c r="R962" s="34">
        <v>1</v>
      </c>
      <c r="S962" s="34"/>
      <c r="T962" s="34"/>
      <c r="U962" s="34"/>
      <c r="V962" s="34"/>
      <c r="W962" s="34"/>
      <c r="X962" s="34"/>
    </row>
    <row r="963" spans="1:25" ht="15" x14ac:dyDescent="0.25">
      <c r="A963" s="23" t="s">
        <v>396</v>
      </c>
      <c r="B963" s="34">
        <v>30</v>
      </c>
      <c r="C963" s="42">
        <v>4439555.8499999996</v>
      </c>
      <c r="D963" s="42">
        <v>347865.12</v>
      </c>
      <c r="E963" s="34" t="s">
        <v>90</v>
      </c>
      <c r="F963" s="47" t="s">
        <v>41</v>
      </c>
      <c r="G963" s="35" t="s">
        <v>42</v>
      </c>
      <c r="H963" s="34" t="s">
        <v>94</v>
      </c>
      <c r="I963" s="22" t="s">
        <v>94</v>
      </c>
      <c r="J963" s="37">
        <v>2</v>
      </c>
      <c r="K963" s="37" t="s">
        <v>92</v>
      </c>
      <c r="L963" s="37" t="s">
        <v>92</v>
      </c>
      <c r="M963" s="34"/>
      <c r="N963" s="34"/>
      <c r="O963" s="34">
        <v>1</v>
      </c>
      <c r="P963" s="34"/>
      <c r="Q963" s="34"/>
      <c r="R963" s="34"/>
      <c r="S963" s="34">
        <v>1</v>
      </c>
      <c r="T963" s="34"/>
      <c r="U963" s="34"/>
      <c r="V963" s="34"/>
      <c r="W963" s="34"/>
      <c r="X963" s="34"/>
      <c r="Y963" s="34"/>
    </row>
    <row r="964" spans="1:25" ht="15" x14ac:dyDescent="0.25">
      <c r="A964" s="23" t="s">
        <v>381</v>
      </c>
      <c r="B964" s="34">
        <v>30</v>
      </c>
      <c r="C964" s="42">
        <v>4439618.3600000003</v>
      </c>
      <c r="D964" s="42">
        <v>347799.25</v>
      </c>
      <c r="E964" s="34" t="s">
        <v>90</v>
      </c>
      <c r="F964" s="47" t="s">
        <v>41</v>
      </c>
      <c r="G964" s="35" t="s">
        <v>42</v>
      </c>
      <c r="H964" s="34" t="s">
        <v>94</v>
      </c>
      <c r="I964" s="22" t="s">
        <v>94</v>
      </c>
      <c r="J964" s="37">
        <v>2</v>
      </c>
      <c r="K964" s="37" t="s">
        <v>92</v>
      </c>
      <c r="L964" s="37" t="s">
        <v>92</v>
      </c>
      <c r="M964" s="34">
        <v>1</v>
      </c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</row>
    <row r="965" spans="1:25" ht="15" x14ac:dyDescent="0.25">
      <c r="A965" s="23" t="s">
        <v>474</v>
      </c>
      <c r="B965" s="34">
        <v>43</v>
      </c>
      <c r="C965" s="42">
        <v>4443316.38</v>
      </c>
      <c r="D965" s="42">
        <v>310483.53999999998</v>
      </c>
      <c r="E965" s="34" t="s">
        <v>90</v>
      </c>
      <c r="F965" s="47" t="s">
        <v>40</v>
      </c>
      <c r="G965" s="35" t="s">
        <v>42</v>
      </c>
      <c r="H965" s="34" t="s">
        <v>94</v>
      </c>
      <c r="I965" s="22" t="s">
        <v>94</v>
      </c>
      <c r="J965" s="37">
        <v>7</v>
      </c>
      <c r="K965" s="37" t="s">
        <v>92</v>
      </c>
      <c r="L965" s="37" t="s">
        <v>92</v>
      </c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>
        <v>1</v>
      </c>
      <c r="Y965" s="34"/>
    </row>
    <row r="966" spans="1:25" ht="15" x14ac:dyDescent="0.25">
      <c r="A966" s="23" t="s">
        <v>475</v>
      </c>
      <c r="B966" s="34">
        <v>43</v>
      </c>
      <c r="C966" s="42">
        <v>4443318.6500000004</v>
      </c>
      <c r="D966" s="42">
        <v>310486.07</v>
      </c>
      <c r="E966" s="34" t="s">
        <v>90</v>
      </c>
      <c r="F966" s="47" t="s">
        <v>40</v>
      </c>
      <c r="G966" s="35" t="s">
        <v>42</v>
      </c>
      <c r="H966" s="34" t="s">
        <v>94</v>
      </c>
      <c r="I966" s="22" t="s">
        <v>94</v>
      </c>
      <c r="J966" s="37">
        <v>7</v>
      </c>
      <c r="K966" s="37" t="s">
        <v>92</v>
      </c>
      <c r="L966" s="37" t="s">
        <v>93</v>
      </c>
      <c r="M966" s="34"/>
      <c r="N966" s="34">
        <v>1</v>
      </c>
      <c r="O966" s="34"/>
      <c r="P966" s="34"/>
      <c r="Q966" s="34"/>
      <c r="R966" s="34"/>
      <c r="S966" s="34"/>
      <c r="T966" s="34"/>
      <c r="U966" s="34"/>
      <c r="V966" s="34"/>
      <c r="W966" s="34"/>
      <c r="X966" s="34"/>
    </row>
    <row r="967" spans="1:25" ht="15" x14ac:dyDescent="0.25">
      <c r="A967" s="23" t="s">
        <v>451</v>
      </c>
      <c r="B967" s="34">
        <v>43</v>
      </c>
      <c r="C967" s="42">
        <v>4443319.59</v>
      </c>
      <c r="D967" s="42">
        <v>310488.65000000002</v>
      </c>
      <c r="E967" s="34" t="s">
        <v>90</v>
      </c>
      <c r="F967" s="47" t="s">
        <v>40</v>
      </c>
      <c r="G967" s="35" t="s">
        <v>42</v>
      </c>
      <c r="H967" s="34" t="s">
        <v>94</v>
      </c>
      <c r="I967" s="22" t="s">
        <v>94</v>
      </c>
      <c r="J967" s="37">
        <v>3</v>
      </c>
      <c r="K967" s="37" t="s">
        <v>92</v>
      </c>
      <c r="L967" s="37" t="s">
        <v>92</v>
      </c>
      <c r="M967" s="34"/>
      <c r="N967" s="34"/>
      <c r="O967" s="34">
        <v>1</v>
      </c>
      <c r="P967" s="34"/>
      <c r="Q967" s="34"/>
      <c r="R967" s="34"/>
      <c r="S967" s="34"/>
      <c r="T967" s="34"/>
      <c r="U967" s="34"/>
      <c r="V967" s="34"/>
      <c r="W967" s="34"/>
      <c r="X967" s="34"/>
      <c r="Y967" s="34"/>
    </row>
    <row r="968" spans="1:25" ht="15" x14ac:dyDescent="0.25">
      <c r="A968" s="23" t="s">
        <v>452</v>
      </c>
      <c r="B968" s="34">
        <v>43</v>
      </c>
      <c r="C968" s="42">
        <v>4443319.91</v>
      </c>
      <c r="D968" s="42">
        <v>310489.17</v>
      </c>
      <c r="E968" s="34" t="s">
        <v>90</v>
      </c>
      <c r="F968" s="47" t="s">
        <v>40</v>
      </c>
      <c r="G968" s="35" t="s">
        <v>42</v>
      </c>
      <c r="H968" s="34" t="s">
        <v>94</v>
      </c>
      <c r="I968" s="22" t="s">
        <v>94</v>
      </c>
      <c r="J968" s="37">
        <v>3</v>
      </c>
      <c r="K968" s="37" t="s">
        <v>92</v>
      </c>
      <c r="L968" s="37" t="s">
        <v>92</v>
      </c>
      <c r="M968" s="34">
        <v>1</v>
      </c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</row>
    <row r="969" spans="1:25" ht="15" x14ac:dyDescent="0.25">
      <c r="A969" s="23" t="s">
        <v>449</v>
      </c>
      <c r="B969" s="34">
        <v>5</v>
      </c>
      <c r="C969" s="42">
        <v>4443343.57</v>
      </c>
      <c r="D969" s="42">
        <v>343756.22</v>
      </c>
      <c r="E969" s="34" t="s">
        <v>90</v>
      </c>
      <c r="F969" s="47" t="s">
        <v>40</v>
      </c>
      <c r="G969" s="35" t="s">
        <v>42</v>
      </c>
      <c r="H969" s="34" t="s">
        <v>94</v>
      </c>
      <c r="I969" s="22" t="s">
        <v>94</v>
      </c>
      <c r="J969" s="37">
        <v>2</v>
      </c>
      <c r="K969" s="37" t="s">
        <v>92</v>
      </c>
      <c r="L969" s="37" t="s">
        <v>92</v>
      </c>
      <c r="M969" s="34">
        <v>1</v>
      </c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</row>
    <row r="970" spans="1:25" ht="15" x14ac:dyDescent="0.25">
      <c r="A970" s="23" t="s">
        <v>437</v>
      </c>
      <c r="B970" s="34">
        <v>25</v>
      </c>
      <c r="C970" s="42">
        <v>4443529.37</v>
      </c>
      <c r="D970" s="42">
        <v>315879.96000000002</v>
      </c>
      <c r="E970" s="34" t="s">
        <v>90</v>
      </c>
      <c r="F970" s="47" t="s">
        <v>40</v>
      </c>
      <c r="G970" s="35" t="s">
        <v>42</v>
      </c>
      <c r="H970" s="34" t="s">
        <v>94</v>
      </c>
      <c r="I970" s="22" t="s">
        <v>94</v>
      </c>
      <c r="J970" s="37">
        <v>3</v>
      </c>
      <c r="K970" s="37" t="s">
        <v>92</v>
      </c>
      <c r="L970" s="37" t="s">
        <v>92</v>
      </c>
      <c r="M970" s="34">
        <v>1</v>
      </c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</row>
    <row r="971" spans="1:25" ht="15" x14ac:dyDescent="0.25">
      <c r="A971" s="23" t="s">
        <v>416</v>
      </c>
      <c r="B971" s="34">
        <v>25</v>
      </c>
      <c r="C971" s="42">
        <v>4443564.9800000004</v>
      </c>
      <c r="D971" s="42">
        <v>315909.05</v>
      </c>
      <c r="E971" s="34" t="s">
        <v>90</v>
      </c>
      <c r="F971" s="47" t="s">
        <v>40</v>
      </c>
      <c r="G971" s="35" t="s">
        <v>42</v>
      </c>
      <c r="H971" s="34" t="s">
        <v>94</v>
      </c>
      <c r="I971" s="22" t="s">
        <v>94</v>
      </c>
      <c r="J971" s="37">
        <v>7</v>
      </c>
      <c r="K971" s="37" t="s">
        <v>92</v>
      </c>
      <c r="L971" s="37" t="s">
        <v>92</v>
      </c>
      <c r="M971" s="34">
        <v>1</v>
      </c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</row>
    <row r="972" spans="1:25" ht="15" x14ac:dyDescent="0.25">
      <c r="A972" s="23" t="s">
        <v>450</v>
      </c>
      <c r="B972" s="34">
        <v>43</v>
      </c>
      <c r="C972" s="42">
        <v>4443667.55</v>
      </c>
      <c r="D972" s="42">
        <v>310952.28000000003</v>
      </c>
      <c r="E972" s="34" t="s">
        <v>90</v>
      </c>
      <c r="F972" s="47" t="s">
        <v>40</v>
      </c>
      <c r="G972" s="35" t="s">
        <v>42</v>
      </c>
      <c r="H972" s="34" t="s">
        <v>94</v>
      </c>
      <c r="I972" s="22" t="s">
        <v>94</v>
      </c>
      <c r="J972" s="37">
        <v>3</v>
      </c>
      <c r="K972" s="37" t="s">
        <v>92</v>
      </c>
      <c r="L972" s="37" t="s">
        <v>92</v>
      </c>
      <c r="M972" s="34"/>
      <c r="N972" s="34">
        <v>1</v>
      </c>
      <c r="O972" s="34"/>
      <c r="P972" s="34"/>
      <c r="Q972" s="34"/>
      <c r="R972" s="34"/>
      <c r="S972" s="34"/>
      <c r="T972" s="34"/>
      <c r="U972" s="34"/>
      <c r="V972" s="34"/>
      <c r="W972" s="34"/>
      <c r="X972" s="34"/>
    </row>
    <row r="973" spans="1:25" ht="15" x14ac:dyDescent="0.25">
      <c r="A973" s="23" t="s">
        <v>473</v>
      </c>
      <c r="B973" s="34">
        <v>43</v>
      </c>
      <c r="C973" s="42">
        <v>4444075.8099999996</v>
      </c>
      <c r="D973" s="42">
        <v>311417.8</v>
      </c>
      <c r="E973" s="34" t="s">
        <v>90</v>
      </c>
      <c r="F973" s="47" t="s">
        <v>40</v>
      </c>
      <c r="G973" s="35" t="s">
        <v>42</v>
      </c>
      <c r="H973" s="34" t="s">
        <v>94</v>
      </c>
      <c r="I973" s="22" t="s">
        <v>94</v>
      </c>
      <c r="J973" s="37">
        <v>7</v>
      </c>
      <c r="K973" s="37" t="s">
        <v>92</v>
      </c>
      <c r="L973" s="37" t="s">
        <v>92</v>
      </c>
      <c r="M973" s="34">
        <v>1</v>
      </c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</row>
    <row r="974" spans="1:25" ht="15" x14ac:dyDescent="0.25">
      <c r="A974" s="23" t="s">
        <v>405</v>
      </c>
      <c r="B974" s="34">
        <v>25</v>
      </c>
      <c r="C974" s="42">
        <v>4444351.91</v>
      </c>
      <c r="D974" s="42">
        <v>316884.95</v>
      </c>
      <c r="E974" s="34" t="s">
        <v>90</v>
      </c>
      <c r="F974" s="47" t="s">
        <v>40</v>
      </c>
      <c r="G974" s="35" t="s">
        <v>42</v>
      </c>
      <c r="H974" s="34" t="s">
        <v>94</v>
      </c>
      <c r="I974" s="22" t="s">
        <v>94</v>
      </c>
      <c r="J974" s="37">
        <v>7</v>
      </c>
      <c r="K974" s="37" t="s">
        <v>92</v>
      </c>
      <c r="L974" s="37" t="s">
        <v>92</v>
      </c>
      <c r="M974" s="34">
        <v>1</v>
      </c>
      <c r="N974" s="34"/>
      <c r="O974" s="34">
        <v>1</v>
      </c>
      <c r="P974" s="34"/>
      <c r="Q974" s="34"/>
      <c r="R974" s="34"/>
      <c r="S974" s="34"/>
      <c r="T974" s="34"/>
      <c r="U974" s="34"/>
      <c r="V974" s="34"/>
      <c r="W974" s="34"/>
      <c r="X974" s="34"/>
    </row>
    <row r="975" spans="1:25" ht="15" x14ac:dyDescent="0.25">
      <c r="A975" s="23" t="s">
        <v>412</v>
      </c>
      <c r="B975" s="34">
        <v>25</v>
      </c>
      <c r="C975" s="42">
        <v>4444618.49</v>
      </c>
      <c r="D975" s="42">
        <v>317210.84999999998</v>
      </c>
      <c r="E975" s="34" t="s">
        <v>90</v>
      </c>
      <c r="F975" s="47" t="s">
        <v>40</v>
      </c>
      <c r="G975" s="35" t="s">
        <v>42</v>
      </c>
      <c r="H975" s="34" t="s">
        <v>94</v>
      </c>
      <c r="I975" s="22" t="s">
        <v>94</v>
      </c>
      <c r="J975" s="37">
        <v>3</v>
      </c>
      <c r="K975" s="37" t="s">
        <v>92</v>
      </c>
      <c r="L975" s="37" t="s">
        <v>92</v>
      </c>
      <c r="M975" s="34">
        <v>1</v>
      </c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</row>
    <row r="976" spans="1:25" ht="15" x14ac:dyDescent="0.25">
      <c r="A976" s="23" t="s">
        <v>464</v>
      </c>
      <c r="B976" s="34">
        <v>13</v>
      </c>
      <c r="C976" s="42">
        <v>4445049.22</v>
      </c>
      <c r="D976" s="42">
        <v>319301.93</v>
      </c>
      <c r="E976" s="34" t="s">
        <v>90</v>
      </c>
      <c r="F976" s="47" t="s">
        <v>40</v>
      </c>
      <c r="G976" s="35" t="s">
        <v>42</v>
      </c>
      <c r="H976" s="34" t="s">
        <v>94</v>
      </c>
      <c r="I976" s="22" t="s">
        <v>94</v>
      </c>
      <c r="J976" s="37">
        <v>3</v>
      </c>
      <c r="K976" s="37" t="s">
        <v>92</v>
      </c>
      <c r="L976" s="37" t="s">
        <v>92</v>
      </c>
      <c r="M976" s="34"/>
      <c r="N976" s="34"/>
      <c r="O976" s="34">
        <v>1</v>
      </c>
      <c r="P976" s="34"/>
      <c r="Q976" s="34"/>
      <c r="R976" s="34"/>
      <c r="S976" s="34"/>
      <c r="T976" s="34"/>
      <c r="U976" s="34"/>
      <c r="V976" s="34"/>
      <c r="W976" s="34"/>
      <c r="X976" s="34"/>
    </row>
    <row r="977" spans="1:25" ht="15" x14ac:dyDescent="0.25">
      <c r="A977" s="23" t="s">
        <v>399</v>
      </c>
      <c r="B977" s="34">
        <v>21</v>
      </c>
      <c r="C977" s="42">
        <v>4445614.13</v>
      </c>
      <c r="D977" s="42">
        <v>353634.58</v>
      </c>
      <c r="E977" s="34" t="s">
        <v>90</v>
      </c>
      <c r="F977" s="47" t="s">
        <v>41</v>
      </c>
      <c r="G977" s="35" t="s">
        <v>42</v>
      </c>
      <c r="H977" s="34" t="s">
        <v>94</v>
      </c>
      <c r="I977" s="22" t="s">
        <v>94</v>
      </c>
      <c r="J977" s="37">
        <v>2</v>
      </c>
      <c r="K977" s="37" t="s">
        <v>92</v>
      </c>
      <c r="L977" s="37" t="s">
        <v>92</v>
      </c>
      <c r="M977" s="34">
        <v>1</v>
      </c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</row>
    <row r="978" spans="1:25" ht="15" x14ac:dyDescent="0.25">
      <c r="A978" s="23" t="s">
        <v>400</v>
      </c>
      <c r="B978" s="34">
        <v>21</v>
      </c>
      <c r="C978" s="42">
        <v>4445616.01</v>
      </c>
      <c r="D978" s="42">
        <v>353813.14</v>
      </c>
      <c r="E978" s="34" t="s">
        <v>90</v>
      </c>
      <c r="F978" s="47" t="s">
        <v>41</v>
      </c>
      <c r="G978" s="35" t="s">
        <v>42</v>
      </c>
      <c r="H978" s="34" t="s">
        <v>94</v>
      </c>
      <c r="I978" s="22" t="s">
        <v>94</v>
      </c>
      <c r="J978" s="37">
        <v>2</v>
      </c>
      <c r="K978" s="37" t="s">
        <v>92</v>
      </c>
      <c r="L978" s="37" t="s">
        <v>92</v>
      </c>
      <c r="M978" s="34"/>
      <c r="N978" s="34"/>
      <c r="O978" s="34">
        <v>1</v>
      </c>
      <c r="P978" s="34"/>
      <c r="Q978" s="34"/>
      <c r="R978" s="34"/>
      <c r="S978" s="34"/>
      <c r="T978" s="34"/>
      <c r="U978" s="34"/>
      <c r="V978" s="34"/>
      <c r="W978" s="34"/>
      <c r="X978" s="34"/>
    </row>
    <row r="979" spans="1:25" ht="15" x14ac:dyDescent="0.25">
      <c r="A979" s="23" t="s">
        <v>401</v>
      </c>
      <c r="B979" s="36">
        <v>15</v>
      </c>
      <c r="C979" s="44">
        <v>4445624.96</v>
      </c>
      <c r="D979" s="44">
        <v>359698.41</v>
      </c>
      <c r="E979" s="36" t="s">
        <v>90</v>
      </c>
      <c r="F979" s="47" t="s">
        <v>41</v>
      </c>
      <c r="G979" s="35" t="s">
        <v>42</v>
      </c>
      <c r="H979" s="36" t="s">
        <v>94</v>
      </c>
      <c r="I979" s="22" t="s">
        <v>94</v>
      </c>
      <c r="J979" s="46">
        <v>2</v>
      </c>
      <c r="K979" s="46" t="s">
        <v>92</v>
      </c>
      <c r="L979" s="46" t="s">
        <v>92</v>
      </c>
      <c r="M979" s="34">
        <v>1</v>
      </c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</row>
    <row r="980" spans="1:25" ht="15" x14ac:dyDescent="0.25">
      <c r="A980" s="23" t="s">
        <v>382</v>
      </c>
      <c r="B980" s="34">
        <v>21</v>
      </c>
      <c r="C980" s="42">
        <v>4445910.84</v>
      </c>
      <c r="D980" s="42">
        <v>357596.72</v>
      </c>
      <c r="E980" s="34" t="s">
        <v>90</v>
      </c>
      <c r="F980" s="47" t="s">
        <v>41</v>
      </c>
      <c r="G980" s="35" t="s">
        <v>42</v>
      </c>
      <c r="H980" s="34" t="s">
        <v>94</v>
      </c>
      <c r="I980" s="22" t="s">
        <v>94</v>
      </c>
      <c r="J980" s="37">
        <v>2</v>
      </c>
      <c r="K980" s="37" t="s">
        <v>92</v>
      </c>
      <c r="L980" s="37" t="s">
        <v>92</v>
      </c>
      <c r="M980" s="34"/>
      <c r="N980" s="34"/>
      <c r="O980" s="34">
        <v>1</v>
      </c>
      <c r="P980" s="34"/>
      <c r="Q980" s="34"/>
      <c r="R980" s="34"/>
      <c r="S980" s="34"/>
      <c r="T980" s="34"/>
      <c r="U980" s="34"/>
      <c r="V980" s="34"/>
      <c r="W980" s="34"/>
      <c r="X980" s="34"/>
    </row>
    <row r="981" spans="1:25" ht="15" x14ac:dyDescent="0.25">
      <c r="A981" s="23" t="s">
        <v>390</v>
      </c>
      <c r="B981" s="34">
        <v>21</v>
      </c>
      <c r="C981" s="42">
        <v>4446307.55</v>
      </c>
      <c r="D981" s="42">
        <v>357362.98</v>
      </c>
      <c r="E981" s="34" t="s">
        <v>90</v>
      </c>
      <c r="F981" s="47" t="s">
        <v>41</v>
      </c>
      <c r="G981" s="35" t="s">
        <v>42</v>
      </c>
      <c r="H981" s="34" t="s">
        <v>94</v>
      </c>
      <c r="I981" s="22" t="s">
        <v>94</v>
      </c>
      <c r="J981" s="37">
        <v>2</v>
      </c>
      <c r="K981" s="37" t="s">
        <v>92</v>
      </c>
      <c r="L981" s="37" t="s">
        <v>92</v>
      </c>
      <c r="M981" s="34"/>
      <c r="N981" s="34">
        <v>1</v>
      </c>
      <c r="O981" s="34"/>
      <c r="P981" s="34"/>
      <c r="Q981" s="34"/>
      <c r="R981" s="34"/>
      <c r="S981" s="34"/>
      <c r="T981" s="34"/>
      <c r="U981" s="34"/>
      <c r="V981" s="34"/>
      <c r="W981" s="34"/>
      <c r="X981" s="34"/>
    </row>
    <row r="982" spans="1:25" ht="15" x14ac:dyDescent="0.25">
      <c r="A982" s="23" t="s">
        <v>435</v>
      </c>
      <c r="B982" s="34">
        <v>4</v>
      </c>
      <c r="C982" s="42">
        <v>4446431.51</v>
      </c>
      <c r="D982" s="42">
        <v>345037.11</v>
      </c>
      <c r="E982" s="34" t="s">
        <v>90</v>
      </c>
      <c r="F982" s="47" t="s">
        <v>40</v>
      </c>
      <c r="G982" s="35" t="s">
        <v>42</v>
      </c>
      <c r="H982" s="34" t="s">
        <v>91</v>
      </c>
      <c r="I982" s="22" t="s">
        <v>94</v>
      </c>
      <c r="J982" s="37">
        <v>2</v>
      </c>
      <c r="K982" s="37" t="s">
        <v>92</v>
      </c>
      <c r="L982" s="37" t="s">
        <v>92</v>
      </c>
      <c r="M982" s="34"/>
      <c r="N982" s="34">
        <v>1</v>
      </c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</row>
    <row r="983" spans="1:25" ht="15" x14ac:dyDescent="0.25">
      <c r="A983" s="23" t="s">
        <v>411</v>
      </c>
      <c r="B983" s="34">
        <v>4</v>
      </c>
      <c r="C983" s="42">
        <v>4446433.47</v>
      </c>
      <c r="D983" s="42">
        <v>345033.92</v>
      </c>
      <c r="E983" s="34" t="s">
        <v>90</v>
      </c>
      <c r="F983" s="47" t="s">
        <v>40</v>
      </c>
      <c r="G983" s="35" t="s">
        <v>42</v>
      </c>
      <c r="H983" s="34" t="s">
        <v>94</v>
      </c>
      <c r="I983" s="22" t="s">
        <v>94</v>
      </c>
      <c r="J983" s="37">
        <v>2</v>
      </c>
      <c r="K983" s="37" t="s">
        <v>92</v>
      </c>
      <c r="L983" s="37" t="s">
        <v>92</v>
      </c>
      <c r="M983" s="34">
        <v>1</v>
      </c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</row>
    <row r="984" spans="1:25" ht="15" x14ac:dyDescent="0.25">
      <c r="A984" s="23" t="s">
        <v>434</v>
      </c>
      <c r="B984" s="34">
        <v>4</v>
      </c>
      <c r="C984" s="42">
        <v>4446449.1100000003</v>
      </c>
      <c r="D984" s="42">
        <v>344871.83</v>
      </c>
      <c r="E984" s="34" t="s">
        <v>90</v>
      </c>
      <c r="F984" s="47" t="s">
        <v>40</v>
      </c>
      <c r="G984" s="35" t="s">
        <v>42</v>
      </c>
      <c r="H984" s="34" t="s">
        <v>91</v>
      </c>
      <c r="I984" s="22" t="s">
        <v>94</v>
      </c>
      <c r="J984" s="37">
        <v>2</v>
      </c>
      <c r="K984" s="37" t="s">
        <v>92</v>
      </c>
      <c r="L984" s="37" t="s">
        <v>92</v>
      </c>
      <c r="M984" s="34"/>
      <c r="N984" s="34">
        <v>1</v>
      </c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</row>
    <row r="985" spans="1:25" ht="15" x14ac:dyDescent="0.25">
      <c r="A985" s="23" t="s">
        <v>410</v>
      </c>
      <c r="B985" s="34">
        <v>4</v>
      </c>
      <c r="C985" s="42">
        <v>4446455.13</v>
      </c>
      <c r="D985" s="42">
        <v>344805.83</v>
      </c>
      <c r="E985" s="34" t="s">
        <v>90</v>
      </c>
      <c r="F985" s="47" t="s">
        <v>40</v>
      </c>
      <c r="G985" s="35" t="s">
        <v>42</v>
      </c>
      <c r="H985" s="34" t="s">
        <v>94</v>
      </c>
      <c r="I985" s="22" t="s">
        <v>94</v>
      </c>
      <c r="J985" s="37">
        <v>2</v>
      </c>
      <c r="K985" s="37" t="s">
        <v>92</v>
      </c>
      <c r="L985" s="37" t="s">
        <v>92</v>
      </c>
      <c r="M985" s="34"/>
      <c r="N985" s="34"/>
      <c r="O985" s="34">
        <v>1</v>
      </c>
      <c r="P985" s="34"/>
      <c r="Q985" s="34"/>
      <c r="R985" s="34"/>
      <c r="S985" s="34"/>
      <c r="T985" s="34"/>
      <c r="U985" s="34"/>
      <c r="V985" s="34"/>
      <c r="W985" s="34"/>
      <c r="X985" s="34"/>
      <c r="Y985" s="34"/>
    </row>
    <row r="986" spans="1:25" ht="15" x14ac:dyDescent="0.25">
      <c r="A986" s="23" t="s">
        <v>433</v>
      </c>
      <c r="B986" s="34">
        <v>4</v>
      </c>
      <c r="C986" s="42">
        <v>4446466.83</v>
      </c>
      <c r="D986" s="42">
        <v>344766.1</v>
      </c>
      <c r="E986" s="34" t="s">
        <v>90</v>
      </c>
      <c r="F986" s="47" t="s">
        <v>40</v>
      </c>
      <c r="G986" s="35" t="s">
        <v>42</v>
      </c>
      <c r="H986" s="34" t="s">
        <v>91</v>
      </c>
      <c r="I986" s="22" t="s">
        <v>94</v>
      </c>
      <c r="J986" s="37">
        <v>2</v>
      </c>
      <c r="K986" s="37" t="s">
        <v>92</v>
      </c>
      <c r="L986" s="37" t="s">
        <v>92</v>
      </c>
      <c r="M986" s="34">
        <v>1</v>
      </c>
      <c r="N986" s="34"/>
      <c r="O986" s="34"/>
      <c r="P986" s="34"/>
      <c r="Q986" s="34"/>
      <c r="R986" s="34">
        <v>1</v>
      </c>
      <c r="S986" s="34"/>
      <c r="T986" s="34"/>
      <c r="U986" s="34"/>
      <c r="V986" s="34"/>
      <c r="W986" s="34"/>
      <c r="X986" s="34"/>
    </row>
    <row r="987" spans="1:25" ht="15" x14ac:dyDescent="0.25">
      <c r="A987" s="23" t="s">
        <v>432</v>
      </c>
      <c r="B987" s="34">
        <v>4</v>
      </c>
      <c r="C987" s="42">
        <v>4446467.28</v>
      </c>
      <c r="D987" s="42">
        <v>344662.92</v>
      </c>
      <c r="E987" s="34" t="s">
        <v>90</v>
      </c>
      <c r="F987" s="47" t="s">
        <v>40</v>
      </c>
      <c r="G987" s="35" t="s">
        <v>42</v>
      </c>
      <c r="H987" s="34" t="s">
        <v>91</v>
      </c>
      <c r="I987" s="22" t="s">
        <v>94</v>
      </c>
      <c r="J987" s="37">
        <v>2</v>
      </c>
      <c r="K987" s="37" t="s">
        <v>92</v>
      </c>
      <c r="L987" s="37" t="s">
        <v>92</v>
      </c>
      <c r="M987" s="34">
        <v>1</v>
      </c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</row>
    <row r="988" spans="1:25" ht="15" x14ac:dyDescent="0.25">
      <c r="A988" s="23" t="s">
        <v>409</v>
      </c>
      <c r="B988" s="34">
        <v>4</v>
      </c>
      <c r="C988" s="42">
        <v>4446468.28</v>
      </c>
      <c r="D988" s="42">
        <v>344754.88</v>
      </c>
      <c r="E988" s="34" t="s">
        <v>90</v>
      </c>
      <c r="F988" s="47" t="s">
        <v>40</v>
      </c>
      <c r="G988" s="35" t="s">
        <v>42</v>
      </c>
      <c r="H988" s="34" t="s">
        <v>94</v>
      </c>
      <c r="I988" s="22" t="s">
        <v>94</v>
      </c>
      <c r="J988" s="37">
        <v>2</v>
      </c>
      <c r="K988" s="37" t="s">
        <v>92</v>
      </c>
      <c r="L988" s="37" t="s">
        <v>92</v>
      </c>
      <c r="M988" s="34">
        <v>1</v>
      </c>
      <c r="N988" s="34">
        <v>1</v>
      </c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</row>
    <row r="989" spans="1:25" ht="15" x14ac:dyDescent="0.25">
      <c r="A989" s="23" t="s">
        <v>430</v>
      </c>
      <c r="B989" s="34">
        <v>4</v>
      </c>
      <c r="C989" s="42">
        <v>4446470.3499999996</v>
      </c>
      <c r="D989" s="42">
        <v>344627.02</v>
      </c>
      <c r="E989" s="34" t="s">
        <v>90</v>
      </c>
      <c r="F989" s="47" t="s">
        <v>40</v>
      </c>
      <c r="G989" s="35" t="s">
        <v>42</v>
      </c>
      <c r="H989" s="34" t="s">
        <v>91</v>
      </c>
      <c r="I989" s="22" t="s">
        <v>94</v>
      </c>
      <c r="J989" s="37">
        <v>2</v>
      </c>
      <c r="K989" s="37" t="s">
        <v>92</v>
      </c>
      <c r="L989" s="37" t="s">
        <v>92</v>
      </c>
      <c r="M989" s="34"/>
      <c r="N989" s="34"/>
      <c r="O989" s="34">
        <v>1</v>
      </c>
      <c r="P989" s="34"/>
      <c r="Q989" s="34"/>
      <c r="R989" s="34"/>
      <c r="S989" s="34"/>
      <c r="T989" s="34"/>
      <c r="U989" s="34"/>
      <c r="V989" s="34"/>
      <c r="W989" s="34"/>
      <c r="X989" s="34"/>
      <c r="Y989" s="34"/>
    </row>
    <row r="990" spans="1:25" ht="15" x14ac:dyDescent="0.25">
      <c r="A990" s="23" t="s">
        <v>431</v>
      </c>
      <c r="B990" s="34">
        <v>4</v>
      </c>
      <c r="C990" s="42">
        <v>4446470.7</v>
      </c>
      <c r="D990" s="42">
        <v>344626.44</v>
      </c>
      <c r="E990" s="34" t="s">
        <v>90</v>
      </c>
      <c r="F990" s="47" t="s">
        <v>40</v>
      </c>
      <c r="G990" s="35" t="s">
        <v>42</v>
      </c>
      <c r="H990" s="34" t="s">
        <v>91</v>
      </c>
      <c r="I990" s="22" t="s">
        <v>94</v>
      </c>
      <c r="J990" s="37">
        <v>2</v>
      </c>
      <c r="K990" s="37" t="s">
        <v>92</v>
      </c>
      <c r="L990" s="37" t="s">
        <v>92</v>
      </c>
      <c r="M990" s="34"/>
      <c r="N990" s="34"/>
      <c r="O990" s="34">
        <v>1</v>
      </c>
      <c r="P990" s="34"/>
      <c r="Q990" s="34"/>
      <c r="R990" s="34"/>
      <c r="S990" s="34"/>
      <c r="T990" s="34"/>
      <c r="U990" s="34"/>
      <c r="V990" s="34"/>
      <c r="W990" s="34"/>
      <c r="X990" s="34"/>
    </row>
    <row r="991" spans="1:25" ht="15" x14ac:dyDescent="0.25">
      <c r="A991" s="23" t="s">
        <v>429</v>
      </c>
      <c r="B991" s="34">
        <v>4</v>
      </c>
      <c r="C991" s="42">
        <v>4446503.3099999996</v>
      </c>
      <c r="D991" s="42">
        <v>344357.93</v>
      </c>
      <c r="E991" s="34" t="s">
        <v>90</v>
      </c>
      <c r="F991" s="47" t="s">
        <v>40</v>
      </c>
      <c r="G991" s="35" t="s">
        <v>42</v>
      </c>
      <c r="H991" s="34" t="s">
        <v>91</v>
      </c>
      <c r="I991" s="22" t="s">
        <v>94</v>
      </c>
      <c r="J991" s="37">
        <v>2</v>
      </c>
      <c r="K991" s="37" t="s">
        <v>92</v>
      </c>
      <c r="L991" s="37" t="s">
        <v>92</v>
      </c>
      <c r="M991" s="34"/>
      <c r="N991" s="34"/>
      <c r="O991" s="34">
        <v>1</v>
      </c>
      <c r="P991" s="34"/>
      <c r="Q991" s="34"/>
      <c r="R991" s="34"/>
      <c r="S991" s="34"/>
      <c r="T991" s="34"/>
      <c r="U991" s="34"/>
      <c r="V991" s="34"/>
      <c r="W991" s="34"/>
      <c r="X991" s="34"/>
      <c r="Y991" s="34"/>
    </row>
    <row r="992" spans="1:25" ht="15" x14ac:dyDescent="0.25">
      <c r="A992" s="23" t="s">
        <v>428</v>
      </c>
      <c r="B992" s="34">
        <v>4</v>
      </c>
      <c r="C992" s="42">
        <v>4446504.1399999997</v>
      </c>
      <c r="D992" s="42">
        <v>344333.83</v>
      </c>
      <c r="E992" s="34" t="s">
        <v>90</v>
      </c>
      <c r="F992" s="47" t="s">
        <v>40</v>
      </c>
      <c r="G992" s="35" t="s">
        <v>42</v>
      </c>
      <c r="H992" s="34" t="s">
        <v>94</v>
      </c>
      <c r="I992" s="22" t="s">
        <v>94</v>
      </c>
      <c r="J992" s="37">
        <v>3</v>
      </c>
      <c r="K992" s="37" t="s">
        <v>92</v>
      </c>
      <c r="L992" s="37" t="s">
        <v>92</v>
      </c>
      <c r="M992" s="34">
        <v>1</v>
      </c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</row>
    <row r="993" spans="1:25" ht="15" x14ac:dyDescent="0.25">
      <c r="A993" s="23" t="s">
        <v>463</v>
      </c>
      <c r="B993" s="34">
        <v>4</v>
      </c>
      <c r="C993" s="42">
        <v>4446533.5599999996</v>
      </c>
      <c r="D993" s="42">
        <v>343984.05</v>
      </c>
      <c r="E993" s="34" t="s">
        <v>90</v>
      </c>
      <c r="F993" s="47" t="s">
        <v>40</v>
      </c>
      <c r="G993" s="35" t="s">
        <v>42</v>
      </c>
      <c r="H993" s="34" t="s">
        <v>94</v>
      </c>
      <c r="I993" s="22" t="s">
        <v>94</v>
      </c>
      <c r="J993" s="37">
        <v>3</v>
      </c>
      <c r="K993" s="37" t="s">
        <v>92</v>
      </c>
      <c r="L993" s="37" t="s">
        <v>92</v>
      </c>
      <c r="M993" s="34"/>
      <c r="N993" s="34"/>
      <c r="O993" s="34">
        <v>1</v>
      </c>
      <c r="P993" s="34"/>
      <c r="Q993" s="34"/>
      <c r="R993" s="34"/>
      <c r="S993" s="34"/>
      <c r="T993" s="34"/>
      <c r="U993" s="34"/>
      <c r="V993" s="34">
        <v>1</v>
      </c>
      <c r="W993" s="34"/>
      <c r="X993" s="34"/>
      <c r="Y993" s="34"/>
    </row>
    <row r="994" spans="1:25" ht="15" x14ac:dyDescent="0.25">
      <c r="A994" s="23" t="s">
        <v>427</v>
      </c>
      <c r="B994" s="34">
        <v>4</v>
      </c>
      <c r="C994" s="42">
        <v>4446548.6100000003</v>
      </c>
      <c r="D994" s="42">
        <v>343808.83</v>
      </c>
      <c r="E994" s="34" t="s">
        <v>90</v>
      </c>
      <c r="F994" s="47" t="s">
        <v>40</v>
      </c>
      <c r="G994" s="35" t="s">
        <v>42</v>
      </c>
      <c r="H994" s="34" t="s">
        <v>91</v>
      </c>
      <c r="I994" s="22" t="s">
        <v>94</v>
      </c>
      <c r="J994" s="37">
        <v>3</v>
      </c>
      <c r="K994" s="37" t="s">
        <v>92</v>
      </c>
      <c r="L994" s="37" t="s">
        <v>92</v>
      </c>
      <c r="M994" s="34">
        <v>1</v>
      </c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</row>
    <row r="995" spans="1:25" ht="15" x14ac:dyDescent="0.25">
      <c r="A995" s="23" t="s">
        <v>426</v>
      </c>
      <c r="B995" s="34">
        <v>4</v>
      </c>
      <c r="C995" s="42">
        <v>4446549.37</v>
      </c>
      <c r="D995" s="42">
        <v>343804.41</v>
      </c>
      <c r="E995" s="34" t="s">
        <v>90</v>
      </c>
      <c r="F995" s="47" t="s">
        <v>40</v>
      </c>
      <c r="G995" s="35" t="s">
        <v>42</v>
      </c>
      <c r="H995" s="34" t="s">
        <v>94</v>
      </c>
      <c r="I995" s="22" t="s">
        <v>94</v>
      </c>
      <c r="J995" s="37">
        <v>3</v>
      </c>
      <c r="K995" s="37" t="s">
        <v>92</v>
      </c>
      <c r="L995" s="37" t="s">
        <v>92</v>
      </c>
      <c r="M995" s="34"/>
      <c r="N995" s="34"/>
      <c r="O995" s="34"/>
      <c r="P995" s="34"/>
      <c r="Q995" s="34"/>
      <c r="R995" s="34"/>
      <c r="S995" s="34"/>
      <c r="T995" s="34"/>
      <c r="U995" s="34"/>
      <c r="V995" s="34">
        <v>1</v>
      </c>
      <c r="W995" s="34"/>
      <c r="X995" s="34"/>
      <c r="Y995" s="34"/>
    </row>
    <row r="996" spans="1:25" ht="15" x14ac:dyDescent="0.25">
      <c r="A996" s="23" t="s">
        <v>479</v>
      </c>
      <c r="B996" s="34">
        <v>4</v>
      </c>
      <c r="C996" s="42">
        <v>4446552.4400000004</v>
      </c>
      <c r="D996" s="42">
        <v>343779.51</v>
      </c>
      <c r="E996" s="34" t="s">
        <v>90</v>
      </c>
      <c r="F996" s="47" t="s">
        <v>40</v>
      </c>
      <c r="G996" s="35" t="s">
        <v>42</v>
      </c>
      <c r="H996" s="34" t="s">
        <v>94</v>
      </c>
      <c r="I996" s="22" t="s">
        <v>94</v>
      </c>
      <c r="J996" s="37">
        <v>3</v>
      </c>
      <c r="K996" s="37" t="s">
        <v>92</v>
      </c>
      <c r="L996" s="37" t="s">
        <v>92</v>
      </c>
      <c r="M996" s="34"/>
      <c r="N996" s="34"/>
      <c r="O996" s="34">
        <v>1</v>
      </c>
      <c r="P996" s="34"/>
      <c r="Q996" s="34"/>
      <c r="R996" s="34"/>
      <c r="S996" s="34"/>
      <c r="T996" s="34"/>
      <c r="U996" s="34"/>
      <c r="V996" s="34"/>
      <c r="W996" s="34"/>
      <c r="X996" s="34"/>
    </row>
    <row r="997" spans="1:25" ht="15" x14ac:dyDescent="0.25">
      <c r="A997" s="23" t="s">
        <v>425</v>
      </c>
      <c r="B997" s="34">
        <v>4</v>
      </c>
      <c r="C997" s="42">
        <v>4446579.22</v>
      </c>
      <c r="D997" s="42">
        <v>343381.28</v>
      </c>
      <c r="E997" s="34" t="s">
        <v>90</v>
      </c>
      <c r="F997" s="47" t="s">
        <v>40</v>
      </c>
      <c r="G997" s="35" t="s">
        <v>42</v>
      </c>
      <c r="H997" s="34" t="s">
        <v>94</v>
      </c>
      <c r="I997" s="22" t="s">
        <v>94</v>
      </c>
      <c r="J997" s="37">
        <v>3</v>
      </c>
      <c r="K997" s="37" t="s">
        <v>92</v>
      </c>
      <c r="L997" s="37" t="s">
        <v>92</v>
      </c>
      <c r="M997" s="34"/>
      <c r="N997" s="34"/>
      <c r="O997" s="34">
        <v>1</v>
      </c>
      <c r="P997" s="34"/>
      <c r="Q997" s="34"/>
      <c r="R997" s="34"/>
      <c r="S997" s="34"/>
      <c r="T997" s="34"/>
      <c r="U997" s="34"/>
      <c r="V997" s="34"/>
      <c r="W997" s="34"/>
      <c r="X997" s="34"/>
    </row>
    <row r="998" spans="1:25" ht="15" x14ac:dyDescent="0.25">
      <c r="A998" s="23" t="s">
        <v>424</v>
      </c>
      <c r="B998" s="34">
        <v>4</v>
      </c>
      <c r="C998" s="42">
        <v>4446579.54</v>
      </c>
      <c r="D998" s="42">
        <v>343381.62</v>
      </c>
      <c r="E998" s="34" t="s">
        <v>90</v>
      </c>
      <c r="F998" s="47" t="s">
        <v>40</v>
      </c>
      <c r="G998" s="35" t="s">
        <v>42</v>
      </c>
      <c r="H998" s="34" t="s">
        <v>94</v>
      </c>
      <c r="I998" s="22" t="s">
        <v>94</v>
      </c>
      <c r="J998" s="37">
        <v>3</v>
      </c>
      <c r="K998" s="37" t="s">
        <v>92</v>
      </c>
      <c r="L998" s="37" t="s">
        <v>92</v>
      </c>
      <c r="M998" s="34"/>
      <c r="N998" s="34"/>
      <c r="O998" s="34">
        <v>1</v>
      </c>
      <c r="P998" s="34"/>
      <c r="Q998" s="34"/>
      <c r="R998" s="34"/>
      <c r="S998" s="34"/>
      <c r="T998" s="34"/>
      <c r="U998" s="34"/>
      <c r="V998" s="34"/>
      <c r="W998" s="34"/>
      <c r="X998" s="34"/>
    </row>
    <row r="999" spans="1:25" ht="15" x14ac:dyDescent="0.25">
      <c r="A999" s="23" t="s">
        <v>459</v>
      </c>
      <c r="B999" s="34">
        <v>4</v>
      </c>
      <c r="C999" s="42">
        <v>4446598.01</v>
      </c>
      <c r="D999" s="42">
        <v>343299.69</v>
      </c>
      <c r="E999" s="34" t="s">
        <v>90</v>
      </c>
      <c r="F999" s="47" t="s">
        <v>40</v>
      </c>
      <c r="G999" s="35" t="s">
        <v>42</v>
      </c>
      <c r="H999" s="34" t="s">
        <v>94</v>
      </c>
      <c r="I999" s="22" t="s">
        <v>94</v>
      </c>
      <c r="J999" s="37">
        <v>5</v>
      </c>
      <c r="K999" s="37" t="s">
        <v>92</v>
      </c>
      <c r="L999" s="37" t="s">
        <v>92</v>
      </c>
      <c r="M999" s="34"/>
      <c r="N999" s="34">
        <v>1</v>
      </c>
      <c r="O999" s="34"/>
      <c r="P999" s="34"/>
      <c r="Q999" s="34"/>
      <c r="R999" s="34"/>
      <c r="S999" s="34"/>
      <c r="T999" s="34"/>
      <c r="U999" s="34"/>
      <c r="V999" s="34"/>
      <c r="W999" s="34"/>
      <c r="X999" s="34"/>
    </row>
    <row r="1000" spans="1:25" ht="15" x14ac:dyDescent="0.25">
      <c r="A1000" s="23" t="s">
        <v>461</v>
      </c>
      <c r="B1000" s="34">
        <v>4</v>
      </c>
      <c r="C1000" s="42">
        <v>4446598.57</v>
      </c>
      <c r="D1000" s="42">
        <v>343299.28</v>
      </c>
      <c r="E1000" s="34" t="s">
        <v>90</v>
      </c>
      <c r="F1000" s="47" t="s">
        <v>40</v>
      </c>
      <c r="G1000" s="35" t="s">
        <v>42</v>
      </c>
      <c r="H1000" s="34" t="s">
        <v>94</v>
      </c>
      <c r="I1000" s="22" t="s">
        <v>94</v>
      </c>
      <c r="J1000" s="37">
        <v>3</v>
      </c>
      <c r="K1000" s="37" t="s">
        <v>92</v>
      </c>
      <c r="L1000" s="37" t="s">
        <v>92</v>
      </c>
      <c r="M1000" s="34"/>
      <c r="N1000" s="34"/>
      <c r="O1000" s="34">
        <v>1</v>
      </c>
      <c r="P1000" s="34"/>
      <c r="Q1000" s="34"/>
      <c r="R1000" s="34"/>
      <c r="S1000" s="34"/>
      <c r="T1000" s="34"/>
      <c r="U1000" s="34"/>
      <c r="V1000" s="34"/>
      <c r="W1000" s="34"/>
      <c r="X1000" s="34"/>
    </row>
    <row r="1001" spans="1:25" ht="15" x14ac:dyDescent="0.25">
      <c r="A1001" s="23" t="s">
        <v>460</v>
      </c>
      <c r="B1001" s="34">
        <v>4</v>
      </c>
      <c r="C1001" s="42">
        <v>4446598.67</v>
      </c>
      <c r="D1001" s="42">
        <v>343299.71</v>
      </c>
      <c r="E1001" s="34" t="s">
        <v>90</v>
      </c>
      <c r="F1001" s="47" t="s">
        <v>40</v>
      </c>
      <c r="G1001" s="35" t="s">
        <v>42</v>
      </c>
      <c r="H1001" s="34" t="s">
        <v>94</v>
      </c>
      <c r="I1001" s="22" t="s">
        <v>94</v>
      </c>
      <c r="J1001" s="37">
        <v>3</v>
      </c>
      <c r="K1001" s="37" t="s">
        <v>92</v>
      </c>
      <c r="L1001" s="37" t="s">
        <v>92</v>
      </c>
      <c r="M1001" s="34">
        <v>1</v>
      </c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</row>
    <row r="1002" spans="1:25" ht="15" x14ac:dyDescent="0.25">
      <c r="A1002" s="23" t="s">
        <v>462</v>
      </c>
      <c r="B1002" s="34">
        <v>4</v>
      </c>
      <c r="C1002" s="42">
        <v>4446599.25</v>
      </c>
      <c r="D1002" s="42">
        <v>343298.7</v>
      </c>
      <c r="E1002" s="34" t="s">
        <v>90</v>
      </c>
      <c r="F1002" s="47" t="s">
        <v>40</v>
      </c>
      <c r="G1002" s="35" t="s">
        <v>42</v>
      </c>
      <c r="H1002" s="34" t="s">
        <v>94</v>
      </c>
      <c r="I1002" s="22" t="s">
        <v>94</v>
      </c>
      <c r="J1002" s="37">
        <v>3</v>
      </c>
      <c r="K1002" s="37" t="s">
        <v>92</v>
      </c>
      <c r="L1002" s="37" t="s">
        <v>92</v>
      </c>
      <c r="M1002" s="34"/>
      <c r="N1002" s="34"/>
      <c r="O1002" s="34">
        <v>1</v>
      </c>
      <c r="P1002" s="34"/>
      <c r="Q1002" s="34"/>
      <c r="R1002" s="34"/>
      <c r="S1002" s="34"/>
      <c r="T1002" s="34"/>
      <c r="U1002" s="34"/>
      <c r="V1002" s="34"/>
      <c r="W1002" s="34"/>
      <c r="X1002" s="34"/>
    </row>
    <row r="1003" spans="1:25" ht="15" x14ac:dyDescent="0.25">
      <c r="A1003" s="23" t="s">
        <v>458</v>
      </c>
      <c r="B1003" s="34">
        <v>4</v>
      </c>
      <c r="C1003" s="42">
        <v>4446609.1900000004</v>
      </c>
      <c r="D1003" s="42">
        <v>343151.15</v>
      </c>
      <c r="E1003" s="34" t="s">
        <v>90</v>
      </c>
      <c r="F1003" s="47" t="s">
        <v>40</v>
      </c>
      <c r="G1003" s="35" t="s">
        <v>42</v>
      </c>
      <c r="H1003" s="34" t="s">
        <v>94</v>
      </c>
      <c r="I1003" s="22" t="s">
        <v>94</v>
      </c>
      <c r="J1003" s="37">
        <v>3</v>
      </c>
      <c r="K1003" s="37" t="s">
        <v>92</v>
      </c>
      <c r="L1003" s="37" t="s">
        <v>92</v>
      </c>
      <c r="M1003" s="34"/>
      <c r="N1003" s="34">
        <v>1</v>
      </c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</row>
    <row r="1004" spans="1:25" ht="15" x14ac:dyDescent="0.25">
      <c r="A1004" s="23" t="s">
        <v>457</v>
      </c>
      <c r="B1004" s="34">
        <v>4</v>
      </c>
      <c r="C1004" s="42">
        <v>4446614.9400000004</v>
      </c>
      <c r="D1004" s="42">
        <v>343083.1</v>
      </c>
      <c r="E1004" s="34" t="s">
        <v>90</v>
      </c>
      <c r="F1004" s="47" t="s">
        <v>40</v>
      </c>
      <c r="G1004" s="35" t="s">
        <v>42</v>
      </c>
      <c r="H1004" s="34" t="s">
        <v>94</v>
      </c>
      <c r="I1004" s="22" t="s">
        <v>94</v>
      </c>
      <c r="J1004" s="37">
        <v>3</v>
      </c>
      <c r="K1004" s="37" t="s">
        <v>92</v>
      </c>
      <c r="L1004" s="37" t="s">
        <v>92</v>
      </c>
      <c r="M1004" s="34">
        <v>1</v>
      </c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</row>
    <row r="1005" spans="1:25" ht="15" x14ac:dyDescent="0.25">
      <c r="A1005" s="23" t="s">
        <v>456</v>
      </c>
      <c r="B1005" s="34">
        <v>4</v>
      </c>
      <c r="C1005" s="42">
        <v>4446615.51</v>
      </c>
      <c r="D1005" s="42">
        <v>343082.43</v>
      </c>
      <c r="E1005" s="34" t="s">
        <v>90</v>
      </c>
      <c r="F1005" s="47" t="s">
        <v>40</v>
      </c>
      <c r="G1005" s="35" t="s">
        <v>42</v>
      </c>
      <c r="H1005" s="34" t="s">
        <v>94</v>
      </c>
      <c r="I1005" s="22" t="s">
        <v>94</v>
      </c>
      <c r="J1005" s="37">
        <v>3</v>
      </c>
      <c r="K1005" s="37" t="s">
        <v>92</v>
      </c>
      <c r="L1005" s="37" t="s">
        <v>92</v>
      </c>
      <c r="M1005" s="34">
        <v>1</v>
      </c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</row>
    <row r="1006" spans="1:25" ht="15" x14ac:dyDescent="0.25">
      <c r="A1006" s="23" t="s">
        <v>423</v>
      </c>
      <c r="B1006" s="34">
        <v>4</v>
      </c>
      <c r="C1006" s="42">
        <v>4446629.09</v>
      </c>
      <c r="D1006" s="42">
        <v>342941.43</v>
      </c>
      <c r="E1006" s="34" t="s">
        <v>90</v>
      </c>
      <c r="F1006" s="47" t="s">
        <v>40</v>
      </c>
      <c r="G1006" s="35" t="s">
        <v>42</v>
      </c>
      <c r="H1006" s="34" t="s">
        <v>94</v>
      </c>
      <c r="I1006" s="22" t="s">
        <v>94</v>
      </c>
      <c r="J1006" s="37">
        <v>3</v>
      </c>
      <c r="K1006" s="37" t="s">
        <v>92</v>
      </c>
      <c r="L1006" s="37" t="s">
        <v>92</v>
      </c>
      <c r="M1006" s="34"/>
      <c r="N1006" s="34"/>
      <c r="O1006" s="34">
        <v>1</v>
      </c>
      <c r="P1006" s="34"/>
      <c r="Q1006" s="34"/>
      <c r="R1006" s="34"/>
      <c r="S1006" s="34"/>
      <c r="T1006" s="34"/>
      <c r="U1006" s="34"/>
      <c r="V1006" s="34">
        <v>1</v>
      </c>
      <c r="W1006" s="34"/>
      <c r="X1006" s="34"/>
    </row>
    <row r="1007" spans="1:25" ht="15" x14ac:dyDescent="0.25">
      <c r="A1007" s="23" t="s">
        <v>455</v>
      </c>
      <c r="B1007" s="34">
        <v>4</v>
      </c>
      <c r="C1007" s="42">
        <v>4446643.95</v>
      </c>
      <c r="D1007" s="42">
        <v>342782.06</v>
      </c>
      <c r="E1007" s="34" t="s">
        <v>90</v>
      </c>
      <c r="F1007" s="47" t="s">
        <v>40</v>
      </c>
      <c r="G1007" s="35" t="s">
        <v>42</v>
      </c>
      <c r="H1007" s="34" t="s">
        <v>94</v>
      </c>
      <c r="I1007" s="22" t="s">
        <v>94</v>
      </c>
      <c r="J1007" s="37">
        <v>3</v>
      </c>
      <c r="K1007" s="37" t="s">
        <v>92</v>
      </c>
      <c r="L1007" s="37" t="s">
        <v>92</v>
      </c>
      <c r="M1007" s="34">
        <v>1</v>
      </c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</row>
    <row r="1008" spans="1:25" ht="15" x14ac:dyDescent="0.25">
      <c r="A1008" s="23" t="s">
        <v>478</v>
      </c>
      <c r="B1008" s="34">
        <v>4</v>
      </c>
      <c r="C1008" s="42">
        <v>4446708.62</v>
      </c>
      <c r="D1008" s="42">
        <v>342124.65</v>
      </c>
      <c r="E1008" s="34" t="s">
        <v>90</v>
      </c>
      <c r="F1008" s="47" t="s">
        <v>40</v>
      </c>
      <c r="G1008" s="35" t="s">
        <v>42</v>
      </c>
      <c r="H1008" s="34" t="s">
        <v>94</v>
      </c>
      <c r="I1008" s="22" t="s">
        <v>94</v>
      </c>
      <c r="J1008" s="37">
        <v>3</v>
      </c>
      <c r="K1008" s="37" t="s">
        <v>92</v>
      </c>
      <c r="L1008" s="37" t="s">
        <v>92</v>
      </c>
      <c r="M1008" s="34"/>
      <c r="N1008" s="34">
        <v>1</v>
      </c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</row>
    <row r="1009" spans="1:25" ht="15" x14ac:dyDescent="0.25">
      <c r="A1009" s="23" t="s">
        <v>477</v>
      </c>
      <c r="B1009" s="34">
        <v>4</v>
      </c>
      <c r="C1009" s="42">
        <v>4446708.95</v>
      </c>
      <c r="D1009" s="42">
        <v>342124.74</v>
      </c>
      <c r="E1009" s="34" t="s">
        <v>90</v>
      </c>
      <c r="F1009" s="47" t="s">
        <v>40</v>
      </c>
      <c r="G1009" s="35" t="s">
        <v>42</v>
      </c>
      <c r="H1009" s="34" t="s">
        <v>94</v>
      </c>
      <c r="I1009" s="22" t="s">
        <v>94</v>
      </c>
      <c r="J1009" s="37">
        <v>3</v>
      </c>
      <c r="K1009" s="37" t="s">
        <v>92</v>
      </c>
      <c r="L1009" s="37" t="s">
        <v>92</v>
      </c>
      <c r="M1009" s="34"/>
      <c r="N1009" s="34"/>
      <c r="O1009" s="34">
        <v>1</v>
      </c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</row>
    <row r="1010" spans="1:25" ht="15" x14ac:dyDescent="0.25">
      <c r="A1010" s="23" t="s">
        <v>383</v>
      </c>
      <c r="B1010" s="34">
        <v>21</v>
      </c>
      <c r="C1010" s="42">
        <v>4446853.09</v>
      </c>
      <c r="D1010" s="42">
        <v>357040.06</v>
      </c>
      <c r="E1010" s="34" t="s">
        <v>90</v>
      </c>
      <c r="F1010" s="47" t="s">
        <v>41</v>
      </c>
      <c r="G1010" s="35" t="s">
        <v>42</v>
      </c>
      <c r="H1010" s="34" t="s">
        <v>94</v>
      </c>
      <c r="I1010" s="22" t="s">
        <v>94</v>
      </c>
      <c r="J1010" s="37">
        <v>2</v>
      </c>
      <c r="K1010" s="37" t="s">
        <v>92</v>
      </c>
      <c r="L1010" s="37" t="s">
        <v>92</v>
      </c>
      <c r="M1010" s="34"/>
      <c r="N1010" s="34"/>
      <c r="O1010" s="34">
        <v>1</v>
      </c>
      <c r="P1010" s="34"/>
      <c r="Q1010" s="34"/>
      <c r="R1010" s="34"/>
      <c r="S1010" s="34"/>
      <c r="T1010" s="34"/>
      <c r="U1010" s="34"/>
      <c r="V1010" s="34"/>
      <c r="W1010" s="34"/>
      <c r="X1010" s="34"/>
    </row>
    <row r="1011" spans="1:25" ht="15" x14ac:dyDescent="0.25">
      <c r="A1011" s="23" t="s">
        <v>408</v>
      </c>
      <c r="B1011" s="34">
        <v>4</v>
      </c>
      <c r="C1011" s="42">
        <v>4446873.5599999996</v>
      </c>
      <c r="D1011" s="42">
        <v>340450.75</v>
      </c>
      <c r="E1011" s="34" t="s">
        <v>90</v>
      </c>
      <c r="F1011" s="47" t="s">
        <v>40</v>
      </c>
      <c r="G1011" s="35" t="s">
        <v>42</v>
      </c>
      <c r="H1011" s="34" t="s">
        <v>94</v>
      </c>
      <c r="I1011" s="22" t="s">
        <v>94</v>
      </c>
      <c r="J1011" s="37">
        <v>3</v>
      </c>
      <c r="K1011" s="37" t="s">
        <v>92</v>
      </c>
      <c r="L1011" s="37" t="s">
        <v>92</v>
      </c>
      <c r="M1011" s="34"/>
      <c r="N1011" s="34">
        <v>1</v>
      </c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</row>
    <row r="1012" spans="1:25" ht="15" x14ac:dyDescent="0.25">
      <c r="A1012" s="23" t="s">
        <v>394</v>
      </c>
      <c r="B1012" s="34">
        <v>50</v>
      </c>
      <c r="C1012" s="42">
        <v>4447702.74</v>
      </c>
      <c r="D1012" s="42">
        <v>357271.05</v>
      </c>
      <c r="E1012" s="34" t="s">
        <v>90</v>
      </c>
      <c r="F1012" s="47" t="s">
        <v>41</v>
      </c>
      <c r="G1012" s="35" t="s">
        <v>42</v>
      </c>
      <c r="H1012" s="34" t="s">
        <v>94</v>
      </c>
      <c r="I1012" s="22" t="s">
        <v>94</v>
      </c>
      <c r="J1012" s="37">
        <v>2</v>
      </c>
      <c r="K1012" s="37" t="s">
        <v>92</v>
      </c>
      <c r="L1012" s="37" t="s">
        <v>92</v>
      </c>
      <c r="M1012" s="34">
        <v>1</v>
      </c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</row>
    <row r="1013" spans="1:25" ht="15" x14ac:dyDescent="0.25">
      <c r="A1013" s="23" t="s">
        <v>436</v>
      </c>
      <c r="B1013" s="34">
        <v>14</v>
      </c>
      <c r="C1013" s="42">
        <v>4447854.2</v>
      </c>
      <c r="D1013" s="42">
        <v>345475.19</v>
      </c>
      <c r="E1013" s="34" t="s">
        <v>90</v>
      </c>
      <c r="F1013" s="47" t="s">
        <v>40</v>
      </c>
      <c r="G1013" s="35" t="s">
        <v>42</v>
      </c>
      <c r="H1013" s="34" t="s">
        <v>94</v>
      </c>
      <c r="I1013" s="22" t="s">
        <v>94</v>
      </c>
      <c r="J1013" s="37">
        <v>2</v>
      </c>
      <c r="K1013" s="37" t="s">
        <v>92</v>
      </c>
      <c r="L1013" s="37" t="s">
        <v>92</v>
      </c>
      <c r="M1013" s="34"/>
      <c r="N1013" s="34"/>
      <c r="O1013" s="34">
        <v>1</v>
      </c>
      <c r="P1013" s="34"/>
      <c r="Q1013" s="34"/>
      <c r="R1013" s="34"/>
      <c r="S1013" s="34"/>
      <c r="T1013" s="34"/>
      <c r="U1013" s="34"/>
      <c r="V1013" s="34"/>
      <c r="W1013" s="34"/>
      <c r="X1013" s="34"/>
    </row>
    <row r="1014" spans="1:25" ht="15" x14ac:dyDescent="0.25">
      <c r="A1014" s="23" t="s">
        <v>393</v>
      </c>
      <c r="B1014" s="34">
        <v>50</v>
      </c>
      <c r="C1014" s="42">
        <v>4447984.88</v>
      </c>
      <c r="D1014" s="42">
        <v>357448.7</v>
      </c>
      <c r="E1014" s="34" t="s">
        <v>90</v>
      </c>
      <c r="F1014" s="47" t="s">
        <v>41</v>
      </c>
      <c r="G1014" s="35" t="s">
        <v>42</v>
      </c>
      <c r="H1014" s="34" t="s">
        <v>94</v>
      </c>
      <c r="I1014" s="22" t="s">
        <v>94</v>
      </c>
      <c r="J1014" s="37">
        <v>2</v>
      </c>
      <c r="K1014" s="37" t="s">
        <v>92</v>
      </c>
      <c r="L1014" s="37" t="s">
        <v>92</v>
      </c>
      <c r="M1014" s="34">
        <v>1</v>
      </c>
      <c r="N1014" s="34"/>
      <c r="O1014" s="34"/>
      <c r="P1014" s="34"/>
      <c r="Q1014" s="34"/>
      <c r="R1014" s="34"/>
      <c r="S1014" s="34"/>
      <c r="T1014" s="34"/>
      <c r="U1014" s="34"/>
      <c r="V1014" s="34">
        <v>1</v>
      </c>
      <c r="W1014" s="34"/>
      <c r="X1014" s="34"/>
      <c r="Y1014" s="34"/>
    </row>
    <row r="1015" spans="1:25" ht="15" x14ac:dyDescent="0.25">
      <c r="A1015" s="23" t="s">
        <v>391</v>
      </c>
      <c r="B1015" s="34">
        <v>50</v>
      </c>
      <c r="C1015" s="42">
        <v>4448104.0199999996</v>
      </c>
      <c r="D1015" s="42">
        <v>357525.66</v>
      </c>
      <c r="E1015" s="34" t="s">
        <v>90</v>
      </c>
      <c r="F1015" s="47" t="s">
        <v>41</v>
      </c>
      <c r="G1015" s="35" t="s">
        <v>42</v>
      </c>
      <c r="H1015" s="34" t="s">
        <v>94</v>
      </c>
      <c r="I1015" s="22" t="s">
        <v>94</v>
      </c>
      <c r="J1015" s="37">
        <v>2</v>
      </c>
      <c r="K1015" s="37" t="s">
        <v>92</v>
      </c>
      <c r="L1015" s="37" t="s">
        <v>92</v>
      </c>
      <c r="M1015" s="34"/>
      <c r="N1015" s="34"/>
      <c r="O1015" s="34"/>
      <c r="P1015" s="34"/>
      <c r="Q1015" s="34"/>
      <c r="R1015" s="34"/>
      <c r="S1015" s="34"/>
      <c r="T1015" s="34"/>
      <c r="U1015" s="34"/>
      <c r="V1015" s="34">
        <v>1</v>
      </c>
      <c r="W1015" s="34"/>
      <c r="X1015" s="34"/>
      <c r="Y1015" s="34"/>
    </row>
    <row r="1016" spans="1:25" ht="15" x14ac:dyDescent="0.25">
      <c r="A1016" s="23" t="s">
        <v>392</v>
      </c>
      <c r="B1016" s="34">
        <v>50</v>
      </c>
      <c r="C1016" s="42">
        <v>4448104.6900000004</v>
      </c>
      <c r="D1016" s="42">
        <v>357525.5</v>
      </c>
      <c r="E1016" s="34" t="s">
        <v>90</v>
      </c>
      <c r="F1016" s="47" t="s">
        <v>41</v>
      </c>
      <c r="G1016" s="35" t="s">
        <v>42</v>
      </c>
      <c r="H1016" s="34" t="s">
        <v>94</v>
      </c>
      <c r="I1016" s="22" t="s">
        <v>94</v>
      </c>
      <c r="J1016" s="37">
        <v>2</v>
      </c>
      <c r="K1016" s="37" t="s">
        <v>92</v>
      </c>
      <c r="L1016" s="37" t="s">
        <v>92</v>
      </c>
      <c r="M1016" s="34"/>
      <c r="N1016" s="34"/>
      <c r="O1016" s="34"/>
      <c r="P1016" s="34"/>
      <c r="Q1016" s="34"/>
      <c r="R1016" s="34"/>
      <c r="S1016" s="34"/>
      <c r="T1016" s="34"/>
      <c r="U1016" s="34"/>
      <c r="V1016" s="34">
        <v>1</v>
      </c>
      <c r="W1016" s="34"/>
      <c r="X1016" s="34"/>
    </row>
    <row r="1017" spans="1:25" ht="15" x14ac:dyDescent="0.25">
      <c r="A1017" s="23" t="s">
        <v>476</v>
      </c>
      <c r="B1017" s="34">
        <v>14</v>
      </c>
      <c r="C1017" s="42">
        <v>4448647.8499999996</v>
      </c>
      <c r="D1017" s="42">
        <v>343403.67</v>
      </c>
      <c r="E1017" s="34" t="s">
        <v>90</v>
      </c>
      <c r="F1017" s="47" t="s">
        <v>40</v>
      </c>
      <c r="G1017" s="35" t="s">
        <v>42</v>
      </c>
      <c r="H1017" s="34" t="s">
        <v>94</v>
      </c>
      <c r="I1017" s="22" t="s">
        <v>94</v>
      </c>
      <c r="J1017" s="37">
        <v>3</v>
      </c>
      <c r="K1017" s="37" t="s">
        <v>92</v>
      </c>
      <c r="L1017" s="37" t="s">
        <v>92</v>
      </c>
      <c r="M1017" s="34"/>
      <c r="N1017" s="34"/>
      <c r="O1017" s="34">
        <v>1</v>
      </c>
      <c r="P1017" s="34"/>
      <c r="Q1017" s="34"/>
      <c r="R1017" s="34">
        <v>1</v>
      </c>
      <c r="S1017" s="34"/>
      <c r="T1017" s="34"/>
      <c r="U1017" s="34"/>
      <c r="V1017" s="34"/>
      <c r="W1017" s="34"/>
      <c r="X1017" s="34"/>
    </row>
    <row r="1018" spans="1:25" ht="15" x14ac:dyDescent="0.25">
      <c r="A1018" s="23" t="s">
        <v>375</v>
      </c>
      <c r="B1018" s="34">
        <v>18</v>
      </c>
      <c r="C1018" s="42">
        <v>4448716.78</v>
      </c>
      <c r="D1018" s="42">
        <v>357971.85</v>
      </c>
      <c r="E1018" s="34" t="s">
        <v>90</v>
      </c>
      <c r="F1018" s="47" t="s">
        <v>41</v>
      </c>
      <c r="G1018" s="35" t="s">
        <v>42</v>
      </c>
      <c r="H1018" s="34" t="s">
        <v>94</v>
      </c>
      <c r="I1018" s="22" t="s">
        <v>94</v>
      </c>
      <c r="J1018" s="37">
        <v>2</v>
      </c>
      <c r="K1018" s="37" t="s">
        <v>92</v>
      </c>
      <c r="L1018" s="37" t="s">
        <v>92</v>
      </c>
      <c r="M1018" s="34"/>
      <c r="N1018" s="34"/>
      <c r="O1018" s="34">
        <v>1</v>
      </c>
      <c r="P1018" s="34"/>
      <c r="Q1018" s="34"/>
      <c r="R1018" s="34"/>
      <c r="S1018" s="34"/>
      <c r="T1018" s="34"/>
      <c r="U1018" s="34"/>
      <c r="V1018" s="34"/>
      <c r="W1018" s="34"/>
      <c r="X1018" s="34"/>
    </row>
    <row r="1019" spans="1:25" ht="15" x14ac:dyDescent="0.25">
      <c r="A1019" s="23" t="s">
        <v>379</v>
      </c>
      <c r="B1019" s="34">
        <v>18</v>
      </c>
      <c r="C1019" s="42">
        <v>4448787.4000000004</v>
      </c>
      <c r="D1019" s="42">
        <v>358019.6</v>
      </c>
      <c r="E1019" s="34" t="s">
        <v>90</v>
      </c>
      <c r="F1019" s="47" t="s">
        <v>41</v>
      </c>
      <c r="G1019" s="35" t="s">
        <v>42</v>
      </c>
      <c r="H1019" s="34" t="s">
        <v>94</v>
      </c>
      <c r="I1019" s="22" t="s">
        <v>94</v>
      </c>
      <c r="J1019" s="37">
        <v>2</v>
      </c>
      <c r="K1019" s="37" t="s">
        <v>92</v>
      </c>
      <c r="L1019" s="37" t="s">
        <v>92</v>
      </c>
      <c r="M1019" s="34"/>
      <c r="N1019" s="34"/>
      <c r="O1019" s="34"/>
      <c r="P1019" s="34"/>
      <c r="Q1019" s="34"/>
      <c r="R1019" s="34"/>
      <c r="S1019" s="34"/>
      <c r="T1019" s="34"/>
      <c r="U1019" s="34"/>
      <c r="V1019" s="34">
        <v>1</v>
      </c>
      <c r="W1019" s="34"/>
      <c r="X1019" s="34"/>
    </row>
    <row r="1020" spans="1:25" ht="15" x14ac:dyDescent="0.25">
      <c r="A1020" s="23" t="s">
        <v>486</v>
      </c>
      <c r="B1020" s="34">
        <v>6</v>
      </c>
      <c r="C1020" s="42">
        <v>4450292.71</v>
      </c>
      <c r="D1020" s="42">
        <v>332850.76</v>
      </c>
      <c r="E1020" s="34" t="s">
        <v>90</v>
      </c>
      <c r="F1020" s="47" t="s">
        <v>40</v>
      </c>
      <c r="G1020" s="35" t="s">
        <v>42</v>
      </c>
      <c r="H1020" s="34" t="s">
        <v>91</v>
      </c>
      <c r="I1020" s="22" t="s">
        <v>94</v>
      </c>
      <c r="J1020" s="37">
        <v>3</v>
      </c>
      <c r="K1020" s="37" t="s">
        <v>92</v>
      </c>
      <c r="L1020" s="37" t="s">
        <v>92</v>
      </c>
      <c r="M1020" s="34">
        <v>1</v>
      </c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</row>
    <row r="1021" spans="1:25" ht="15" x14ac:dyDescent="0.25">
      <c r="A1021" s="23" t="s">
        <v>422</v>
      </c>
      <c r="B1021" s="34">
        <v>6</v>
      </c>
      <c r="C1021" s="42">
        <v>4450387.4400000004</v>
      </c>
      <c r="D1021" s="42">
        <v>332845.78000000003</v>
      </c>
      <c r="E1021" s="34" t="s">
        <v>90</v>
      </c>
      <c r="F1021" s="47" t="s">
        <v>40</v>
      </c>
      <c r="G1021" s="35" t="s">
        <v>42</v>
      </c>
      <c r="H1021" s="34" t="s">
        <v>94</v>
      </c>
      <c r="I1021" s="22" t="s">
        <v>94</v>
      </c>
      <c r="J1021" s="37">
        <v>7</v>
      </c>
      <c r="K1021" s="37" t="s">
        <v>92</v>
      </c>
      <c r="L1021" s="37" t="s">
        <v>92</v>
      </c>
      <c r="M1021" s="34"/>
      <c r="N1021" s="34"/>
      <c r="O1021" s="34">
        <v>1</v>
      </c>
      <c r="P1021" s="34"/>
      <c r="Q1021" s="34"/>
      <c r="R1021" s="34"/>
      <c r="S1021" s="34"/>
      <c r="T1021" s="34"/>
      <c r="U1021" s="34"/>
      <c r="V1021" s="34"/>
      <c r="W1021" s="34"/>
      <c r="X1021" s="34"/>
    </row>
    <row r="1022" spans="1:25" ht="15" x14ac:dyDescent="0.25">
      <c r="A1022" s="23" t="s">
        <v>440</v>
      </c>
      <c r="B1022" s="34">
        <v>9</v>
      </c>
      <c r="C1022" s="42">
        <v>4450520.26</v>
      </c>
      <c r="D1022" s="42">
        <v>311898.14</v>
      </c>
      <c r="E1022" s="34" t="s">
        <v>90</v>
      </c>
      <c r="F1022" s="47" t="s">
        <v>40</v>
      </c>
      <c r="G1022" s="35" t="s">
        <v>42</v>
      </c>
      <c r="H1022" s="34" t="s">
        <v>94</v>
      </c>
      <c r="I1022" s="22" t="s">
        <v>94</v>
      </c>
      <c r="J1022" s="37">
        <v>7</v>
      </c>
      <c r="K1022" s="37" t="s">
        <v>92</v>
      </c>
      <c r="L1022" s="37" t="s">
        <v>92</v>
      </c>
      <c r="M1022" s="34"/>
      <c r="N1022" s="34"/>
      <c r="O1022" s="34">
        <v>1</v>
      </c>
      <c r="P1022" s="34"/>
      <c r="Q1022" s="34"/>
      <c r="R1022" s="34"/>
      <c r="S1022" s="34"/>
      <c r="T1022" s="34"/>
      <c r="U1022" s="34"/>
      <c r="V1022" s="34"/>
      <c r="W1022" s="34"/>
      <c r="X1022" s="34"/>
    </row>
    <row r="1023" spans="1:25" ht="15" x14ac:dyDescent="0.25">
      <c r="A1023" s="23" t="s">
        <v>421</v>
      </c>
      <c r="B1023" s="34">
        <v>6</v>
      </c>
      <c r="C1023" s="42">
        <v>4450562.57</v>
      </c>
      <c r="D1023" s="42">
        <v>332841.48</v>
      </c>
      <c r="E1023" s="34" t="s">
        <v>90</v>
      </c>
      <c r="F1023" s="47" t="s">
        <v>40</v>
      </c>
      <c r="G1023" s="35" t="s">
        <v>42</v>
      </c>
      <c r="H1023" s="34" t="s">
        <v>94</v>
      </c>
      <c r="I1023" s="22" t="s">
        <v>94</v>
      </c>
      <c r="J1023" s="37">
        <v>7</v>
      </c>
      <c r="K1023" s="37" t="s">
        <v>92</v>
      </c>
      <c r="L1023" s="37" t="s">
        <v>92</v>
      </c>
      <c r="M1023" s="34"/>
      <c r="N1023" s="34"/>
      <c r="O1023" s="34"/>
      <c r="P1023" s="34"/>
      <c r="Q1023" s="34"/>
      <c r="R1023" s="34"/>
      <c r="S1023" s="34">
        <v>1</v>
      </c>
      <c r="T1023" s="34"/>
      <c r="U1023" s="34"/>
      <c r="V1023" s="34"/>
      <c r="W1023" s="34"/>
      <c r="X1023" s="34"/>
    </row>
    <row r="1024" spans="1:25" ht="15" x14ac:dyDescent="0.25">
      <c r="A1024" s="23" t="s">
        <v>465</v>
      </c>
      <c r="B1024" s="34">
        <v>9</v>
      </c>
      <c r="C1024" s="42">
        <v>4450611.92</v>
      </c>
      <c r="D1024" s="42">
        <v>311821.37</v>
      </c>
      <c r="E1024" s="34" t="s">
        <v>90</v>
      </c>
      <c r="F1024" s="47" t="s">
        <v>40</v>
      </c>
      <c r="G1024" s="35" t="s">
        <v>42</v>
      </c>
      <c r="H1024" s="34" t="s">
        <v>94</v>
      </c>
      <c r="I1024" s="22" t="s">
        <v>94</v>
      </c>
      <c r="J1024" s="37">
        <v>3</v>
      </c>
      <c r="K1024" s="37" t="s">
        <v>92</v>
      </c>
      <c r="L1024" s="37" t="s">
        <v>92</v>
      </c>
      <c r="M1024" s="34"/>
      <c r="N1024" s="34"/>
      <c r="O1024" s="34">
        <v>1</v>
      </c>
      <c r="P1024" s="34"/>
      <c r="Q1024" s="34"/>
      <c r="R1024" s="34"/>
      <c r="S1024" s="34"/>
      <c r="T1024" s="34"/>
      <c r="U1024" s="34"/>
      <c r="V1024" s="34"/>
      <c r="W1024" s="34"/>
      <c r="X1024" s="34"/>
    </row>
    <row r="1025" spans="1:25" ht="15" x14ac:dyDescent="0.25">
      <c r="A1025" s="23" t="s">
        <v>468</v>
      </c>
      <c r="B1025" s="34">
        <v>38</v>
      </c>
      <c r="C1025" s="42">
        <v>4450816.07</v>
      </c>
      <c r="D1025" s="42">
        <v>317164.32</v>
      </c>
      <c r="E1025" s="34" t="s">
        <v>90</v>
      </c>
      <c r="F1025" s="47" t="s">
        <v>40</v>
      </c>
      <c r="G1025" s="35" t="s">
        <v>42</v>
      </c>
      <c r="H1025" s="34" t="s">
        <v>94</v>
      </c>
      <c r="I1025" s="22" t="s">
        <v>94</v>
      </c>
      <c r="J1025" s="37">
        <v>3</v>
      </c>
      <c r="K1025" s="37" t="s">
        <v>92</v>
      </c>
      <c r="L1025" s="37" t="s">
        <v>92</v>
      </c>
      <c r="M1025" s="34"/>
      <c r="N1025" s="34">
        <v>1</v>
      </c>
      <c r="O1025" s="34"/>
      <c r="P1025" s="34"/>
      <c r="Q1025" s="34"/>
      <c r="R1025" s="34">
        <v>1</v>
      </c>
      <c r="S1025" s="34"/>
      <c r="T1025" s="34"/>
      <c r="U1025" s="34"/>
      <c r="V1025" s="34"/>
      <c r="W1025" s="34"/>
      <c r="X1025" s="34"/>
      <c r="Y1025" s="34"/>
    </row>
    <row r="1026" spans="1:25" ht="15" x14ac:dyDescent="0.25">
      <c r="A1026" s="23" t="s">
        <v>487</v>
      </c>
      <c r="B1026" s="34">
        <v>6</v>
      </c>
      <c r="C1026" s="42">
        <v>4451165.7300000004</v>
      </c>
      <c r="D1026" s="42">
        <v>332826.46000000002</v>
      </c>
      <c r="E1026" s="34" t="s">
        <v>90</v>
      </c>
      <c r="F1026" s="47" t="s">
        <v>40</v>
      </c>
      <c r="G1026" s="35" t="s">
        <v>42</v>
      </c>
      <c r="H1026" s="34" t="s">
        <v>94</v>
      </c>
      <c r="I1026" s="22" t="s">
        <v>94</v>
      </c>
      <c r="J1026" s="37">
        <v>3</v>
      </c>
      <c r="K1026" s="37" t="s">
        <v>92</v>
      </c>
      <c r="L1026" s="37" t="s">
        <v>92</v>
      </c>
      <c r="M1026" s="34"/>
      <c r="N1026" s="34"/>
      <c r="O1026" s="34">
        <v>1</v>
      </c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</row>
    <row r="1027" spans="1:25" ht="15" x14ac:dyDescent="0.25">
      <c r="A1027" s="23" t="s">
        <v>472</v>
      </c>
      <c r="B1027" s="34">
        <v>44</v>
      </c>
      <c r="C1027" s="42">
        <v>4451262.72</v>
      </c>
      <c r="D1027" s="42">
        <v>322802.40000000002</v>
      </c>
      <c r="E1027" s="34" t="s">
        <v>96</v>
      </c>
      <c r="F1027" s="47" t="s">
        <v>40</v>
      </c>
      <c r="G1027" s="35" t="s">
        <v>42</v>
      </c>
      <c r="H1027" s="34" t="s">
        <v>94</v>
      </c>
      <c r="I1027" s="22" t="s">
        <v>94</v>
      </c>
      <c r="J1027" s="37">
        <v>7</v>
      </c>
      <c r="K1027" s="37" t="s">
        <v>92</v>
      </c>
      <c r="L1027" s="37" t="s">
        <v>92</v>
      </c>
      <c r="M1027" s="34">
        <v>1</v>
      </c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</row>
    <row r="1028" spans="1:25" ht="15" x14ac:dyDescent="0.25">
      <c r="A1028" s="23" t="s">
        <v>389</v>
      </c>
      <c r="B1028" s="34">
        <v>18</v>
      </c>
      <c r="C1028" s="42">
        <v>4451437.83</v>
      </c>
      <c r="D1028" s="42">
        <v>358908.41</v>
      </c>
      <c r="E1028" s="34" t="s">
        <v>90</v>
      </c>
      <c r="F1028" s="47" t="s">
        <v>41</v>
      </c>
      <c r="G1028" s="35" t="s">
        <v>42</v>
      </c>
      <c r="H1028" s="34" t="s">
        <v>94</v>
      </c>
      <c r="I1028" s="22" t="s">
        <v>94</v>
      </c>
      <c r="J1028" s="37">
        <v>4</v>
      </c>
      <c r="K1028" s="37" t="s">
        <v>92</v>
      </c>
      <c r="L1028" s="37" t="s">
        <v>92</v>
      </c>
      <c r="M1028" s="34"/>
      <c r="N1028" s="34">
        <v>1</v>
      </c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</row>
    <row r="1029" spans="1:25" ht="15" x14ac:dyDescent="0.25">
      <c r="A1029" s="23" t="s">
        <v>380</v>
      </c>
      <c r="B1029" s="34">
        <v>18</v>
      </c>
      <c r="C1029" s="42">
        <v>4451504.76</v>
      </c>
      <c r="D1029" s="42">
        <v>358856.44</v>
      </c>
      <c r="E1029" s="34" t="s">
        <v>90</v>
      </c>
      <c r="F1029" s="47" t="s">
        <v>41</v>
      </c>
      <c r="G1029" s="35" t="s">
        <v>42</v>
      </c>
      <c r="H1029" s="34" t="s">
        <v>94</v>
      </c>
      <c r="I1029" s="22" t="s">
        <v>94</v>
      </c>
      <c r="J1029" s="37">
        <v>4</v>
      </c>
      <c r="K1029" s="37" t="s">
        <v>92</v>
      </c>
      <c r="L1029" s="37" t="s">
        <v>92</v>
      </c>
      <c r="M1029" s="34">
        <v>1</v>
      </c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</row>
    <row r="1030" spans="1:25" ht="15" x14ac:dyDescent="0.25">
      <c r="A1030" s="23" t="s">
        <v>395</v>
      </c>
      <c r="B1030" s="34">
        <v>2</v>
      </c>
      <c r="C1030" s="42">
        <v>4451607.2300000004</v>
      </c>
      <c r="D1030" s="42">
        <v>352620.08</v>
      </c>
      <c r="E1030" s="34" t="s">
        <v>90</v>
      </c>
      <c r="F1030" s="47" t="s">
        <v>41</v>
      </c>
      <c r="G1030" s="35" t="s">
        <v>42</v>
      </c>
      <c r="H1030" s="34" t="s">
        <v>94</v>
      </c>
      <c r="I1030" s="22" t="s">
        <v>94</v>
      </c>
      <c r="J1030" s="37">
        <v>7</v>
      </c>
      <c r="K1030" s="37" t="s">
        <v>92</v>
      </c>
      <c r="L1030" s="37" t="s">
        <v>92</v>
      </c>
      <c r="M1030" s="34">
        <v>1</v>
      </c>
      <c r="N1030" s="34"/>
      <c r="O1030" s="34">
        <v>1</v>
      </c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</row>
    <row r="1031" spans="1:25" ht="15" x14ac:dyDescent="0.25">
      <c r="A1031" s="23" t="s">
        <v>386</v>
      </c>
      <c r="B1031" s="34">
        <v>59</v>
      </c>
      <c r="C1031" s="42">
        <v>4452231.24</v>
      </c>
      <c r="D1031" s="42">
        <v>355891.11</v>
      </c>
      <c r="E1031" s="34" t="s">
        <v>90</v>
      </c>
      <c r="F1031" s="47" t="s">
        <v>41</v>
      </c>
      <c r="G1031" s="35" t="s">
        <v>42</v>
      </c>
      <c r="H1031" s="34" t="s">
        <v>94</v>
      </c>
      <c r="I1031" s="22" t="s">
        <v>94</v>
      </c>
      <c r="J1031" s="37">
        <v>2</v>
      </c>
      <c r="K1031" s="37" t="s">
        <v>92</v>
      </c>
      <c r="L1031" s="37" t="s">
        <v>92</v>
      </c>
      <c r="M1031" s="34"/>
      <c r="N1031" s="34"/>
      <c r="O1031" s="34">
        <v>1</v>
      </c>
      <c r="P1031" s="34"/>
      <c r="Q1031" s="34"/>
      <c r="R1031" s="34"/>
      <c r="S1031" s="34"/>
      <c r="T1031" s="34"/>
      <c r="U1031" s="34"/>
      <c r="V1031" s="34"/>
      <c r="W1031" s="34"/>
      <c r="X1031" s="34"/>
    </row>
    <row r="1032" spans="1:25" ht="15" x14ac:dyDescent="0.25">
      <c r="A1032" s="23" t="s">
        <v>385</v>
      </c>
      <c r="B1032" s="34">
        <v>2</v>
      </c>
      <c r="C1032" s="42">
        <v>4452278.8600000003</v>
      </c>
      <c r="D1032" s="42">
        <v>351649.06</v>
      </c>
      <c r="E1032" s="34" t="s">
        <v>90</v>
      </c>
      <c r="F1032" s="47" t="s">
        <v>41</v>
      </c>
      <c r="G1032" s="35" t="s">
        <v>42</v>
      </c>
      <c r="H1032" s="34" t="s">
        <v>94</v>
      </c>
      <c r="I1032" s="22" t="s">
        <v>94</v>
      </c>
      <c r="J1032" s="37">
        <v>2</v>
      </c>
      <c r="K1032" s="37" t="s">
        <v>92</v>
      </c>
      <c r="L1032" s="37" t="s">
        <v>92</v>
      </c>
      <c r="M1032" s="34"/>
      <c r="N1032" s="34"/>
      <c r="O1032" s="34">
        <v>1</v>
      </c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</row>
    <row r="1033" spans="1:25" ht="15" x14ac:dyDescent="0.25">
      <c r="A1033" s="23" t="s">
        <v>384</v>
      </c>
      <c r="B1033" s="34">
        <v>2</v>
      </c>
      <c r="C1033" s="42">
        <v>4452279.08</v>
      </c>
      <c r="D1033" s="42">
        <v>351649.07</v>
      </c>
      <c r="E1033" s="34" t="s">
        <v>90</v>
      </c>
      <c r="F1033" s="47" t="s">
        <v>41</v>
      </c>
      <c r="G1033" s="35" t="s">
        <v>42</v>
      </c>
      <c r="H1033" s="34" t="s">
        <v>94</v>
      </c>
      <c r="I1033" s="22" t="s">
        <v>94</v>
      </c>
      <c r="J1033" s="37">
        <v>2</v>
      </c>
      <c r="K1033" s="37" t="s">
        <v>92</v>
      </c>
      <c r="L1033" s="37" t="s">
        <v>92</v>
      </c>
      <c r="M1033" s="34"/>
      <c r="N1033" s="34"/>
      <c r="O1033" s="34">
        <v>1</v>
      </c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</row>
    <row r="1034" spans="1:25" ht="15" x14ac:dyDescent="0.25">
      <c r="A1034" s="23" t="s">
        <v>441</v>
      </c>
      <c r="B1034" s="34">
        <v>37</v>
      </c>
      <c r="C1034" s="42">
        <v>4452784.3099999996</v>
      </c>
      <c r="D1034" s="42">
        <v>314543.84999999998</v>
      </c>
      <c r="E1034" s="34" t="s">
        <v>90</v>
      </c>
      <c r="F1034" s="47" t="s">
        <v>40</v>
      </c>
      <c r="G1034" s="35" t="s">
        <v>42</v>
      </c>
      <c r="H1034" s="34" t="s">
        <v>94</v>
      </c>
      <c r="I1034" s="22" t="s">
        <v>94</v>
      </c>
      <c r="J1034" s="37">
        <v>7</v>
      </c>
      <c r="K1034" s="37" t="s">
        <v>92</v>
      </c>
      <c r="L1034" s="37" t="s">
        <v>92</v>
      </c>
      <c r="M1034" s="34"/>
      <c r="N1034" s="34"/>
      <c r="O1034" s="34">
        <v>1</v>
      </c>
      <c r="P1034" s="34"/>
      <c r="Q1034" s="34"/>
      <c r="R1034" s="34"/>
      <c r="S1034" s="34"/>
      <c r="T1034" s="34"/>
      <c r="U1034" s="34"/>
      <c r="V1034" s="34"/>
      <c r="W1034" s="34"/>
      <c r="X1034" s="34"/>
    </row>
    <row r="1035" spans="1:25" ht="15" x14ac:dyDescent="0.25">
      <c r="A1035" s="23" t="s">
        <v>485</v>
      </c>
      <c r="B1035" s="34">
        <v>13</v>
      </c>
      <c r="C1035" s="42">
        <v>4453456.4000000004</v>
      </c>
      <c r="D1035" s="42">
        <v>328457.62</v>
      </c>
      <c r="E1035" s="34" t="s">
        <v>90</v>
      </c>
      <c r="F1035" s="47" t="s">
        <v>40</v>
      </c>
      <c r="G1035" s="35" t="s">
        <v>42</v>
      </c>
      <c r="H1035" s="34" t="s">
        <v>94</v>
      </c>
      <c r="I1035" s="22" t="s">
        <v>94</v>
      </c>
      <c r="J1035" s="37">
        <v>2</v>
      </c>
      <c r="K1035" s="37" t="s">
        <v>92</v>
      </c>
      <c r="L1035" s="37" t="s">
        <v>92</v>
      </c>
      <c r="M1035" s="34">
        <v>1</v>
      </c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</row>
    <row r="1036" spans="1:25" ht="15" x14ac:dyDescent="0.25">
      <c r="A1036" s="23" t="s">
        <v>466</v>
      </c>
      <c r="B1036" s="34">
        <v>37</v>
      </c>
      <c r="C1036" s="42">
        <v>4453680.05</v>
      </c>
      <c r="D1036" s="42">
        <v>315013.26</v>
      </c>
      <c r="E1036" s="34" t="s">
        <v>90</v>
      </c>
      <c r="F1036" s="47" t="s">
        <v>40</v>
      </c>
      <c r="G1036" s="35" t="s">
        <v>42</v>
      </c>
      <c r="H1036" s="34" t="s">
        <v>94</v>
      </c>
      <c r="I1036" s="22" t="s">
        <v>94</v>
      </c>
      <c r="J1036" s="37">
        <v>3</v>
      </c>
      <c r="K1036" s="37" t="s">
        <v>92</v>
      </c>
      <c r="L1036" s="37" t="s">
        <v>92</v>
      </c>
      <c r="M1036" s="34"/>
      <c r="N1036" s="34">
        <v>1</v>
      </c>
      <c r="O1036" s="34">
        <v>1</v>
      </c>
      <c r="P1036" s="34"/>
      <c r="Q1036" s="34"/>
      <c r="R1036" s="34"/>
      <c r="S1036" s="34"/>
      <c r="T1036" s="34"/>
      <c r="U1036" s="34"/>
      <c r="V1036" s="34"/>
      <c r="W1036" s="34"/>
      <c r="X1036" s="34"/>
    </row>
    <row r="1037" spans="1:25" ht="15" x14ac:dyDescent="0.25">
      <c r="A1037" s="23" t="s">
        <v>467</v>
      </c>
      <c r="B1037" s="34">
        <v>37</v>
      </c>
      <c r="C1037" s="42">
        <v>4453746.99</v>
      </c>
      <c r="D1037" s="42">
        <v>314413.02</v>
      </c>
      <c r="E1037" s="34" t="s">
        <v>90</v>
      </c>
      <c r="F1037" s="47" t="s">
        <v>40</v>
      </c>
      <c r="G1037" s="35" t="s">
        <v>42</v>
      </c>
      <c r="H1037" s="34" t="s">
        <v>94</v>
      </c>
      <c r="I1037" s="22" t="s">
        <v>94</v>
      </c>
      <c r="J1037" s="37">
        <v>7</v>
      </c>
      <c r="K1037" s="37" t="s">
        <v>92</v>
      </c>
      <c r="L1037" s="37" t="s">
        <v>92</v>
      </c>
      <c r="M1037" s="34"/>
      <c r="N1037" s="34"/>
      <c r="O1037" s="34">
        <v>1</v>
      </c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</row>
    <row r="1038" spans="1:25" ht="15" x14ac:dyDescent="0.25">
      <c r="A1038" s="23" t="s">
        <v>407</v>
      </c>
      <c r="B1038" s="34">
        <v>13</v>
      </c>
      <c r="C1038" s="42">
        <v>4454248.1500000004</v>
      </c>
      <c r="D1038" s="42">
        <v>329296.07</v>
      </c>
      <c r="E1038" s="34" t="s">
        <v>90</v>
      </c>
      <c r="F1038" s="47" t="s">
        <v>40</v>
      </c>
      <c r="G1038" s="35" t="s">
        <v>42</v>
      </c>
      <c r="H1038" s="34" t="s">
        <v>94</v>
      </c>
      <c r="I1038" s="22" t="s">
        <v>94</v>
      </c>
      <c r="J1038" s="37">
        <v>6</v>
      </c>
      <c r="K1038" s="37" t="s">
        <v>92</v>
      </c>
      <c r="L1038" s="37" t="s">
        <v>92</v>
      </c>
      <c r="M1038" s="34">
        <v>1</v>
      </c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</row>
    <row r="1039" spans="1:25" ht="15" x14ac:dyDescent="0.25">
      <c r="A1039" s="23" t="s">
        <v>376</v>
      </c>
      <c r="B1039" s="34">
        <v>4</v>
      </c>
      <c r="C1039" s="42">
        <v>4460225.6500000004</v>
      </c>
      <c r="D1039" s="42">
        <v>336526.92</v>
      </c>
      <c r="E1039" s="34" t="s">
        <v>90</v>
      </c>
      <c r="F1039" s="47" t="s">
        <v>41</v>
      </c>
      <c r="G1039" s="35" t="s">
        <v>42</v>
      </c>
      <c r="H1039" s="34" t="s">
        <v>94</v>
      </c>
      <c r="I1039" s="22" t="s">
        <v>94</v>
      </c>
      <c r="J1039" s="37">
        <v>2</v>
      </c>
      <c r="K1039" s="37" t="s">
        <v>92</v>
      </c>
      <c r="L1039" s="37" t="s">
        <v>92</v>
      </c>
      <c r="M1039" s="34"/>
      <c r="N1039" s="34"/>
      <c r="O1039" s="34">
        <v>1</v>
      </c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</row>
    <row r="1040" spans="1:25" ht="15" x14ac:dyDescent="0.25">
      <c r="A1040" s="23" t="s">
        <v>402</v>
      </c>
      <c r="B1040" s="34">
        <v>7</v>
      </c>
      <c r="C1040" s="42">
        <v>4465716.32</v>
      </c>
      <c r="D1040" s="42">
        <v>332463.7</v>
      </c>
      <c r="E1040" s="34" t="s">
        <v>90</v>
      </c>
      <c r="F1040" s="47" t="s">
        <v>41</v>
      </c>
      <c r="G1040" s="35" t="s">
        <v>42</v>
      </c>
      <c r="H1040" s="34" t="s">
        <v>94</v>
      </c>
      <c r="I1040" s="22" t="s">
        <v>94</v>
      </c>
      <c r="J1040" s="37">
        <v>4</v>
      </c>
      <c r="K1040" s="37" t="s">
        <v>92</v>
      </c>
      <c r="L1040" s="37" t="s">
        <v>92</v>
      </c>
      <c r="M1040" s="34"/>
      <c r="N1040" s="34"/>
      <c r="O1040" s="34">
        <v>1</v>
      </c>
      <c r="P1040" s="34"/>
      <c r="Q1040" s="34"/>
      <c r="R1040" s="34"/>
      <c r="S1040" s="34"/>
      <c r="T1040" s="34"/>
      <c r="U1040" s="34"/>
      <c r="V1040" s="34"/>
      <c r="W1040" s="34"/>
      <c r="X1040" s="34"/>
    </row>
    <row r="1041" spans="1:25" ht="15" x14ac:dyDescent="0.25">
      <c r="A1041" s="23" t="s">
        <v>454</v>
      </c>
      <c r="B1041" s="34">
        <v>1</v>
      </c>
      <c r="C1041" s="42">
        <v>4468882.3899999997</v>
      </c>
      <c r="D1041" s="42">
        <v>324125.64</v>
      </c>
      <c r="E1041" s="34" t="s">
        <v>90</v>
      </c>
      <c r="F1041" s="47" t="s">
        <v>40</v>
      </c>
      <c r="G1041" s="35" t="s">
        <v>42</v>
      </c>
      <c r="H1041" s="34" t="s">
        <v>94</v>
      </c>
      <c r="I1041" s="22" t="s">
        <v>94</v>
      </c>
      <c r="J1041" s="37">
        <v>2</v>
      </c>
      <c r="K1041" s="37" t="s">
        <v>92</v>
      </c>
      <c r="L1041" s="37" t="s">
        <v>92</v>
      </c>
      <c r="M1041" s="34">
        <v>1</v>
      </c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</row>
    <row r="1042" spans="1:25" ht="15" x14ac:dyDescent="0.25">
      <c r="A1042" s="23" t="s">
        <v>453</v>
      </c>
      <c r="B1042" s="34">
        <v>1</v>
      </c>
      <c r="C1042" s="42">
        <v>4468904.2</v>
      </c>
      <c r="D1042" s="42">
        <v>324209.34000000003</v>
      </c>
      <c r="E1042" s="34" t="s">
        <v>90</v>
      </c>
      <c r="F1042" s="47" t="s">
        <v>40</v>
      </c>
      <c r="G1042" s="35" t="s">
        <v>42</v>
      </c>
      <c r="H1042" s="34" t="s">
        <v>94</v>
      </c>
      <c r="I1042" s="22" t="s">
        <v>94</v>
      </c>
      <c r="J1042" s="37">
        <v>2</v>
      </c>
      <c r="K1042" s="37" t="s">
        <v>92</v>
      </c>
      <c r="L1042" s="37" t="s">
        <v>92</v>
      </c>
      <c r="M1042" s="34">
        <v>1</v>
      </c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</row>
    <row r="1043" spans="1:25" ht="15" x14ac:dyDescent="0.25">
      <c r="A1043" s="23" t="s">
        <v>448</v>
      </c>
      <c r="B1043" s="34">
        <v>23</v>
      </c>
      <c r="C1043" s="42">
        <v>4470694.8899999997</v>
      </c>
      <c r="D1043" s="42">
        <v>323872.18</v>
      </c>
      <c r="E1043" s="34" t="s">
        <v>90</v>
      </c>
      <c r="F1043" s="47" t="s">
        <v>40</v>
      </c>
      <c r="G1043" s="35" t="s">
        <v>42</v>
      </c>
      <c r="H1043" s="34" t="s">
        <v>94</v>
      </c>
      <c r="I1043" s="22" t="s">
        <v>94</v>
      </c>
      <c r="J1043" s="37">
        <v>2</v>
      </c>
      <c r="K1043" s="37" t="s">
        <v>92</v>
      </c>
      <c r="L1043" s="37" t="s">
        <v>92</v>
      </c>
      <c r="M1043" s="34">
        <v>1</v>
      </c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</row>
    <row r="1044" spans="1:25" s="9" customFormat="1" ht="15" x14ac:dyDescent="0.25">
      <c r="A1044" s="36"/>
      <c r="B1044" s="36"/>
      <c r="C1044" s="44"/>
      <c r="D1044" s="44"/>
      <c r="E1044" s="36"/>
      <c r="F1044" s="36"/>
      <c r="G1044" s="38"/>
      <c r="H1044" s="36"/>
      <c r="I1044" s="20"/>
      <c r="J1044" s="55"/>
      <c r="K1044" s="55"/>
      <c r="L1044" s="55"/>
      <c r="M1044" s="54" t="s">
        <v>8</v>
      </c>
      <c r="N1044" s="54" t="s">
        <v>9</v>
      </c>
      <c r="O1044" s="54" t="s">
        <v>7</v>
      </c>
      <c r="P1044" s="54" t="s">
        <v>6</v>
      </c>
      <c r="Q1044" s="54" t="s">
        <v>2</v>
      </c>
      <c r="R1044" s="54" t="s">
        <v>88</v>
      </c>
      <c r="S1044" s="54" t="s">
        <v>1</v>
      </c>
      <c r="T1044" s="54" t="s">
        <v>0</v>
      </c>
      <c r="U1044" s="54" t="s">
        <v>4</v>
      </c>
      <c r="V1044" s="54" t="s">
        <v>11</v>
      </c>
      <c r="W1044" s="54" t="s">
        <v>10</v>
      </c>
      <c r="X1044" s="54" t="s">
        <v>89</v>
      </c>
      <c r="Y1044" s="20"/>
    </row>
    <row r="1045" spans="1:25" ht="15" x14ac:dyDescent="0.25">
      <c r="I1045" s="49" t="s">
        <v>78</v>
      </c>
      <c r="J1045" s="56" t="s">
        <v>491</v>
      </c>
      <c r="K1045" s="57"/>
      <c r="L1045" s="55" t="s">
        <v>15</v>
      </c>
      <c r="M1045" s="16">
        <f t="shared" ref="M1045:X1045" si="0">SUM(M2:M1043)</f>
        <v>328</v>
      </c>
      <c r="N1045" s="16">
        <f t="shared" si="0"/>
        <v>251</v>
      </c>
      <c r="O1045" s="16">
        <f t="shared" si="0"/>
        <v>258</v>
      </c>
      <c r="P1045" s="16">
        <f t="shared" si="0"/>
        <v>320</v>
      </c>
      <c r="Q1045" s="16">
        <f t="shared" si="0"/>
        <v>27</v>
      </c>
      <c r="R1045" s="16">
        <f t="shared" si="0"/>
        <v>125</v>
      </c>
      <c r="S1045" s="16">
        <f t="shared" si="0"/>
        <v>58</v>
      </c>
      <c r="T1045" s="16">
        <f t="shared" si="0"/>
        <v>36</v>
      </c>
      <c r="U1045" s="16">
        <f t="shared" si="0"/>
        <v>3</v>
      </c>
      <c r="V1045" s="16">
        <f t="shared" si="0"/>
        <v>50</v>
      </c>
      <c r="W1045" s="16">
        <f t="shared" si="0"/>
        <v>27</v>
      </c>
      <c r="X1045" s="16">
        <f t="shared" si="0"/>
        <v>16</v>
      </c>
      <c r="Y1045" s="17" t="s">
        <v>492</v>
      </c>
    </row>
    <row r="1046" spans="1:25" ht="15" x14ac:dyDescent="0.25">
      <c r="I1046" s="16">
        <f>COUNTA(L931:L958)</f>
        <v>28</v>
      </c>
      <c r="J1046" s="58" t="s">
        <v>5</v>
      </c>
      <c r="K1046" s="55" t="s">
        <v>42</v>
      </c>
      <c r="L1046" s="55" t="s">
        <v>41</v>
      </c>
      <c r="M1046" s="16">
        <f t="shared" ref="M1046:X1046" si="1">SUM(M931:M958)</f>
        <v>8</v>
      </c>
      <c r="N1046" s="16">
        <f t="shared" si="1"/>
        <v>3</v>
      </c>
      <c r="O1046" s="16">
        <f t="shared" si="1"/>
        <v>17</v>
      </c>
      <c r="P1046" s="16">
        <f t="shared" si="1"/>
        <v>0</v>
      </c>
      <c r="Q1046" s="16">
        <f t="shared" si="1"/>
        <v>0</v>
      </c>
      <c r="R1046" s="16">
        <f t="shared" si="1"/>
        <v>0</v>
      </c>
      <c r="S1046" s="16">
        <f t="shared" si="1"/>
        <v>0</v>
      </c>
      <c r="T1046" s="16">
        <f t="shared" si="1"/>
        <v>0</v>
      </c>
      <c r="U1046" s="16">
        <f t="shared" si="1"/>
        <v>0</v>
      </c>
      <c r="V1046" s="16">
        <f t="shared" si="1"/>
        <v>0</v>
      </c>
      <c r="W1046" s="16">
        <f t="shared" si="1"/>
        <v>0</v>
      </c>
      <c r="X1046" s="16">
        <f t="shared" si="1"/>
        <v>1</v>
      </c>
      <c r="Y1046" s="16">
        <f>SUM(M1046:X1046)</f>
        <v>29</v>
      </c>
    </row>
    <row r="1047" spans="1:25" ht="15" x14ac:dyDescent="0.25">
      <c r="I1047" s="16">
        <f>COUNTA(L778:L797)</f>
        <v>20</v>
      </c>
      <c r="J1047" s="58" t="s">
        <v>5</v>
      </c>
      <c r="K1047" s="55" t="s">
        <v>43</v>
      </c>
      <c r="L1047" s="55" t="s">
        <v>41</v>
      </c>
      <c r="M1047" s="16">
        <f t="shared" ref="M1047:X1047" si="2">SUM(M778:M797)</f>
        <v>12</v>
      </c>
      <c r="N1047" s="16">
        <f t="shared" si="2"/>
        <v>0</v>
      </c>
      <c r="O1047" s="16">
        <f t="shared" si="2"/>
        <v>3</v>
      </c>
      <c r="P1047" s="16">
        <f t="shared" si="2"/>
        <v>7</v>
      </c>
      <c r="Q1047" s="16">
        <f t="shared" si="2"/>
        <v>6</v>
      </c>
      <c r="R1047" s="16">
        <f t="shared" si="2"/>
        <v>1</v>
      </c>
      <c r="S1047" s="16">
        <f t="shared" si="2"/>
        <v>0</v>
      </c>
      <c r="T1047" s="16">
        <f t="shared" si="2"/>
        <v>0</v>
      </c>
      <c r="U1047" s="16">
        <f t="shared" si="2"/>
        <v>0</v>
      </c>
      <c r="V1047" s="16">
        <f t="shared" si="2"/>
        <v>0</v>
      </c>
      <c r="W1047" s="16">
        <f t="shared" si="2"/>
        <v>2</v>
      </c>
      <c r="X1047" s="16">
        <f t="shared" si="2"/>
        <v>0</v>
      </c>
      <c r="Y1047" s="16">
        <f>SUM(M1047:X1047)</f>
        <v>31</v>
      </c>
    </row>
    <row r="1048" spans="1:25" ht="15" x14ac:dyDescent="0.25">
      <c r="B1048" t="s">
        <v>574</v>
      </c>
      <c r="I1048" s="16">
        <f>COUNTA(L959:L1043)</f>
        <v>85</v>
      </c>
      <c r="J1048" s="58" t="s">
        <v>5</v>
      </c>
      <c r="K1048" s="55" t="s">
        <v>42</v>
      </c>
      <c r="L1048" s="55" t="s">
        <v>40</v>
      </c>
      <c r="M1048" s="16">
        <f t="shared" ref="M1048:X1048" si="3">SUM(M959:M1043)</f>
        <v>32</v>
      </c>
      <c r="N1048" s="16">
        <f t="shared" si="3"/>
        <v>13</v>
      </c>
      <c r="O1048" s="16">
        <f t="shared" si="3"/>
        <v>37</v>
      </c>
      <c r="P1048" s="16">
        <f t="shared" si="3"/>
        <v>0</v>
      </c>
      <c r="Q1048" s="16">
        <f t="shared" si="3"/>
        <v>0</v>
      </c>
      <c r="R1048" s="16">
        <f t="shared" si="3"/>
        <v>4</v>
      </c>
      <c r="S1048" s="16">
        <f t="shared" si="3"/>
        <v>2</v>
      </c>
      <c r="T1048" s="16">
        <f t="shared" si="3"/>
        <v>0</v>
      </c>
      <c r="U1048" s="16">
        <f t="shared" si="3"/>
        <v>0</v>
      </c>
      <c r="V1048" s="16">
        <f t="shared" si="3"/>
        <v>7</v>
      </c>
      <c r="W1048" s="16">
        <f t="shared" si="3"/>
        <v>0</v>
      </c>
      <c r="X1048" s="16">
        <f t="shared" si="3"/>
        <v>1</v>
      </c>
      <c r="Y1048" s="16">
        <f t="shared" ref="Y1048:Y1053" si="4">SUM(M1048:X1048)</f>
        <v>96</v>
      </c>
    </row>
    <row r="1049" spans="1:25" ht="15" x14ac:dyDescent="0.25">
      <c r="B1049" t="s">
        <v>576</v>
      </c>
      <c r="D1049" t="s">
        <v>580</v>
      </c>
      <c r="E1049" t="s">
        <v>585</v>
      </c>
      <c r="I1049" s="16">
        <f>COUNTA(L798:L930)</f>
        <v>133</v>
      </c>
      <c r="J1049" s="58" t="s">
        <v>5</v>
      </c>
      <c r="K1049" s="55" t="s">
        <v>43</v>
      </c>
      <c r="L1049" s="55" t="s">
        <v>40</v>
      </c>
      <c r="M1049" s="16">
        <f t="shared" ref="M1049:X1049" si="5">SUM(M798:M930)</f>
        <v>48</v>
      </c>
      <c r="N1049" s="16">
        <f t="shared" si="5"/>
        <v>4</v>
      </c>
      <c r="O1049" s="16">
        <f t="shared" si="5"/>
        <v>41</v>
      </c>
      <c r="P1049" s="16">
        <f t="shared" si="5"/>
        <v>56</v>
      </c>
      <c r="Q1049" s="16">
        <f t="shared" si="5"/>
        <v>7</v>
      </c>
      <c r="R1049" s="16">
        <f t="shared" si="5"/>
        <v>1</v>
      </c>
      <c r="S1049" s="16">
        <f t="shared" si="5"/>
        <v>19</v>
      </c>
      <c r="T1049" s="16">
        <f t="shared" si="5"/>
        <v>4</v>
      </c>
      <c r="U1049" s="16">
        <f t="shared" si="5"/>
        <v>0</v>
      </c>
      <c r="V1049" s="16">
        <f t="shared" si="5"/>
        <v>2</v>
      </c>
      <c r="W1049" s="16">
        <f t="shared" si="5"/>
        <v>2</v>
      </c>
      <c r="X1049" s="16">
        <f t="shared" si="5"/>
        <v>1</v>
      </c>
      <c r="Y1049" s="16">
        <f t="shared" si="4"/>
        <v>185</v>
      </c>
    </row>
    <row r="1050" spans="1:25" ht="15" x14ac:dyDescent="0.25">
      <c r="D1050" t="s">
        <v>581</v>
      </c>
      <c r="E1050" t="s">
        <v>586</v>
      </c>
      <c r="I1050" s="16">
        <f>COUNTA(L502:L640)</f>
        <v>139</v>
      </c>
      <c r="J1050" s="58" t="s">
        <v>3</v>
      </c>
      <c r="K1050" s="55" t="s">
        <v>42</v>
      </c>
      <c r="L1050" s="55" t="s">
        <v>41</v>
      </c>
      <c r="M1050" s="16">
        <f t="shared" ref="M1050:X1050" si="6">SUM(M502:M640)</f>
        <v>18</v>
      </c>
      <c r="N1050" s="16">
        <f t="shared" si="6"/>
        <v>69</v>
      </c>
      <c r="O1050" s="16">
        <f t="shared" si="6"/>
        <v>46</v>
      </c>
      <c r="P1050" s="16">
        <f t="shared" si="6"/>
        <v>3</v>
      </c>
      <c r="Q1050" s="16">
        <f t="shared" si="6"/>
        <v>2</v>
      </c>
      <c r="R1050" s="16">
        <f t="shared" si="6"/>
        <v>11</v>
      </c>
      <c r="S1050" s="16">
        <f t="shared" si="6"/>
        <v>7</v>
      </c>
      <c r="T1050" s="16">
        <f t="shared" si="6"/>
        <v>1</v>
      </c>
      <c r="U1050" s="16">
        <f t="shared" si="6"/>
        <v>1</v>
      </c>
      <c r="V1050" s="16">
        <f t="shared" si="6"/>
        <v>17</v>
      </c>
      <c r="W1050" s="16">
        <f t="shared" si="6"/>
        <v>0</v>
      </c>
      <c r="X1050" s="16">
        <f t="shared" si="6"/>
        <v>4</v>
      </c>
      <c r="Y1050" s="16">
        <f t="shared" si="4"/>
        <v>179</v>
      </c>
    </row>
    <row r="1051" spans="1:25" ht="15" x14ac:dyDescent="0.25">
      <c r="D1051" t="s">
        <v>582</v>
      </c>
      <c r="E1051" t="s">
        <v>587</v>
      </c>
      <c r="I1051" s="16">
        <f>COUNTA(L2:L208)</f>
        <v>207</v>
      </c>
      <c r="J1051" s="58" t="s">
        <v>3</v>
      </c>
      <c r="K1051" s="55" t="s">
        <v>43</v>
      </c>
      <c r="L1051" s="55" t="s">
        <v>41</v>
      </c>
      <c r="M1051" s="16">
        <f t="shared" ref="M1051:X1051" si="7">SUM(M2:M208)</f>
        <v>72</v>
      </c>
      <c r="N1051" s="16">
        <f t="shared" si="7"/>
        <v>50</v>
      </c>
      <c r="O1051" s="16">
        <f t="shared" si="7"/>
        <v>35</v>
      </c>
      <c r="P1051" s="16">
        <f t="shared" si="7"/>
        <v>94</v>
      </c>
      <c r="Q1051" s="16">
        <f t="shared" si="7"/>
        <v>8</v>
      </c>
      <c r="R1051" s="16">
        <f t="shared" si="7"/>
        <v>42</v>
      </c>
      <c r="S1051" s="16">
        <f t="shared" si="7"/>
        <v>9</v>
      </c>
      <c r="T1051" s="16">
        <f t="shared" si="7"/>
        <v>16</v>
      </c>
      <c r="U1051" s="16">
        <f t="shared" si="7"/>
        <v>2</v>
      </c>
      <c r="V1051" s="16">
        <f t="shared" si="7"/>
        <v>4</v>
      </c>
      <c r="W1051" s="16">
        <f t="shared" si="7"/>
        <v>9</v>
      </c>
      <c r="X1051" s="16">
        <f t="shared" si="7"/>
        <v>4</v>
      </c>
      <c r="Y1051" s="16">
        <f t="shared" si="4"/>
        <v>345</v>
      </c>
    </row>
    <row r="1052" spans="1:25" ht="15" x14ac:dyDescent="0.25">
      <c r="I1052" s="16">
        <f>COUNTA(L641:L777)</f>
        <v>137</v>
      </c>
      <c r="J1052" s="58" t="s">
        <v>3</v>
      </c>
      <c r="K1052" s="55" t="s">
        <v>42</v>
      </c>
      <c r="L1052" s="55" t="s">
        <v>40</v>
      </c>
      <c r="M1052" s="16">
        <f t="shared" ref="M1052:X1052" si="8">SUM(M641:M777)</f>
        <v>50</v>
      </c>
      <c r="N1052" s="16">
        <f t="shared" si="8"/>
        <v>56</v>
      </c>
      <c r="O1052" s="16">
        <f t="shared" si="8"/>
        <v>36</v>
      </c>
      <c r="P1052" s="16">
        <f t="shared" si="8"/>
        <v>1</v>
      </c>
      <c r="Q1052" s="16">
        <f t="shared" si="8"/>
        <v>0</v>
      </c>
      <c r="R1052" s="16">
        <f t="shared" si="8"/>
        <v>10</v>
      </c>
      <c r="S1052" s="16">
        <f t="shared" si="8"/>
        <v>1</v>
      </c>
      <c r="T1052" s="16">
        <f t="shared" si="8"/>
        <v>0</v>
      </c>
      <c r="U1052" s="16">
        <f t="shared" si="8"/>
        <v>0</v>
      </c>
      <c r="V1052" s="16">
        <f t="shared" si="8"/>
        <v>8</v>
      </c>
      <c r="W1052" s="16">
        <f t="shared" si="8"/>
        <v>2</v>
      </c>
      <c r="X1052" s="16">
        <f t="shared" si="8"/>
        <v>2</v>
      </c>
      <c r="Y1052" s="16">
        <f t="shared" si="4"/>
        <v>166</v>
      </c>
    </row>
    <row r="1053" spans="1:25" ht="15" x14ac:dyDescent="0.25">
      <c r="B1053" t="s">
        <v>575</v>
      </c>
      <c r="I1053" s="16">
        <f>COUNTA(L209:L501)</f>
        <v>293</v>
      </c>
      <c r="J1053" s="58" t="s">
        <v>3</v>
      </c>
      <c r="K1053" s="55" t="s">
        <v>43</v>
      </c>
      <c r="L1053" s="55" t="s">
        <v>40</v>
      </c>
      <c r="M1053" s="16">
        <f t="shared" ref="M1053:X1053" si="9">SUM(M209:M501)</f>
        <v>88</v>
      </c>
      <c r="N1053" s="16">
        <f t="shared" si="9"/>
        <v>56</v>
      </c>
      <c r="O1053" s="16">
        <f t="shared" si="9"/>
        <v>43</v>
      </c>
      <c r="P1053" s="16">
        <f t="shared" si="9"/>
        <v>159</v>
      </c>
      <c r="Q1053" s="16">
        <f t="shared" si="9"/>
        <v>4</v>
      </c>
      <c r="R1053" s="16">
        <f t="shared" si="9"/>
        <v>56</v>
      </c>
      <c r="S1053" s="16">
        <f t="shared" si="9"/>
        <v>20</v>
      </c>
      <c r="T1053" s="16">
        <f t="shared" si="9"/>
        <v>15</v>
      </c>
      <c r="U1053" s="16">
        <f t="shared" si="9"/>
        <v>0</v>
      </c>
      <c r="V1053" s="16">
        <f t="shared" si="9"/>
        <v>12</v>
      </c>
      <c r="W1053" s="16">
        <f t="shared" si="9"/>
        <v>12</v>
      </c>
      <c r="X1053" s="16">
        <f t="shared" si="9"/>
        <v>3</v>
      </c>
      <c r="Y1053" s="16">
        <f t="shared" si="4"/>
        <v>468</v>
      </c>
    </row>
    <row r="1054" spans="1:25" ht="15" x14ac:dyDescent="0.25">
      <c r="B1054" t="s">
        <v>577</v>
      </c>
      <c r="D1054" t="s">
        <v>583</v>
      </c>
      <c r="E1054" t="s">
        <v>588</v>
      </c>
      <c r="I1054" s="16"/>
      <c r="J1054" s="58"/>
      <c r="K1054" s="55"/>
      <c r="L1054" s="55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 spans="1:25" ht="15" x14ac:dyDescent="0.25">
      <c r="D1055" t="s">
        <v>578</v>
      </c>
      <c r="E1055" t="s">
        <v>579</v>
      </c>
      <c r="I1055" s="16">
        <f>SUM(I1046:I1047)</f>
        <v>48</v>
      </c>
      <c r="J1055" s="58" t="s">
        <v>5</v>
      </c>
      <c r="K1055" s="55" t="s">
        <v>493</v>
      </c>
      <c r="L1055" s="55" t="s">
        <v>41</v>
      </c>
      <c r="M1055" s="16">
        <f t="shared" ref="M1055:X1055" si="10">SUM(M1046:M1047)</f>
        <v>20</v>
      </c>
      <c r="N1055" s="16">
        <f t="shared" si="10"/>
        <v>3</v>
      </c>
      <c r="O1055" s="16">
        <f t="shared" si="10"/>
        <v>20</v>
      </c>
      <c r="P1055" s="16">
        <f t="shared" si="10"/>
        <v>7</v>
      </c>
      <c r="Q1055" s="16">
        <f t="shared" si="10"/>
        <v>6</v>
      </c>
      <c r="R1055" s="16">
        <f t="shared" si="10"/>
        <v>1</v>
      </c>
      <c r="S1055" s="16">
        <f t="shared" si="10"/>
        <v>0</v>
      </c>
      <c r="T1055" s="16">
        <f t="shared" si="10"/>
        <v>0</v>
      </c>
      <c r="U1055" s="16">
        <f t="shared" si="10"/>
        <v>0</v>
      </c>
      <c r="V1055" s="16">
        <f t="shared" si="10"/>
        <v>0</v>
      </c>
      <c r="W1055" s="16">
        <f t="shared" si="10"/>
        <v>2</v>
      </c>
      <c r="X1055" s="16">
        <f t="shared" si="10"/>
        <v>1</v>
      </c>
      <c r="Y1055" s="16">
        <f>SUM(M1055:X1055)</f>
        <v>60</v>
      </c>
    </row>
    <row r="1056" spans="1:25" ht="15" x14ac:dyDescent="0.25">
      <c r="D1056" t="s">
        <v>584</v>
      </c>
      <c r="E1056" t="s">
        <v>589</v>
      </c>
      <c r="I1056" s="16">
        <f>SUM(I1048:I1049)</f>
        <v>218</v>
      </c>
      <c r="J1056" s="58" t="s">
        <v>494</v>
      </c>
      <c r="K1056" s="55" t="s">
        <v>493</v>
      </c>
      <c r="L1056" s="55" t="s">
        <v>40</v>
      </c>
      <c r="M1056" s="16">
        <f t="shared" ref="M1056:X1056" si="11">SUM(M1048:M1049)</f>
        <v>80</v>
      </c>
      <c r="N1056" s="16">
        <f t="shared" si="11"/>
        <v>17</v>
      </c>
      <c r="O1056" s="16">
        <f t="shared" si="11"/>
        <v>78</v>
      </c>
      <c r="P1056" s="16">
        <f t="shared" si="11"/>
        <v>56</v>
      </c>
      <c r="Q1056" s="16">
        <f t="shared" si="11"/>
        <v>7</v>
      </c>
      <c r="R1056" s="16">
        <f t="shared" si="11"/>
        <v>5</v>
      </c>
      <c r="S1056" s="16">
        <f t="shared" si="11"/>
        <v>21</v>
      </c>
      <c r="T1056" s="16">
        <f t="shared" si="11"/>
        <v>4</v>
      </c>
      <c r="U1056" s="16">
        <f t="shared" si="11"/>
        <v>0</v>
      </c>
      <c r="V1056" s="16">
        <f t="shared" si="11"/>
        <v>9</v>
      </c>
      <c r="W1056" s="16">
        <f t="shared" si="11"/>
        <v>2</v>
      </c>
      <c r="X1056" s="16">
        <f t="shared" si="11"/>
        <v>2</v>
      </c>
      <c r="Y1056" s="16">
        <f>SUM(M1056:X1056)</f>
        <v>281</v>
      </c>
    </row>
    <row r="1057" spans="3:25" ht="15" x14ac:dyDescent="0.25">
      <c r="I1057" s="16">
        <f>SUM(I1050:I1051)</f>
        <v>346</v>
      </c>
      <c r="J1057" s="58" t="s">
        <v>3</v>
      </c>
      <c r="K1057" s="55" t="s">
        <v>493</v>
      </c>
      <c r="L1057" s="55" t="s">
        <v>41</v>
      </c>
      <c r="M1057" s="16">
        <f t="shared" ref="M1057:X1057" si="12">SUM(M1050:M1051)</f>
        <v>90</v>
      </c>
      <c r="N1057" s="16">
        <f t="shared" si="12"/>
        <v>119</v>
      </c>
      <c r="O1057" s="16">
        <f t="shared" si="12"/>
        <v>81</v>
      </c>
      <c r="P1057" s="16">
        <f t="shared" si="12"/>
        <v>97</v>
      </c>
      <c r="Q1057" s="16">
        <f t="shared" si="12"/>
        <v>10</v>
      </c>
      <c r="R1057" s="16">
        <f t="shared" si="12"/>
        <v>53</v>
      </c>
      <c r="S1057" s="16">
        <f t="shared" si="12"/>
        <v>16</v>
      </c>
      <c r="T1057" s="16">
        <f t="shared" si="12"/>
        <v>17</v>
      </c>
      <c r="U1057" s="16">
        <f t="shared" si="12"/>
        <v>3</v>
      </c>
      <c r="V1057" s="16">
        <f t="shared" si="12"/>
        <v>21</v>
      </c>
      <c r="W1057" s="16">
        <f t="shared" si="12"/>
        <v>9</v>
      </c>
      <c r="X1057" s="16">
        <f t="shared" si="12"/>
        <v>8</v>
      </c>
      <c r="Y1057" s="16">
        <f>SUM(M1057:X1057)</f>
        <v>524</v>
      </c>
    </row>
    <row r="1058" spans="3:25" ht="15" x14ac:dyDescent="0.25">
      <c r="I1058" s="16">
        <f>SUM(I1052:I1053)</f>
        <v>430</v>
      </c>
      <c r="J1058" s="58" t="s">
        <v>3</v>
      </c>
      <c r="K1058" s="55" t="s">
        <v>493</v>
      </c>
      <c r="L1058" s="55" t="s">
        <v>40</v>
      </c>
      <c r="M1058" s="16">
        <f t="shared" ref="M1058:X1058" si="13">SUM(M1052:M1053)</f>
        <v>138</v>
      </c>
      <c r="N1058" s="16">
        <f t="shared" si="13"/>
        <v>112</v>
      </c>
      <c r="O1058" s="16">
        <f t="shared" si="13"/>
        <v>79</v>
      </c>
      <c r="P1058" s="16">
        <f t="shared" si="13"/>
        <v>160</v>
      </c>
      <c r="Q1058" s="16">
        <f t="shared" si="13"/>
        <v>4</v>
      </c>
      <c r="R1058" s="16">
        <f t="shared" si="13"/>
        <v>66</v>
      </c>
      <c r="S1058" s="16">
        <f t="shared" si="13"/>
        <v>21</v>
      </c>
      <c r="T1058" s="16">
        <f t="shared" si="13"/>
        <v>15</v>
      </c>
      <c r="U1058" s="16">
        <f t="shared" si="13"/>
        <v>0</v>
      </c>
      <c r="V1058" s="16">
        <f t="shared" si="13"/>
        <v>20</v>
      </c>
      <c r="W1058" s="16">
        <f t="shared" si="13"/>
        <v>14</v>
      </c>
      <c r="X1058" s="16">
        <f t="shared" si="13"/>
        <v>5</v>
      </c>
      <c r="Y1058" s="16">
        <f>SUM(M1058:X1058)</f>
        <v>634</v>
      </c>
    </row>
    <row r="1059" spans="3:25" ht="15" x14ac:dyDescent="0.25">
      <c r="I1059" s="16"/>
      <c r="J1059" s="58"/>
      <c r="K1059" s="55"/>
      <c r="L1059" s="55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 spans="3:25" ht="15" x14ac:dyDescent="0.25">
      <c r="I1060" s="16">
        <f>SUM(I1055:I1056)</f>
        <v>266</v>
      </c>
      <c r="J1060" s="58" t="s">
        <v>5</v>
      </c>
      <c r="K1060" s="55" t="s">
        <v>493</v>
      </c>
      <c r="L1060" s="55" t="s">
        <v>495</v>
      </c>
      <c r="M1060" s="16">
        <f t="shared" ref="M1060:X1060" si="14">SUM(M1055:M1056)</f>
        <v>100</v>
      </c>
      <c r="N1060" s="16">
        <f t="shared" si="14"/>
        <v>20</v>
      </c>
      <c r="O1060" s="16">
        <f t="shared" si="14"/>
        <v>98</v>
      </c>
      <c r="P1060" s="16">
        <f t="shared" si="14"/>
        <v>63</v>
      </c>
      <c r="Q1060" s="16">
        <f t="shared" si="14"/>
        <v>13</v>
      </c>
      <c r="R1060" s="16">
        <f t="shared" si="14"/>
        <v>6</v>
      </c>
      <c r="S1060" s="16">
        <f t="shared" si="14"/>
        <v>21</v>
      </c>
      <c r="T1060" s="16">
        <f t="shared" si="14"/>
        <v>4</v>
      </c>
      <c r="U1060" s="16">
        <f t="shared" si="14"/>
        <v>0</v>
      </c>
      <c r="V1060" s="16">
        <f t="shared" si="14"/>
        <v>9</v>
      </c>
      <c r="W1060" s="16">
        <f t="shared" si="14"/>
        <v>4</v>
      </c>
      <c r="X1060" s="16">
        <f t="shared" si="14"/>
        <v>3</v>
      </c>
      <c r="Y1060" s="16">
        <f>SUM(M1060:X1060)</f>
        <v>341</v>
      </c>
    </row>
    <row r="1061" spans="3:25" ht="15" x14ac:dyDescent="0.25">
      <c r="I1061" s="16">
        <f>SUM(I1057:I1058)</f>
        <v>776</v>
      </c>
      <c r="J1061" s="58" t="s">
        <v>3</v>
      </c>
      <c r="K1061" s="55" t="s">
        <v>493</v>
      </c>
      <c r="L1061" s="55" t="s">
        <v>495</v>
      </c>
      <c r="M1061" s="16">
        <f t="shared" ref="M1061:X1061" si="15">SUM(M1057:M1058)</f>
        <v>228</v>
      </c>
      <c r="N1061" s="16">
        <f t="shared" si="15"/>
        <v>231</v>
      </c>
      <c r="O1061" s="16">
        <f t="shared" si="15"/>
        <v>160</v>
      </c>
      <c r="P1061" s="16">
        <f t="shared" si="15"/>
        <v>257</v>
      </c>
      <c r="Q1061" s="16">
        <f t="shared" si="15"/>
        <v>14</v>
      </c>
      <c r="R1061" s="16">
        <f t="shared" si="15"/>
        <v>119</v>
      </c>
      <c r="S1061" s="16">
        <f t="shared" si="15"/>
        <v>37</v>
      </c>
      <c r="T1061" s="16">
        <f t="shared" si="15"/>
        <v>32</v>
      </c>
      <c r="U1061" s="16">
        <f t="shared" si="15"/>
        <v>3</v>
      </c>
      <c r="V1061" s="16">
        <f t="shared" si="15"/>
        <v>41</v>
      </c>
      <c r="W1061" s="16">
        <f t="shared" si="15"/>
        <v>23</v>
      </c>
      <c r="X1061" s="16">
        <f t="shared" si="15"/>
        <v>13</v>
      </c>
      <c r="Y1061" s="16">
        <f>SUM(M1061:X1061)</f>
        <v>1158</v>
      </c>
    </row>
    <row r="1062" spans="3:25" x14ac:dyDescent="0.2">
      <c r="J1062" s="59"/>
      <c r="K1062" s="60"/>
      <c r="L1062" s="60"/>
    </row>
    <row r="1063" spans="3:25" x14ac:dyDescent="0.2">
      <c r="I1063" s="7" t="s">
        <v>78</v>
      </c>
      <c r="J1063" s="15" t="s">
        <v>496</v>
      </c>
      <c r="K1063" s="60"/>
      <c r="L1063" s="60"/>
      <c r="M1063" s="52" t="s">
        <v>8</v>
      </c>
      <c r="N1063" s="52" t="s">
        <v>9</v>
      </c>
      <c r="O1063" s="52" t="s">
        <v>7</v>
      </c>
      <c r="P1063" s="52" t="s">
        <v>6</v>
      </c>
      <c r="Q1063" s="52" t="s">
        <v>2</v>
      </c>
      <c r="R1063" s="52" t="s">
        <v>88</v>
      </c>
      <c r="S1063" s="52" t="s">
        <v>1</v>
      </c>
      <c r="T1063" s="52" t="s">
        <v>0</v>
      </c>
      <c r="U1063" s="52" t="s">
        <v>4</v>
      </c>
      <c r="V1063" s="52" t="s">
        <v>11</v>
      </c>
      <c r="W1063" s="52" t="s">
        <v>10</v>
      </c>
      <c r="X1063" s="52" t="s">
        <v>89</v>
      </c>
    </row>
    <row r="1064" spans="3:25" ht="15" x14ac:dyDescent="0.25">
      <c r="C1064" s="3"/>
      <c r="I1064" s="18">
        <f t="shared" ref="I1064:I1071" si="16">I1046</f>
        <v>28</v>
      </c>
      <c r="J1064" s="61" t="s">
        <v>5</v>
      </c>
      <c r="K1064" s="62" t="s">
        <v>42</v>
      </c>
      <c r="L1064" s="62" t="s">
        <v>41</v>
      </c>
      <c r="M1064" s="69">
        <f t="shared" ref="M1064:W1064" si="17">M1046/$Y$1046</f>
        <v>0.27586206896551724</v>
      </c>
      <c r="N1064" s="69">
        <f t="shared" si="17"/>
        <v>0.10344827586206896</v>
      </c>
      <c r="O1064" s="69">
        <f t="shared" si="17"/>
        <v>0.58620689655172409</v>
      </c>
      <c r="P1064" s="69">
        <f t="shared" si="17"/>
        <v>0</v>
      </c>
      <c r="Q1064" s="69">
        <f t="shared" si="17"/>
        <v>0</v>
      </c>
      <c r="R1064" s="69">
        <f t="shared" si="17"/>
        <v>0</v>
      </c>
      <c r="S1064" s="69">
        <f t="shared" si="17"/>
        <v>0</v>
      </c>
      <c r="T1064" s="69">
        <f t="shared" si="17"/>
        <v>0</v>
      </c>
      <c r="U1064" s="69">
        <f t="shared" si="17"/>
        <v>0</v>
      </c>
      <c r="V1064" s="69">
        <f t="shared" si="17"/>
        <v>0</v>
      </c>
      <c r="W1064" s="69">
        <f t="shared" si="17"/>
        <v>0</v>
      </c>
      <c r="X1064" s="69">
        <f t="shared" ref="X1064" si="18">X1046/$Y$1046</f>
        <v>3.4482758620689655E-2</v>
      </c>
      <c r="Y1064" s="66">
        <f t="shared" ref="Y1064:Y1071" si="19">SUM(M1064:X1064)</f>
        <v>0.99999999999999989</v>
      </c>
    </row>
    <row r="1065" spans="3:25" ht="15" x14ac:dyDescent="0.25">
      <c r="C1065" s="3"/>
      <c r="I1065" s="18">
        <f t="shared" si="16"/>
        <v>20</v>
      </c>
      <c r="J1065" s="61" t="s">
        <v>5</v>
      </c>
      <c r="K1065" s="62" t="s">
        <v>43</v>
      </c>
      <c r="L1065" s="62" t="s">
        <v>41</v>
      </c>
      <c r="M1065" s="69">
        <f t="shared" ref="M1065:W1065" si="20">M1047/$Y$1047</f>
        <v>0.38709677419354838</v>
      </c>
      <c r="N1065" s="69">
        <f t="shared" si="20"/>
        <v>0</v>
      </c>
      <c r="O1065" s="69">
        <f t="shared" si="20"/>
        <v>9.6774193548387094E-2</v>
      </c>
      <c r="P1065" s="69">
        <f t="shared" si="20"/>
        <v>0.22580645161290322</v>
      </c>
      <c r="Q1065" s="69">
        <f t="shared" si="20"/>
        <v>0.19354838709677419</v>
      </c>
      <c r="R1065" s="69">
        <f t="shared" si="20"/>
        <v>3.2258064516129031E-2</v>
      </c>
      <c r="S1065" s="69">
        <f t="shared" si="20"/>
        <v>0</v>
      </c>
      <c r="T1065" s="69">
        <f t="shared" si="20"/>
        <v>0</v>
      </c>
      <c r="U1065" s="69">
        <f t="shared" si="20"/>
        <v>0</v>
      </c>
      <c r="V1065" s="69">
        <f t="shared" si="20"/>
        <v>0</v>
      </c>
      <c r="W1065" s="69">
        <f t="shared" si="20"/>
        <v>6.4516129032258063E-2</v>
      </c>
      <c r="X1065" s="69">
        <f t="shared" ref="X1065" si="21">X1047/$Y$1047</f>
        <v>0</v>
      </c>
      <c r="Y1065" s="66">
        <f t="shared" si="19"/>
        <v>1</v>
      </c>
    </row>
    <row r="1066" spans="3:25" ht="15" x14ac:dyDescent="0.25">
      <c r="C1066" s="3"/>
      <c r="I1066" s="18">
        <f t="shared" si="16"/>
        <v>85</v>
      </c>
      <c r="J1066" s="61" t="s">
        <v>5</v>
      </c>
      <c r="K1066" s="62" t="s">
        <v>42</v>
      </c>
      <c r="L1066" s="62" t="s">
        <v>40</v>
      </c>
      <c r="M1066" s="69">
        <f t="shared" ref="M1066:X1066" si="22">M1048/$Y$1048</f>
        <v>0.33333333333333331</v>
      </c>
      <c r="N1066" s="69">
        <f t="shared" si="22"/>
        <v>0.13541666666666666</v>
      </c>
      <c r="O1066" s="69">
        <f t="shared" si="22"/>
        <v>0.38541666666666669</v>
      </c>
      <c r="P1066" s="69">
        <f t="shared" si="22"/>
        <v>0</v>
      </c>
      <c r="Q1066" s="69">
        <f t="shared" si="22"/>
        <v>0</v>
      </c>
      <c r="R1066" s="69">
        <f t="shared" si="22"/>
        <v>4.1666666666666664E-2</v>
      </c>
      <c r="S1066" s="69">
        <f t="shared" si="22"/>
        <v>2.0833333333333332E-2</v>
      </c>
      <c r="T1066" s="69">
        <f t="shared" si="22"/>
        <v>0</v>
      </c>
      <c r="U1066" s="69">
        <f t="shared" si="22"/>
        <v>0</v>
      </c>
      <c r="V1066" s="69">
        <f t="shared" si="22"/>
        <v>7.2916666666666671E-2</v>
      </c>
      <c r="W1066" s="69">
        <f t="shared" si="22"/>
        <v>0</v>
      </c>
      <c r="X1066" s="69">
        <f t="shared" si="22"/>
        <v>1.0416666666666666E-2</v>
      </c>
      <c r="Y1066" s="66">
        <f t="shared" si="19"/>
        <v>1</v>
      </c>
    </row>
    <row r="1067" spans="3:25" ht="15" x14ac:dyDescent="0.25">
      <c r="C1067" s="3"/>
      <c r="I1067" s="18">
        <f t="shared" si="16"/>
        <v>133</v>
      </c>
      <c r="J1067" s="61" t="s">
        <v>5</v>
      </c>
      <c r="K1067" s="62" t="s">
        <v>43</v>
      </c>
      <c r="L1067" s="62" t="s">
        <v>40</v>
      </c>
      <c r="M1067" s="69">
        <f t="shared" ref="M1067:X1067" si="23">M1049/$Y$1049</f>
        <v>0.25945945945945947</v>
      </c>
      <c r="N1067" s="69">
        <f t="shared" si="23"/>
        <v>2.1621621621621623E-2</v>
      </c>
      <c r="O1067" s="69">
        <f t="shared" si="23"/>
        <v>0.22162162162162163</v>
      </c>
      <c r="P1067" s="69">
        <f t="shared" si="23"/>
        <v>0.30270270270270272</v>
      </c>
      <c r="Q1067" s="69">
        <f t="shared" si="23"/>
        <v>3.783783783783784E-2</v>
      </c>
      <c r="R1067" s="69">
        <f t="shared" si="23"/>
        <v>5.4054054054054057E-3</v>
      </c>
      <c r="S1067" s="69">
        <f t="shared" si="23"/>
        <v>0.10270270270270271</v>
      </c>
      <c r="T1067" s="69">
        <f t="shared" si="23"/>
        <v>2.1621621621621623E-2</v>
      </c>
      <c r="U1067" s="69">
        <f t="shared" si="23"/>
        <v>0</v>
      </c>
      <c r="V1067" s="69">
        <f t="shared" si="23"/>
        <v>1.0810810810810811E-2</v>
      </c>
      <c r="W1067" s="69">
        <f t="shared" si="23"/>
        <v>1.0810810810810811E-2</v>
      </c>
      <c r="X1067" s="69">
        <f t="shared" si="23"/>
        <v>5.4054054054054057E-3</v>
      </c>
      <c r="Y1067" s="66">
        <f t="shared" si="19"/>
        <v>1</v>
      </c>
    </row>
    <row r="1068" spans="3:25" ht="15" x14ac:dyDescent="0.25">
      <c r="C1068" s="3"/>
      <c r="I1068" s="18">
        <f t="shared" si="16"/>
        <v>139</v>
      </c>
      <c r="J1068" s="61" t="s">
        <v>3</v>
      </c>
      <c r="K1068" s="62" t="s">
        <v>42</v>
      </c>
      <c r="L1068" s="62" t="s">
        <v>41</v>
      </c>
      <c r="M1068" s="69">
        <f t="shared" ref="M1068:X1068" si="24">M1050/$Y$1050</f>
        <v>0.1005586592178771</v>
      </c>
      <c r="N1068" s="69">
        <f t="shared" si="24"/>
        <v>0.38547486033519551</v>
      </c>
      <c r="O1068" s="69">
        <f t="shared" si="24"/>
        <v>0.25698324022346369</v>
      </c>
      <c r="P1068" s="69">
        <f t="shared" si="24"/>
        <v>1.6759776536312849E-2</v>
      </c>
      <c r="Q1068" s="69">
        <f t="shared" si="24"/>
        <v>1.11731843575419E-2</v>
      </c>
      <c r="R1068" s="69">
        <f t="shared" si="24"/>
        <v>6.1452513966480445E-2</v>
      </c>
      <c r="S1068" s="69">
        <f t="shared" si="24"/>
        <v>3.9106145251396648E-2</v>
      </c>
      <c r="T1068" s="69">
        <f t="shared" si="24"/>
        <v>5.5865921787709499E-3</v>
      </c>
      <c r="U1068" s="69">
        <f t="shared" si="24"/>
        <v>5.5865921787709499E-3</v>
      </c>
      <c r="V1068" s="69">
        <f t="shared" si="24"/>
        <v>9.4972067039106142E-2</v>
      </c>
      <c r="W1068" s="69">
        <f t="shared" si="24"/>
        <v>0</v>
      </c>
      <c r="X1068" s="69">
        <f t="shared" si="24"/>
        <v>2.23463687150838E-2</v>
      </c>
      <c r="Y1068" s="66">
        <f t="shared" si="19"/>
        <v>1</v>
      </c>
    </row>
    <row r="1069" spans="3:25" ht="15" x14ac:dyDescent="0.25">
      <c r="C1069" s="3"/>
      <c r="I1069" s="18">
        <f t="shared" si="16"/>
        <v>207</v>
      </c>
      <c r="J1069" s="61" t="s">
        <v>3</v>
      </c>
      <c r="K1069" s="62" t="s">
        <v>43</v>
      </c>
      <c r="L1069" s="62" t="s">
        <v>41</v>
      </c>
      <c r="M1069" s="69">
        <f t="shared" ref="M1069:X1069" si="25">M1051/$Y$1051</f>
        <v>0.20869565217391303</v>
      </c>
      <c r="N1069" s="69">
        <f t="shared" si="25"/>
        <v>0.14492753623188406</v>
      </c>
      <c r="O1069" s="69">
        <f t="shared" si="25"/>
        <v>0.10144927536231885</v>
      </c>
      <c r="P1069" s="69">
        <f t="shared" si="25"/>
        <v>0.27246376811594203</v>
      </c>
      <c r="Q1069" s="69">
        <f t="shared" si="25"/>
        <v>2.318840579710145E-2</v>
      </c>
      <c r="R1069" s="69">
        <f t="shared" si="25"/>
        <v>0.12173913043478261</v>
      </c>
      <c r="S1069" s="69">
        <f t="shared" si="25"/>
        <v>2.6086956521739129E-2</v>
      </c>
      <c r="T1069" s="69">
        <f t="shared" si="25"/>
        <v>4.6376811594202899E-2</v>
      </c>
      <c r="U1069" s="69">
        <f t="shared" si="25"/>
        <v>5.7971014492753624E-3</v>
      </c>
      <c r="V1069" s="69">
        <f t="shared" si="25"/>
        <v>1.1594202898550725E-2</v>
      </c>
      <c r="W1069" s="69">
        <f t="shared" si="25"/>
        <v>2.6086956521739129E-2</v>
      </c>
      <c r="X1069" s="69">
        <f t="shared" si="25"/>
        <v>1.1594202898550725E-2</v>
      </c>
      <c r="Y1069" s="66">
        <f t="shared" si="19"/>
        <v>0.99999999999999989</v>
      </c>
    </row>
    <row r="1070" spans="3:25" ht="15" x14ac:dyDescent="0.25">
      <c r="C1070" s="3"/>
      <c r="I1070" s="18">
        <f t="shared" si="16"/>
        <v>137</v>
      </c>
      <c r="J1070" s="61" t="s">
        <v>3</v>
      </c>
      <c r="K1070" s="62" t="s">
        <v>42</v>
      </c>
      <c r="L1070" s="62" t="s">
        <v>40</v>
      </c>
      <c r="M1070" s="69">
        <f t="shared" ref="M1070:X1070" si="26">M1052/$Y$1052</f>
        <v>0.30120481927710846</v>
      </c>
      <c r="N1070" s="69">
        <f t="shared" si="26"/>
        <v>0.33734939759036142</v>
      </c>
      <c r="O1070" s="69">
        <f t="shared" si="26"/>
        <v>0.21686746987951808</v>
      </c>
      <c r="P1070" s="69">
        <f t="shared" si="26"/>
        <v>6.024096385542169E-3</v>
      </c>
      <c r="Q1070" s="69">
        <f t="shared" si="26"/>
        <v>0</v>
      </c>
      <c r="R1070" s="69">
        <f t="shared" si="26"/>
        <v>6.0240963855421686E-2</v>
      </c>
      <c r="S1070" s="69">
        <f t="shared" si="26"/>
        <v>6.024096385542169E-3</v>
      </c>
      <c r="T1070" s="69">
        <f t="shared" si="26"/>
        <v>0</v>
      </c>
      <c r="U1070" s="69">
        <f t="shared" si="26"/>
        <v>0</v>
      </c>
      <c r="V1070" s="69">
        <f t="shared" si="26"/>
        <v>4.8192771084337352E-2</v>
      </c>
      <c r="W1070" s="69">
        <f t="shared" si="26"/>
        <v>1.2048192771084338E-2</v>
      </c>
      <c r="X1070" s="69">
        <f t="shared" si="26"/>
        <v>1.2048192771084338E-2</v>
      </c>
      <c r="Y1070" s="66">
        <f t="shared" si="19"/>
        <v>1</v>
      </c>
    </row>
    <row r="1071" spans="3:25" ht="15" x14ac:dyDescent="0.25">
      <c r="C1071" s="3"/>
      <c r="I1071" s="18">
        <f t="shared" si="16"/>
        <v>293</v>
      </c>
      <c r="J1071" s="61" t="s">
        <v>3</v>
      </c>
      <c r="K1071" s="62" t="s">
        <v>43</v>
      </c>
      <c r="L1071" s="62" t="s">
        <v>40</v>
      </c>
      <c r="M1071" s="69">
        <f t="shared" ref="M1071:X1071" si="27">M1053/$Y$1053</f>
        <v>0.18803418803418803</v>
      </c>
      <c r="N1071" s="69">
        <f t="shared" si="27"/>
        <v>0.11965811965811966</v>
      </c>
      <c r="O1071" s="69">
        <f t="shared" si="27"/>
        <v>9.1880341880341887E-2</v>
      </c>
      <c r="P1071" s="69">
        <f t="shared" si="27"/>
        <v>0.33974358974358976</v>
      </c>
      <c r="Q1071" s="69">
        <f t="shared" si="27"/>
        <v>8.5470085470085479E-3</v>
      </c>
      <c r="R1071" s="69">
        <f t="shared" si="27"/>
        <v>0.11965811965811966</v>
      </c>
      <c r="S1071" s="69">
        <f t="shared" si="27"/>
        <v>4.2735042735042736E-2</v>
      </c>
      <c r="T1071" s="69">
        <f t="shared" si="27"/>
        <v>3.2051282051282048E-2</v>
      </c>
      <c r="U1071" s="69">
        <f t="shared" si="27"/>
        <v>0</v>
      </c>
      <c r="V1071" s="69">
        <f t="shared" si="27"/>
        <v>2.564102564102564E-2</v>
      </c>
      <c r="W1071" s="69">
        <f t="shared" si="27"/>
        <v>2.564102564102564E-2</v>
      </c>
      <c r="X1071" s="69">
        <f t="shared" si="27"/>
        <v>6.41025641025641E-3</v>
      </c>
      <c r="Y1071" s="66">
        <f t="shared" si="19"/>
        <v>1</v>
      </c>
    </row>
    <row r="1072" spans="3:25" ht="15" x14ac:dyDescent="0.25">
      <c r="C1072" s="3"/>
      <c r="I1072" s="18"/>
      <c r="J1072" s="61"/>
      <c r="K1072" s="62"/>
      <c r="L1072" s="62"/>
      <c r="Y1072" s="66"/>
    </row>
    <row r="1073" spans="3:25" ht="15" x14ac:dyDescent="0.25">
      <c r="C1073" s="3"/>
      <c r="I1073" s="18">
        <f>I1055</f>
        <v>48</v>
      </c>
      <c r="J1073" s="61" t="s">
        <v>5</v>
      </c>
      <c r="K1073" s="62" t="s">
        <v>493</v>
      </c>
      <c r="L1073" s="62" t="s">
        <v>41</v>
      </c>
      <c r="M1073" s="69">
        <f t="shared" ref="M1073:X1073" si="28">M1055/$Y$1055</f>
        <v>0.33333333333333331</v>
      </c>
      <c r="N1073" s="69">
        <f t="shared" si="28"/>
        <v>0.05</v>
      </c>
      <c r="O1073" s="69">
        <f t="shared" si="28"/>
        <v>0.33333333333333331</v>
      </c>
      <c r="P1073" s="69">
        <f t="shared" si="28"/>
        <v>0.11666666666666667</v>
      </c>
      <c r="Q1073" s="69">
        <f t="shared" si="28"/>
        <v>0.1</v>
      </c>
      <c r="R1073" s="69">
        <f t="shared" si="28"/>
        <v>1.6666666666666666E-2</v>
      </c>
      <c r="S1073" s="69">
        <f t="shared" si="28"/>
        <v>0</v>
      </c>
      <c r="T1073" s="69">
        <f t="shared" si="28"/>
        <v>0</v>
      </c>
      <c r="U1073" s="69">
        <f t="shared" si="28"/>
        <v>0</v>
      </c>
      <c r="V1073" s="69">
        <f t="shared" si="28"/>
        <v>0</v>
      </c>
      <c r="W1073" s="69">
        <f t="shared" si="28"/>
        <v>3.3333333333333333E-2</v>
      </c>
      <c r="X1073" s="69">
        <f t="shared" si="28"/>
        <v>1.6666666666666666E-2</v>
      </c>
      <c r="Y1073" s="66">
        <f>SUM(M1073:X1073)</f>
        <v>1</v>
      </c>
    </row>
    <row r="1074" spans="3:25" ht="15" x14ac:dyDescent="0.25">
      <c r="C1074" s="3"/>
      <c r="I1074" s="18">
        <f>I1056</f>
        <v>218</v>
      </c>
      <c r="J1074" s="61" t="s">
        <v>494</v>
      </c>
      <c r="K1074" s="62" t="s">
        <v>493</v>
      </c>
      <c r="L1074" s="62" t="s">
        <v>40</v>
      </c>
      <c r="M1074" s="69">
        <f t="shared" ref="M1074:X1074" si="29">M1056/$Y$1056</f>
        <v>0.28469750889679718</v>
      </c>
      <c r="N1074" s="69">
        <f t="shared" si="29"/>
        <v>6.0498220640569395E-2</v>
      </c>
      <c r="O1074" s="69">
        <f t="shared" si="29"/>
        <v>0.27758007117437722</v>
      </c>
      <c r="P1074" s="69">
        <f t="shared" si="29"/>
        <v>0.199288256227758</v>
      </c>
      <c r="Q1074" s="69">
        <f t="shared" si="29"/>
        <v>2.491103202846975E-2</v>
      </c>
      <c r="R1074" s="69">
        <f t="shared" si="29"/>
        <v>1.7793594306049824E-2</v>
      </c>
      <c r="S1074" s="69">
        <f t="shared" si="29"/>
        <v>7.4733096085409248E-2</v>
      </c>
      <c r="T1074" s="69">
        <f t="shared" si="29"/>
        <v>1.4234875444839857E-2</v>
      </c>
      <c r="U1074" s="69">
        <f t="shared" si="29"/>
        <v>0</v>
      </c>
      <c r="V1074" s="69">
        <f t="shared" si="29"/>
        <v>3.2028469750889681E-2</v>
      </c>
      <c r="W1074" s="69">
        <f t="shared" si="29"/>
        <v>7.1174377224199285E-3</v>
      </c>
      <c r="X1074" s="69">
        <f t="shared" si="29"/>
        <v>7.1174377224199285E-3</v>
      </c>
      <c r="Y1074" s="66">
        <f>SUM(M1074:X1074)</f>
        <v>1</v>
      </c>
    </row>
    <row r="1075" spans="3:25" ht="15" x14ac:dyDescent="0.25">
      <c r="I1075" s="18">
        <f>I1057</f>
        <v>346</v>
      </c>
      <c r="J1075" s="61" t="s">
        <v>3</v>
      </c>
      <c r="K1075" s="62" t="s">
        <v>493</v>
      </c>
      <c r="L1075" s="62" t="s">
        <v>41</v>
      </c>
      <c r="M1075" s="69">
        <f t="shared" ref="M1075:W1075" si="30">M1057/$Y$1057</f>
        <v>0.1717557251908397</v>
      </c>
      <c r="N1075" s="69">
        <f t="shared" si="30"/>
        <v>0.22709923664122136</v>
      </c>
      <c r="O1075" s="69">
        <f t="shared" si="30"/>
        <v>0.15458015267175573</v>
      </c>
      <c r="P1075" s="69">
        <f t="shared" si="30"/>
        <v>0.1851145038167939</v>
      </c>
      <c r="Q1075" s="69">
        <f t="shared" si="30"/>
        <v>1.9083969465648856E-2</v>
      </c>
      <c r="R1075" s="69">
        <f t="shared" si="30"/>
        <v>0.10114503816793893</v>
      </c>
      <c r="S1075" s="69">
        <f t="shared" si="30"/>
        <v>3.0534351145038167E-2</v>
      </c>
      <c r="T1075" s="69">
        <f t="shared" si="30"/>
        <v>3.2442748091603052E-2</v>
      </c>
      <c r="U1075" s="69">
        <f t="shared" si="30"/>
        <v>5.7251908396946565E-3</v>
      </c>
      <c r="V1075" s="69">
        <f t="shared" si="30"/>
        <v>4.0076335877862593E-2</v>
      </c>
      <c r="W1075" s="69">
        <f t="shared" si="30"/>
        <v>1.717557251908397E-2</v>
      </c>
      <c r="X1075" s="69">
        <f t="shared" ref="X1075" si="31">X1057/$Y$1057</f>
        <v>1.5267175572519083E-2</v>
      </c>
      <c r="Y1075" s="66">
        <f>SUM(M1075:X1075)</f>
        <v>1</v>
      </c>
    </row>
    <row r="1076" spans="3:25" ht="15" x14ac:dyDescent="0.25">
      <c r="I1076" s="18">
        <f>I1058</f>
        <v>430</v>
      </c>
      <c r="J1076" s="61" t="s">
        <v>3</v>
      </c>
      <c r="K1076" s="62" t="s">
        <v>493</v>
      </c>
      <c r="L1076" s="62" t="s">
        <v>40</v>
      </c>
      <c r="M1076" s="69">
        <f t="shared" ref="M1076:W1076" si="32">M1058/$Y$1058</f>
        <v>0.21766561514195584</v>
      </c>
      <c r="N1076" s="69">
        <f t="shared" si="32"/>
        <v>0.17665615141955837</v>
      </c>
      <c r="O1076" s="69">
        <f t="shared" si="32"/>
        <v>0.12460567823343849</v>
      </c>
      <c r="P1076" s="69">
        <f t="shared" si="32"/>
        <v>0.25236593059936907</v>
      </c>
      <c r="Q1076" s="69">
        <f t="shared" si="32"/>
        <v>6.3091482649842269E-3</v>
      </c>
      <c r="R1076" s="69">
        <f t="shared" si="32"/>
        <v>0.10410094637223975</v>
      </c>
      <c r="S1076" s="69">
        <f t="shared" si="32"/>
        <v>3.3123028391167195E-2</v>
      </c>
      <c r="T1076" s="69">
        <f t="shared" si="32"/>
        <v>2.365930599369085E-2</v>
      </c>
      <c r="U1076" s="69">
        <f t="shared" si="32"/>
        <v>0</v>
      </c>
      <c r="V1076" s="69">
        <f t="shared" si="32"/>
        <v>3.1545741324921134E-2</v>
      </c>
      <c r="W1076" s="69">
        <f t="shared" si="32"/>
        <v>2.2082018927444796E-2</v>
      </c>
      <c r="X1076" s="69">
        <f t="shared" ref="X1076" si="33">X1058/$Y$1058</f>
        <v>7.8864353312302835E-3</v>
      </c>
      <c r="Y1076" s="66">
        <f>SUM(M1076:X1076)</f>
        <v>0.99999999999999989</v>
      </c>
    </row>
    <row r="1077" spans="3:25" ht="15" x14ac:dyDescent="0.25">
      <c r="E1077" s="9"/>
      <c r="G1077" s="9"/>
      <c r="I1077" s="18"/>
      <c r="J1077" s="61"/>
      <c r="K1077" s="62"/>
      <c r="L1077" s="62"/>
      <c r="Y1077" s="66"/>
    </row>
    <row r="1078" spans="3:25" ht="15" x14ac:dyDescent="0.25">
      <c r="I1078" s="18">
        <f>I1060</f>
        <v>266</v>
      </c>
      <c r="J1078" s="61" t="s">
        <v>5</v>
      </c>
      <c r="K1078" s="62" t="s">
        <v>493</v>
      </c>
      <c r="L1078" s="62" t="s">
        <v>495</v>
      </c>
      <c r="M1078" s="69">
        <f t="shared" ref="M1078:W1078" si="34">M1060/$Y$1060</f>
        <v>0.2932551319648094</v>
      </c>
      <c r="N1078" s="69">
        <f t="shared" si="34"/>
        <v>5.865102639296188E-2</v>
      </c>
      <c r="O1078" s="69">
        <f t="shared" si="34"/>
        <v>0.28739002932551322</v>
      </c>
      <c r="P1078" s="69">
        <f t="shared" si="34"/>
        <v>0.18475073313782991</v>
      </c>
      <c r="Q1078" s="69">
        <f t="shared" si="34"/>
        <v>3.8123167155425221E-2</v>
      </c>
      <c r="R1078" s="69">
        <f t="shared" si="34"/>
        <v>1.7595307917888565E-2</v>
      </c>
      <c r="S1078" s="69">
        <f t="shared" si="34"/>
        <v>6.1583577712609971E-2</v>
      </c>
      <c r="T1078" s="69">
        <f t="shared" si="34"/>
        <v>1.1730205278592375E-2</v>
      </c>
      <c r="U1078" s="69">
        <f t="shared" si="34"/>
        <v>0</v>
      </c>
      <c r="V1078" s="69">
        <f t="shared" si="34"/>
        <v>2.6392961876832845E-2</v>
      </c>
      <c r="W1078" s="69">
        <f t="shared" si="34"/>
        <v>1.1730205278592375E-2</v>
      </c>
      <c r="X1078" s="69">
        <f t="shared" ref="X1078" si="35">X1060/$Y$1060</f>
        <v>8.7976539589442824E-3</v>
      </c>
      <c r="Y1078" s="66">
        <f>SUM(M1078:X1078)</f>
        <v>1</v>
      </c>
    </row>
    <row r="1079" spans="3:25" ht="15" x14ac:dyDescent="0.25">
      <c r="I1079" s="18">
        <f>I1061</f>
        <v>776</v>
      </c>
      <c r="J1079" s="61" t="s">
        <v>3</v>
      </c>
      <c r="K1079" s="62" t="s">
        <v>493</v>
      </c>
      <c r="L1079" s="62" t="s">
        <v>495</v>
      </c>
      <c r="M1079" s="69">
        <f t="shared" ref="M1079:W1079" si="36">M1061/$Y$1061</f>
        <v>0.19689119170984457</v>
      </c>
      <c r="N1079" s="69">
        <f t="shared" si="36"/>
        <v>0.19948186528497408</v>
      </c>
      <c r="O1079" s="69">
        <f t="shared" si="36"/>
        <v>0.1381692573402418</v>
      </c>
      <c r="P1079" s="69">
        <f t="shared" si="36"/>
        <v>0.22193436960276339</v>
      </c>
      <c r="Q1079" s="69">
        <f t="shared" si="36"/>
        <v>1.2089810017271158E-2</v>
      </c>
      <c r="R1079" s="69">
        <f t="shared" si="36"/>
        <v>0.10276338514680483</v>
      </c>
      <c r="S1079" s="69">
        <f t="shared" si="36"/>
        <v>3.1951640759930913E-2</v>
      </c>
      <c r="T1079" s="69">
        <f t="shared" si="36"/>
        <v>2.7633851468048358E-2</v>
      </c>
      <c r="U1079" s="69">
        <f t="shared" si="36"/>
        <v>2.5906735751295338E-3</v>
      </c>
      <c r="V1079" s="69">
        <f t="shared" si="36"/>
        <v>3.5405872193436959E-2</v>
      </c>
      <c r="W1079" s="69">
        <f t="shared" si="36"/>
        <v>1.9861830742659757E-2</v>
      </c>
      <c r="X1079" s="69">
        <f t="shared" ref="X1079" si="37">X1061/$Y$1061</f>
        <v>1.1226252158894647E-2</v>
      </c>
      <c r="Y1079" s="66">
        <f>SUM(M1079:X1079)</f>
        <v>0.99999999999999989</v>
      </c>
    </row>
    <row r="1080" spans="3:25" s="9" customFormat="1" x14ac:dyDescent="0.2">
      <c r="E1080"/>
      <c r="G1080"/>
      <c r="J1080" s="63"/>
      <c r="K1080" s="64"/>
      <c r="L1080" s="64"/>
    </row>
    <row r="1081" spans="3:25" x14ac:dyDescent="0.2">
      <c r="I1081" s="50" t="s">
        <v>78</v>
      </c>
      <c r="J1081" s="56" t="s">
        <v>497</v>
      </c>
      <c r="K1081" s="57"/>
      <c r="L1081" s="57"/>
      <c r="M1081" s="53" t="s">
        <v>8</v>
      </c>
      <c r="N1081" s="53" t="s">
        <v>9</v>
      </c>
      <c r="O1081" s="53" t="s">
        <v>7</v>
      </c>
      <c r="P1081" s="53" t="s">
        <v>6</v>
      </c>
      <c r="Q1081" s="53" t="s">
        <v>2</v>
      </c>
      <c r="R1081" s="53" t="s">
        <v>88</v>
      </c>
      <c r="S1081" s="53" t="s">
        <v>1</v>
      </c>
      <c r="T1081" s="53" t="s">
        <v>0</v>
      </c>
      <c r="U1081" s="53" t="s">
        <v>4</v>
      </c>
      <c r="V1081" s="53" t="s">
        <v>11</v>
      </c>
      <c r="W1081" s="53" t="s">
        <v>10</v>
      </c>
      <c r="X1081" s="53" t="s">
        <v>89</v>
      </c>
    </row>
    <row r="1082" spans="3:25" x14ac:dyDescent="0.2">
      <c r="I1082" s="16">
        <f t="shared" ref="I1082:I1089" si="38">I1046</f>
        <v>28</v>
      </c>
      <c r="J1082" s="58" t="s">
        <v>5</v>
      </c>
      <c r="K1082" s="58" t="s">
        <v>42</v>
      </c>
      <c r="L1082" s="58" t="s">
        <v>41</v>
      </c>
      <c r="M1082" s="67">
        <f t="shared" ref="M1082:X1082" si="39">M1046/$I$1046</f>
        <v>0.2857142857142857</v>
      </c>
      <c r="N1082" s="67">
        <f t="shared" si="39"/>
        <v>0.10714285714285714</v>
      </c>
      <c r="O1082" s="67">
        <f t="shared" si="39"/>
        <v>0.6071428571428571</v>
      </c>
      <c r="P1082" s="67">
        <f t="shared" si="39"/>
        <v>0</v>
      </c>
      <c r="Q1082" s="67">
        <f t="shared" si="39"/>
        <v>0</v>
      </c>
      <c r="R1082" s="67">
        <f t="shared" si="39"/>
        <v>0</v>
      </c>
      <c r="S1082" s="67">
        <f t="shared" si="39"/>
        <v>0</v>
      </c>
      <c r="T1082" s="67">
        <f t="shared" si="39"/>
        <v>0</v>
      </c>
      <c r="U1082" s="67">
        <f t="shared" si="39"/>
        <v>0</v>
      </c>
      <c r="V1082" s="67">
        <f t="shared" si="39"/>
        <v>0</v>
      </c>
      <c r="W1082" s="67">
        <f t="shared" si="39"/>
        <v>0</v>
      </c>
      <c r="X1082" s="67">
        <f t="shared" si="39"/>
        <v>3.5714285714285712E-2</v>
      </c>
      <c r="Y1082" s="66"/>
    </row>
    <row r="1083" spans="3:25" x14ac:dyDescent="0.2">
      <c r="I1083" s="16">
        <f t="shared" si="38"/>
        <v>20</v>
      </c>
      <c r="J1083" s="58" t="s">
        <v>5</v>
      </c>
      <c r="K1083" s="58" t="s">
        <v>43</v>
      </c>
      <c r="L1083" s="58" t="s">
        <v>41</v>
      </c>
      <c r="M1083" s="67">
        <f t="shared" ref="M1083:X1083" si="40">M1047/$I$1047</f>
        <v>0.6</v>
      </c>
      <c r="N1083" s="67">
        <f t="shared" si="40"/>
        <v>0</v>
      </c>
      <c r="O1083" s="67">
        <f t="shared" si="40"/>
        <v>0.15</v>
      </c>
      <c r="P1083" s="67">
        <f t="shared" si="40"/>
        <v>0.35</v>
      </c>
      <c r="Q1083" s="67">
        <f t="shared" si="40"/>
        <v>0.3</v>
      </c>
      <c r="R1083" s="67">
        <f t="shared" si="40"/>
        <v>0.05</v>
      </c>
      <c r="S1083" s="67">
        <f t="shared" si="40"/>
        <v>0</v>
      </c>
      <c r="T1083" s="67">
        <f t="shared" si="40"/>
        <v>0</v>
      </c>
      <c r="U1083" s="67">
        <f t="shared" si="40"/>
        <v>0</v>
      </c>
      <c r="V1083" s="67">
        <f t="shared" si="40"/>
        <v>0</v>
      </c>
      <c r="W1083" s="67">
        <f t="shared" si="40"/>
        <v>0.1</v>
      </c>
      <c r="X1083" s="67">
        <f t="shared" si="40"/>
        <v>0</v>
      </c>
      <c r="Y1083" s="66"/>
    </row>
    <row r="1084" spans="3:25" x14ac:dyDescent="0.2">
      <c r="I1084" s="16">
        <f t="shared" si="38"/>
        <v>85</v>
      </c>
      <c r="J1084" s="58" t="s">
        <v>5</v>
      </c>
      <c r="K1084" s="58" t="s">
        <v>42</v>
      </c>
      <c r="L1084" s="58" t="s">
        <v>40</v>
      </c>
      <c r="M1084" s="67">
        <f t="shared" ref="M1084:X1084" si="41">M1048/$I$1048</f>
        <v>0.37647058823529411</v>
      </c>
      <c r="N1084" s="67">
        <f t="shared" si="41"/>
        <v>0.15294117647058825</v>
      </c>
      <c r="O1084" s="67">
        <f t="shared" si="41"/>
        <v>0.43529411764705883</v>
      </c>
      <c r="P1084" s="67">
        <f t="shared" si="41"/>
        <v>0</v>
      </c>
      <c r="Q1084" s="67">
        <f t="shared" si="41"/>
        <v>0</v>
      </c>
      <c r="R1084" s="67">
        <f t="shared" si="41"/>
        <v>4.7058823529411764E-2</v>
      </c>
      <c r="S1084" s="67">
        <f t="shared" si="41"/>
        <v>2.3529411764705882E-2</v>
      </c>
      <c r="T1084" s="67">
        <f t="shared" si="41"/>
        <v>0</v>
      </c>
      <c r="U1084" s="67">
        <f t="shared" si="41"/>
        <v>0</v>
      </c>
      <c r="V1084" s="67">
        <f t="shared" si="41"/>
        <v>8.2352941176470587E-2</v>
      </c>
      <c r="W1084" s="67">
        <f t="shared" si="41"/>
        <v>0</v>
      </c>
      <c r="X1084" s="67">
        <f t="shared" si="41"/>
        <v>1.1764705882352941E-2</v>
      </c>
      <c r="Y1084" s="66"/>
    </row>
    <row r="1085" spans="3:25" x14ac:dyDescent="0.2">
      <c r="I1085" s="16">
        <f t="shared" si="38"/>
        <v>133</v>
      </c>
      <c r="J1085" s="58" t="s">
        <v>5</v>
      </c>
      <c r="K1085" s="58" t="s">
        <v>43</v>
      </c>
      <c r="L1085" s="58" t="s">
        <v>40</v>
      </c>
      <c r="M1085" s="67">
        <f t="shared" ref="M1085:X1085" si="42">M1049/$I$1049</f>
        <v>0.36090225563909772</v>
      </c>
      <c r="N1085" s="67">
        <f t="shared" si="42"/>
        <v>3.007518796992481E-2</v>
      </c>
      <c r="O1085" s="67">
        <f t="shared" si="42"/>
        <v>0.30827067669172931</v>
      </c>
      <c r="P1085" s="67">
        <f t="shared" si="42"/>
        <v>0.42105263157894735</v>
      </c>
      <c r="Q1085" s="67">
        <f t="shared" si="42"/>
        <v>5.2631578947368418E-2</v>
      </c>
      <c r="R1085" s="67">
        <f t="shared" si="42"/>
        <v>7.5187969924812026E-3</v>
      </c>
      <c r="S1085" s="67">
        <f t="shared" si="42"/>
        <v>0.14285714285714285</v>
      </c>
      <c r="T1085" s="67">
        <f t="shared" si="42"/>
        <v>3.007518796992481E-2</v>
      </c>
      <c r="U1085" s="67">
        <f t="shared" si="42"/>
        <v>0</v>
      </c>
      <c r="V1085" s="67">
        <f t="shared" si="42"/>
        <v>1.5037593984962405E-2</v>
      </c>
      <c r="W1085" s="67">
        <f t="shared" si="42"/>
        <v>1.5037593984962405E-2</v>
      </c>
      <c r="X1085" s="67">
        <f t="shared" si="42"/>
        <v>7.5187969924812026E-3</v>
      </c>
      <c r="Y1085" s="66"/>
    </row>
    <row r="1086" spans="3:25" x14ac:dyDescent="0.2">
      <c r="I1086" s="16">
        <f t="shared" si="38"/>
        <v>139</v>
      </c>
      <c r="J1086" s="58" t="s">
        <v>3</v>
      </c>
      <c r="K1086" s="58" t="s">
        <v>42</v>
      </c>
      <c r="L1086" s="58" t="s">
        <v>41</v>
      </c>
      <c r="M1086" s="67">
        <f t="shared" ref="M1086:X1086" si="43">M1050/$I$1050</f>
        <v>0.12949640287769784</v>
      </c>
      <c r="N1086" s="67">
        <f t="shared" si="43"/>
        <v>0.49640287769784175</v>
      </c>
      <c r="O1086" s="67">
        <f t="shared" si="43"/>
        <v>0.33093525179856115</v>
      </c>
      <c r="P1086" s="67">
        <f t="shared" si="43"/>
        <v>2.1582733812949641E-2</v>
      </c>
      <c r="Q1086" s="67">
        <f t="shared" si="43"/>
        <v>1.4388489208633094E-2</v>
      </c>
      <c r="R1086" s="67">
        <f t="shared" si="43"/>
        <v>7.9136690647482008E-2</v>
      </c>
      <c r="S1086" s="67">
        <f t="shared" si="43"/>
        <v>5.0359712230215826E-2</v>
      </c>
      <c r="T1086" s="67">
        <f t="shared" si="43"/>
        <v>7.1942446043165471E-3</v>
      </c>
      <c r="U1086" s="67">
        <f t="shared" si="43"/>
        <v>7.1942446043165471E-3</v>
      </c>
      <c r="V1086" s="67">
        <f t="shared" si="43"/>
        <v>0.1223021582733813</v>
      </c>
      <c r="W1086" s="67">
        <f t="shared" si="43"/>
        <v>0</v>
      </c>
      <c r="X1086" s="67">
        <f t="shared" si="43"/>
        <v>2.8776978417266189E-2</v>
      </c>
      <c r="Y1086" s="66"/>
    </row>
    <row r="1087" spans="3:25" x14ac:dyDescent="0.2">
      <c r="I1087" s="16">
        <f t="shared" si="38"/>
        <v>207</v>
      </c>
      <c r="J1087" s="58" t="s">
        <v>3</v>
      </c>
      <c r="K1087" s="58" t="s">
        <v>43</v>
      </c>
      <c r="L1087" s="58" t="s">
        <v>41</v>
      </c>
      <c r="M1087" s="67">
        <f t="shared" ref="M1087:X1087" si="44">M1051/$I$1051</f>
        <v>0.34782608695652173</v>
      </c>
      <c r="N1087" s="67">
        <f t="shared" si="44"/>
        <v>0.24154589371980675</v>
      </c>
      <c r="O1087" s="67">
        <f t="shared" si="44"/>
        <v>0.16908212560386474</v>
      </c>
      <c r="P1087" s="67">
        <f t="shared" si="44"/>
        <v>0.45410628019323673</v>
      </c>
      <c r="Q1087" s="67">
        <f t="shared" si="44"/>
        <v>3.864734299516908E-2</v>
      </c>
      <c r="R1087" s="67">
        <f t="shared" si="44"/>
        <v>0.20289855072463769</v>
      </c>
      <c r="S1087" s="67">
        <f t="shared" si="44"/>
        <v>4.3478260869565216E-2</v>
      </c>
      <c r="T1087" s="67">
        <f t="shared" si="44"/>
        <v>7.7294685990338161E-2</v>
      </c>
      <c r="U1087" s="67">
        <f t="shared" si="44"/>
        <v>9.6618357487922701E-3</v>
      </c>
      <c r="V1087" s="67">
        <f t="shared" si="44"/>
        <v>1.932367149758454E-2</v>
      </c>
      <c r="W1087" s="67">
        <f t="shared" si="44"/>
        <v>4.3478260869565216E-2</v>
      </c>
      <c r="X1087" s="67">
        <f t="shared" si="44"/>
        <v>1.932367149758454E-2</v>
      </c>
      <c r="Y1087" s="66"/>
    </row>
    <row r="1088" spans="3:25" x14ac:dyDescent="0.2">
      <c r="I1088" s="16">
        <f t="shared" si="38"/>
        <v>137</v>
      </c>
      <c r="J1088" s="58" t="s">
        <v>3</v>
      </c>
      <c r="K1088" s="58" t="s">
        <v>42</v>
      </c>
      <c r="L1088" s="58" t="s">
        <v>40</v>
      </c>
      <c r="M1088" s="67">
        <f t="shared" ref="M1088:X1088" si="45">M1052/$I$1052</f>
        <v>0.36496350364963503</v>
      </c>
      <c r="N1088" s="67">
        <f t="shared" si="45"/>
        <v>0.40875912408759124</v>
      </c>
      <c r="O1088" s="67">
        <f t="shared" si="45"/>
        <v>0.26277372262773724</v>
      </c>
      <c r="P1088" s="67">
        <f t="shared" si="45"/>
        <v>7.2992700729927005E-3</v>
      </c>
      <c r="Q1088" s="67">
        <f t="shared" si="45"/>
        <v>0</v>
      </c>
      <c r="R1088" s="67">
        <f t="shared" si="45"/>
        <v>7.2992700729927001E-2</v>
      </c>
      <c r="S1088" s="67">
        <f t="shared" si="45"/>
        <v>7.2992700729927005E-3</v>
      </c>
      <c r="T1088" s="67">
        <f t="shared" si="45"/>
        <v>0</v>
      </c>
      <c r="U1088" s="67">
        <f t="shared" si="45"/>
        <v>0</v>
      </c>
      <c r="V1088" s="67">
        <f t="shared" si="45"/>
        <v>5.8394160583941604E-2</v>
      </c>
      <c r="W1088" s="67">
        <f t="shared" si="45"/>
        <v>1.4598540145985401E-2</v>
      </c>
      <c r="X1088" s="67">
        <f t="shared" si="45"/>
        <v>1.4598540145985401E-2</v>
      </c>
      <c r="Y1088" s="66"/>
    </row>
    <row r="1089" spans="9:25" x14ac:dyDescent="0.2">
      <c r="I1089" s="16">
        <f t="shared" si="38"/>
        <v>293</v>
      </c>
      <c r="J1089" s="58" t="s">
        <v>3</v>
      </c>
      <c r="K1089" s="58" t="s">
        <v>43</v>
      </c>
      <c r="L1089" s="58" t="s">
        <v>40</v>
      </c>
      <c r="M1089" s="67">
        <f t="shared" ref="M1089:X1089" si="46">M1053/$I$1053</f>
        <v>0.30034129692832767</v>
      </c>
      <c r="N1089" s="67">
        <f t="shared" si="46"/>
        <v>0.19112627986348124</v>
      </c>
      <c r="O1089" s="67">
        <f t="shared" si="46"/>
        <v>0.14675767918088736</v>
      </c>
      <c r="P1089" s="67">
        <f t="shared" si="46"/>
        <v>0.5426621160409556</v>
      </c>
      <c r="Q1089" s="67">
        <f t="shared" si="46"/>
        <v>1.3651877133105802E-2</v>
      </c>
      <c r="R1089" s="67">
        <f t="shared" si="46"/>
        <v>0.19112627986348124</v>
      </c>
      <c r="S1089" s="67">
        <f t="shared" si="46"/>
        <v>6.8259385665529013E-2</v>
      </c>
      <c r="T1089" s="67">
        <f t="shared" si="46"/>
        <v>5.1194539249146756E-2</v>
      </c>
      <c r="U1089" s="67">
        <f t="shared" si="46"/>
        <v>0</v>
      </c>
      <c r="V1089" s="67">
        <f t="shared" si="46"/>
        <v>4.0955631399317405E-2</v>
      </c>
      <c r="W1089" s="67">
        <f t="shared" si="46"/>
        <v>4.0955631399317405E-2</v>
      </c>
      <c r="X1089" s="67">
        <f t="shared" si="46"/>
        <v>1.0238907849829351E-2</v>
      </c>
      <c r="Y1089" s="66"/>
    </row>
    <row r="1090" spans="9:25" ht="15" x14ac:dyDescent="0.25">
      <c r="I1090" s="16"/>
      <c r="J1090" s="58"/>
      <c r="K1090" s="65"/>
      <c r="L1090" s="65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66"/>
    </row>
    <row r="1091" spans="9:25" ht="15" x14ac:dyDescent="0.25">
      <c r="I1091" s="16">
        <f>I1055</f>
        <v>48</v>
      </c>
      <c r="J1091" s="58" t="s">
        <v>5</v>
      </c>
      <c r="K1091" s="65" t="s">
        <v>493</v>
      </c>
      <c r="L1091" s="65" t="s">
        <v>41</v>
      </c>
      <c r="M1091" s="67">
        <f t="shared" ref="M1091:X1091" si="47">M1055/$I$1055</f>
        <v>0.41666666666666669</v>
      </c>
      <c r="N1091" s="67">
        <f t="shared" si="47"/>
        <v>6.25E-2</v>
      </c>
      <c r="O1091" s="67">
        <f t="shared" si="47"/>
        <v>0.41666666666666669</v>
      </c>
      <c r="P1091" s="67">
        <f t="shared" si="47"/>
        <v>0.14583333333333334</v>
      </c>
      <c r="Q1091" s="67">
        <f t="shared" si="47"/>
        <v>0.125</v>
      </c>
      <c r="R1091" s="67">
        <f t="shared" si="47"/>
        <v>2.0833333333333332E-2</v>
      </c>
      <c r="S1091" s="67">
        <f t="shared" si="47"/>
        <v>0</v>
      </c>
      <c r="T1091" s="67">
        <f t="shared" si="47"/>
        <v>0</v>
      </c>
      <c r="U1091" s="67">
        <f t="shared" si="47"/>
        <v>0</v>
      </c>
      <c r="V1091" s="67">
        <f t="shared" si="47"/>
        <v>0</v>
      </c>
      <c r="W1091" s="67">
        <f t="shared" si="47"/>
        <v>4.1666666666666664E-2</v>
      </c>
      <c r="X1091" s="67">
        <f t="shared" si="47"/>
        <v>2.0833333333333332E-2</v>
      </c>
      <c r="Y1091" s="66"/>
    </row>
    <row r="1092" spans="9:25" ht="15" x14ac:dyDescent="0.25">
      <c r="I1092" s="16">
        <f>I1056</f>
        <v>218</v>
      </c>
      <c r="J1092" s="58" t="s">
        <v>494</v>
      </c>
      <c r="K1092" s="65" t="s">
        <v>493</v>
      </c>
      <c r="L1092" s="65" t="s">
        <v>40</v>
      </c>
      <c r="M1092" s="67">
        <f t="shared" ref="M1092:X1092" si="48">M1056/$I$1056</f>
        <v>0.3669724770642202</v>
      </c>
      <c r="N1092" s="67">
        <f t="shared" si="48"/>
        <v>7.7981651376146793E-2</v>
      </c>
      <c r="O1092" s="67">
        <f t="shared" si="48"/>
        <v>0.3577981651376147</v>
      </c>
      <c r="P1092" s="67">
        <f t="shared" si="48"/>
        <v>0.25688073394495414</v>
      </c>
      <c r="Q1092" s="67">
        <f t="shared" si="48"/>
        <v>3.2110091743119268E-2</v>
      </c>
      <c r="R1092" s="67">
        <f t="shared" si="48"/>
        <v>2.2935779816513763E-2</v>
      </c>
      <c r="S1092" s="67">
        <f t="shared" si="48"/>
        <v>9.6330275229357804E-2</v>
      </c>
      <c r="T1092" s="67">
        <f t="shared" si="48"/>
        <v>1.834862385321101E-2</v>
      </c>
      <c r="U1092" s="67">
        <f t="shared" si="48"/>
        <v>0</v>
      </c>
      <c r="V1092" s="67">
        <f t="shared" si="48"/>
        <v>4.1284403669724773E-2</v>
      </c>
      <c r="W1092" s="67">
        <f t="shared" si="48"/>
        <v>9.1743119266055051E-3</v>
      </c>
      <c r="X1092" s="67">
        <f t="shared" si="48"/>
        <v>9.1743119266055051E-3</v>
      </c>
      <c r="Y1092" s="66"/>
    </row>
    <row r="1093" spans="9:25" ht="15" x14ac:dyDescent="0.25">
      <c r="I1093" s="16">
        <f>I1057</f>
        <v>346</v>
      </c>
      <c r="J1093" s="58" t="s">
        <v>3</v>
      </c>
      <c r="K1093" s="65" t="s">
        <v>493</v>
      </c>
      <c r="L1093" s="65" t="s">
        <v>41</v>
      </c>
      <c r="M1093" s="67">
        <f t="shared" ref="M1093:X1093" si="49">M1057/$I$1057</f>
        <v>0.26011560693641617</v>
      </c>
      <c r="N1093" s="67">
        <f t="shared" si="49"/>
        <v>0.34393063583815031</v>
      </c>
      <c r="O1093" s="67">
        <f t="shared" si="49"/>
        <v>0.23410404624277456</v>
      </c>
      <c r="P1093" s="67">
        <f t="shared" si="49"/>
        <v>0.28034682080924855</v>
      </c>
      <c r="Q1093" s="67">
        <f t="shared" si="49"/>
        <v>2.8901734104046242E-2</v>
      </c>
      <c r="R1093" s="67">
        <f t="shared" si="49"/>
        <v>0.15317919075144509</v>
      </c>
      <c r="S1093" s="67">
        <f t="shared" si="49"/>
        <v>4.6242774566473986E-2</v>
      </c>
      <c r="T1093" s="67">
        <f t="shared" si="49"/>
        <v>4.9132947976878616E-2</v>
      </c>
      <c r="U1093" s="67">
        <f t="shared" si="49"/>
        <v>8.670520231213872E-3</v>
      </c>
      <c r="V1093" s="67">
        <f t="shared" si="49"/>
        <v>6.0693641618497107E-2</v>
      </c>
      <c r="W1093" s="67">
        <f t="shared" si="49"/>
        <v>2.6011560693641619E-2</v>
      </c>
      <c r="X1093" s="67">
        <f t="shared" si="49"/>
        <v>2.3121387283236993E-2</v>
      </c>
      <c r="Y1093" s="66"/>
    </row>
    <row r="1094" spans="9:25" ht="15" x14ac:dyDescent="0.25">
      <c r="I1094" s="16">
        <f>I1058</f>
        <v>430</v>
      </c>
      <c r="J1094" s="58" t="s">
        <v>3</v>
      </c>
      <c r="K1094" s="65" t="s">
        <v>493</v>
      </c>
      <c r="L1094" s="65" t="s">
        <v>40</v>
      </c>
      <c r="M1094" s="67">
        <f t="shared" ref="M1094:X1094" si="50">M1058/$I$1058</f>
        <v>0.32093023255813952</v>
      </c>
      <c r="N1094" s="67">
        <f t="shared" si="50"/>
        <v>0.26046511627906976</v>
      </c>
      <c r="O1094" s="67">
        <f t="shared" si="50"/>
        <v>0.18372093023255814</v>
      </c>
      <c r="P1094" s="67">
        <f t="shared" si="50"/>
        <v>0.37209302325581395</v>
      </c>
      <c r="Q1094" s="67">
        <f t="shared" si="50"/>
        <v>9.3023255813953487E-3</v>
      </c>
      <c r="R1094" s="67">
        <f t="shared" si="50"/>
        <v>0.15348837209302327</v>
      </c>
      <c r="S1094" s="67">
        <f t="shared" si="50"/>
        <v>4.8837209302325581E-2</v>
      </c>
      <c r="T1094" s="67">
        <f t="shared" si="50"/>
        <v>3.4883720930232558E-2</v>
      </c>
      <c r="U1094" s="67">
        <f t="shared" si="50"/>
        <v>0</v>
      </c>
      <c r="V1094" s="67">
        <f t="shared" si="50"/>
        <v>4.6511627906976744E-2</v>
      </c>
      <c r="W1094" s="67">
        <f t="shared" si="50"/>
        <v>3.255813953488372E-2</v>
      </c>
      <c r="X1094" s="67">
        <f t="shared" si="50"/>
        <v>1.1627906976744186E-2</v>
      </c>
      <c r="Y1094" s="66"/>
    </row>
    <row r="1095" spans="9:25" ht="15" x14ac:dyDescent="0.25">
      <c r="I1095" s="16"/>
      <c r="J1095" s="58"/>
      <c r="K1095" s="65"/>
      <c r="L1095" s="65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66"/>
    </row>
    <row r="1096" spans="9:25" ht="15" x14ac:dyDescent="0.25">
      <c r="I1096" s="16">
        <f>I1060</f>
        <v>266</v>
      </c>
      <c r="J1096" s="58" t="s">
        <v>5</v>
      </c>
      <c r="K1096" s="65" t="s">
        <v>493</v>
      </c>
      <c r="L1096" s="65" t="s">
        <v>495</v>
      </c>
      <c r="M1096" s="67">
        <f t="shared" ref="M1096:X1096" si="51">M1060/$I$1060</f>
        <v>0.37593984962406013</v>
      </c>
      <c r="N1096" s="67">
        <f t="shared" si="51"/>
        <v>7.5187969924812026E-2</v>
      </c>
      <c r="O1096" s="67">
        <f t="shared" si="51"/>
        <v>0.36842105263157893</v>
      </c>
      <c r="P1096" s="67">
        <f t="shared" si="51"/>
        <v>0.23684210526315788</v>
      </c>
      <c r="Q1096" s="67">
        <f t="shared" si="51"/>
        <v>4.8872180451127817E-2</v>
      </c>
      <c r="R1096" s="67">
        <f t="shared" si="51"/>
        <v>2.2556390977443608E-2</v>
      </c>
      <c r="S1096" s="67">
        <f t="shared" si="51"/>
        <v>7.8947368421052627E-2</v>
      </c>
      <c r="T1096" s="67">
        <f t="shared" si="51"/>
        <v>1.5037593984962405E-2</v>
      </c>
      <c r="U1096" s="67">
        <f t="shared" si="51"/>
        <v>0</v>
      </c>
      <c r="V1096" s="67">
        <f t="shared" si="51"/>
        <v>3.3834586466165412E-2</v>
      </c>
      <c r="W1096" s="67">
        <f t="shared" si="51"/>
        <v>1.5037593984962405E-2</v>
      </c>
      <c r="X1096" s="67">
        <f t="shared" si="51"/>
        <v>1.1278195488721804E-2</v>
      </c>
      <c r="Y1096" s="66"/>
    </row>
    <row r="1097" spans="9:25" ht="15" x14ac:dyDescent="0.25">
      <c r="I1097" s="16">
        <f>I1061</f>
        <v>776</v>
      </c>
      <c r="J1097" s="58" t="s">
        <v>3</v>
      </c>
      <c r="K1097" s="65" t="s">
        <v>493</v>
      </c>
      <c r="L1097" s="65" t="s">
        <v>495</v>
      </c>
      <c r="M1097" s="67">
        <f t="shared" ref="M1097:X1097" si="52">M1061/$I$1061</f>
        <v>0.29381443298969073</v>
      </c>
      <c r="N1097" s="67">
        <f t="shared" si="52"/>
        <v>0.29768041237113402</v>
      </c>
      <c r="O1097" s="67">
        <f t="shared" si="52"/>
        <v>0.20618556701030927</v>
      </c>
      <c r="P1097" s="67">
        <f t="shared" si="52"/>
        <v>0.33118556701030927</v>
      </c>
      <c r="Q1097" s="67">
        <f t="shared" si="52"/>
        <v>1.804123711340206E-2</v>
      </c>
      <c r="R1097" s="67">
        <f t="shared" si="52"/>
        <v>0.15335051546391754</v>
      </c>
      <c r="S1097" s="67">
        <f t="shared" si="52"/>
        <v>4.7680412371134018E-2</v>
      </c>
      <c r="T1097" s="67">
        <f t="shared" si="52"/>
        <v>4.1237113402061855E-2</v>
      </c>
      <c r="U1097" s="67">
        <f t="shared" si="52"/>
        <v>3.8659793814432991E-3</v>
      </c>
      <c r="V1097" s="67">
        <f t="shared" si="52"/>
        <v>5.2835051546391752E-2</v>
      </c>
      <c r="W1097" s="67">
        <f t="shared" si="52"/>
        <v>2.9639175257731958E-2</v>
      </c>
      <c r="X1097" s="67">
        <f t="shared" si="52"/>
        <v>1.6752577319587628E-2</v>
      </c>
      <c r="Y1097" s="66"/>
    </row>
  </sheetData>
  <sortState ref="A2:X1043">
    <sortCondition ref="I2:I1043"/>
    <sortCondition ref="G2:G1043"/>
    <sortCondition ref="C2:C1043"/>
    <sortCondition ref="D2:D104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selection activeCell="P18" sqref="P18"/>
    </sheetView>
  </sheetViews>
  <sheetFormatPr defaultRowHeight="12.75" x14ac:dyDescent="0.2"/>
  <cols>
    <col min="2" max="2" width="12.7109375" customWidth="1"/>
    <col min="3" max="3" width="9.28515625" bestFit="1" customWidth="1"/>
    <col min="4" max="4" width="12.140625" bestFit="1" customWidth="1"/>
    <col min="5" max="6" width="9.28515625" bestFit="1" customWidth="1"/>
    <col min="7" max="7" width="14.5703125" bestFit="1" customWidth="1"/>
    <col min="8" max="9" width="9.28515625" bestFit="1" customWidth="1"/>
    <col min="10" max="10" width="9.5703125" bestFit="1" customWidth="1"/>
    <col min="11" max="11" width="10.5703125" bestFit="1" customWidth="1"/>
    <col min="14" max="14" width="9.28515625" bestFit="1" customWidth="1"/>
    <col min="15" max="15" width="9.140625" style="7"/>
  </cols>
  <sheetData>
    <row r="1" spans="1:18" ht="13.5" thickBot="1" x14ac:dyDescent="0.25">
      <c r="A1" s="7" t="s">
        <v>511</v>
      </c>
    </row>
    <row r="2" spans="1:18" ht="13.5" thickBot="1" x14ac:dyDescent="0.25">
      <c r="B2" s="108" t="s">
        <v>21</v>
      </c>
      <c r="C2" s="109"/>
      <c r="D2" s="110"/>
      <c r="E2" t="s">
        <v>39</v>
      </c>
    </row>
    <row r="3" spans="1:18" x14ac:dyDescent="0.2">
      <c r="B3" t="s">
        <v>36</v>
      </c>
    </row>
    <row r="5" spans="1:18" ht="17.25" customHeight="1" x14ac:dyDescent="0.2">
      <c r="B5" t="s">
        <v>26</v>
      </c>
      <c r="C5" s="111" t="s">
        <v>32</v>
      </c>
      <c r="D5" s="111"/>
      <c r="E5" s="111"/>
      <c r="F5" s="111"/>
    </row>
    <row r="6" spans="1:18" x14ac:dyDescent="0.2">
      <c r="C6" s="112" t="s">
        <v>35</v>
      </c>
      <c r="D6" s="112"/>
      <c r="E6" s="112"/>
      <c r="F6" s="112"/>
    </row>
    <row r="8" spans="1:18" x14ac:dyDescent="0.2">
      <c r="B8" t="s">
        <v>33</v>
      </c>
      <c r="O8" s="111" t="s">
        <v>526</v>
      </c>
      <c r="P8" s="111"/>
      <c r="Q8" s="111"/>
      <c r="R8" s="111"/>
    </row>
    <row r="9" spans="1:18" x14ac:dyDescent="0.2">
      <c r="B9" t="s">
        <v>34</v>
      </c>
      <c r="O9" s="112" t="s">
        <v>35</v>
      </c>
      <c r="P9" s="112"/>
      <c r="Q9" s="112"/>
      <c r="R9" s="112"/>
    </row>
    <row r="10" spans="1:18" ht="13.5" thickBot="1" x14ac:dyDescent="0.25"/>
    <row r="11" spans="1:18" x14ac:dyDescent="0.2">
      <c r="A11" s="113" t="s">
        <v>498</v>
      </c>
      <c r="B11" s="114"/>
      <c r="C11" s="18" t="s">
        <v>499</v>
      </c>
      <c r="D11" s="18" t="s">
        <v>500</v>
      </c>
    </row>
    <row r="12" spans="1:18" ht="13.5" thickBot="1" x14ac:dyDescent="0.25">
      <c r="A12" s="115"/>
      <c r="B12" s="116"/>
      <c r="C12" s="1" t="s">
        <v>22</v>
      </c>
      <c r="D12" s="1" t="s">
        <v>23</v>
      </c>
      <c r="E12" s="1" t="s">
        <v>24</v>
      </c>
      <c r="F12" s="1" t="s">
        <v>25</v>
      </c>
      <c r="G12" t="s">
        <v>27</v>
      </c>
      <c r="H12" s="1" t="s">
        <v>30</v>
      </c>
      <c r="I12" s="1" t="s">
        <v>31</v>
      </c>
      <c r="J12" s="1" t="s">
        <v>29</v>
      </c>
      <c r="K12" s="1" t="s">
        <v>28</v>
      </c>
    </row>
    <row r="13" spans="1:18" x14ac:dyDescent="0.2">
      <c r="A13">
        <v>1</v>
      </c>
      <c r="B13" s="74" t="s">
        <v>8</v>
      </c>
      <c r="C13" s="68">
        <v>0.29325499999999999</v>
      </c>
      <c r="D13" s="69">
        <v>0.19689100000000001</v>
      </c>
      <c r="E13">
        <f>D13+C13</f>
        <v>0.49014599999999997</v>
      </c>
      <c r="F13">
        <f>LOG10(E13)</f>
        <v>-0.30967453721661753</v>
      </c>
      <c r="G13">
        <f>F13*E13</f>
        <v>-0.1517857357185762</v>
      </c>
      <c r="H13">
        <f>LOG10(C13)</f>
        <v>-0.53275457442505858</v>
      </c>
      <c r="I13">
        <f>LOG10(D13)</f>
        <v>-0.70577413525684918</v>
      </c>
      <c r="J13">
        <f>C13*H13</f>
        <v>-0.15623294272302055</v>
      </c>
      <c r="K13">
        <f>D13*I13</f>
        <v>-0.13896057526485631</v>
      </c>
    </row>
    <row r="14" spans="1:18" x14ac:dyDescent="0.2">
      <c r="A14">
        <v>2</v>
      </c>
      <c r="B14" s="74" t="s">
        <v>9</v>
      </c>
      <c r="C14" s="68">
        <v>5.8651000000000002E-2</v>
      </c>
      <c r="D14" s="69">
        <v>0.19948199999999999</v>
      </c>
      <c r="E14">
        <f t="shared" ref="E14:E23" si="0">D14+C14</f>
        <v>0.258133</v>
      </c>
      <c r="F14">
        <f t="shared" ref="F14:F23" si="1">LOG10(E14)</f>
        <v>-0.58815647123384263</v>
      </c>
      <c r="G14">
        <f t="shared" ref="G14:G23" si="2">F14*E14</f>
        <v>-0.1518225943890055</v>
      </c>
      <c r="H14">
        <f t="shared" ref="H14:I23" si="3">LOG10(C14)</f>
        <v>-1.2317245787610773</v>
      </c>
      <c r="I14">
        <f t="shared" si="3"/>
        <v>-0.70009628620959219</v>
      </c>
      <c r="J14">
        <f t="shared" ref="J14:K23" si="4">C14*H14</f>
        <v>-7.2241878268915954E-2</v>
      </c>
      <c r="K14">
        <f t="shared" si="4"/>
        <v>-0.13965660736566185</v>
      </c>
    </row>
    <row r="15" spans="1:18" x14ac:dyDescent="0.2">
      <c r="A15">
        <v>3</v>
      </c>
      <c r="B15" s="74" t="s">
        <v>7</v>
      </c>
      <c r="C15" s="68">
        <v>0.28738999999999998</v>
      </c>
      <c r="D15" s="69">
        <v>0.13816899999999999</v>
      </c>
      <c r="E15">
        <f t="shared" si="0"/>
        <v>0.42555899999999997</v>
      </c>
      <c r="F15">
        <f t="shared" si="1"/>
        <v>-0.37104022030765932</v>
      </c>
      <c r="G15">
        <f t="shared" si="2"/>
        <v>-0.15789950511390718</v>
      </c>
      <c r="H15">
        <f t="shared" si="3"/>
        <v>-0.54152834761576862</v>
      </c>
      <c r="I15">
        <f t="shared" si="3"/>
        <v>-0.85958938560971843</v>
      </c>
      <c r="J15">
        <f t="shared" si="4"/>
        <v>-0.15562983182129572</v>
      </c>
      <c r="K15">
        <f t="shared" si="4"/>
        <v>-0.11876860582030917</v>
      </c>
    </row>
    <row r="16" spans="1:18" x14ac:dyDescent="0.2">
      <c r="A16">
        <v>4</v>
      </c>
      <c r="B16" s="74" t="s">
        <v>6</v>
      </c>
      <c r="C16" s="68">
        <v>0.184751</v>
      </c>
      <c r="D16" s="69">
        <v>0.22193399999999999</v>
      </c>
      <c r="E16">
        <f t="shared" si="0"/>
        <v>0.40668499999999996</v>
      </c>
      <c r="F16">
        <f t="shared" si="1"/>
        <v>-0.3907418456366335</v>
      </c>
      <c r="G16">
        <f t="shared" si="2"/>
        <v>-0.15890884749273429</v>
      </c>
      <c r="H16">
        <f t="shared" si="3"/>
        <v>-0.73341320222511741</v>
      </c>
      <c r="I16">
        <f t="shared" si="3"/>
        <v>-0.6537761593215744</v>
      </c>
      <c r="J16">
        <f t="shared" si="4"/>
        <v>-0.13549882252429266</v>
      </c>
      <c r="K16">
        <f t="shared" si="4"/>
        <v>-0.1450951581428743</v>
      </c>
    </row>
    <row r="17" spans="1:16" x14ac:dyDescent="0.2">
      <c r="A17">
        <v>5</v>
      </c>
      <c r="B17" s="74" t="s">
        <v>2</v>
      </c>
      <c r="C17" s="68">
        <v>3.8122999999999997E-2</v>
      </c>
      <c r="D17" s="69">
        <v>1.209E-2</v>
      </c>
      <c r="E17">
        <f t="shared" si="0"/>
        <v>5.0212999999999994E-2</v>
      </c>
      <c r="F17">
        <f t="shared" si="1"/>
        <v>-1.2991838307163874</v>
      </c>
      <c r="G17">
        <f t="shared" si="2"/>
        <v>-6.5235917691761958E-2</v>
      </c>
      <c r="H17">
        <f t="shared" si="3"/>
        <v>-1.4188129309041024</v>
      </c>
      <c r="I17">
        <f t="shared" si="3"/>
        <v>-1.917573699139228</v>
      </c>
      <c r="J17">
        <f t="shared" si="4"/>
        <v>-5.4089405364857096E-2</v>
      </c>
      <c r="K17">
        <f t="shared" si="4"/>
        <v>-2.3183466022593267E-2</v>
      </c>
    </row>
    <row r="18" spans="1:16" x14ac:dyDescent="0.2">
      <c r="A18">
        <v>6</v>
      </c>
      <c r="B18" s="74" t="s">
        <v>88</v>
      </c>
      <c r="C18" s="68">
        <v>1.7595E-2</v>
      </c>
      <c r="D18" s="69">
        <v>0.10276299999999999</v>
      </c>
      <c r="E18">
        <f t="shared" si="0"/>
        <v>0.12035799999999999</v>
      </c>
      <c r="F18">
        <f t="shared" si="1"/>
        <v>-0.91952503758350645</v>
      </c>
      <c r="G18">
        <f t="shared" si="2"/>
        <v>-0.11067219447347566</v>
      </c>
      <c r="H18">
        <f t="shared" si="3"/>
        <v>-1.7546107288287895</v>
      </c>
      <c r="I18">
        <f t="shared" si="3"/>
        <v>-0.98816322569386061</v>
      </c>
      <c r="J18">
        <f t="shared" si="4"/>
        <v>-3.087237577374255E-2</v>
      </c>
      <c r="K18">
        <f t="shared" si="4"/>
        <v>-0.10154661756197819</v>
      </c>
    </row>
    <row r="19" spans="1:16" x14ac:dyDescent="0.2">
      <c r="A19">
        <v>7</v>
      </c>
      <c r="B19" s="74" t="s">
        <v>1</v>
      </c>
      <c r="C19" s="68">
        <v>6.1584E-2</v>
      </c>
      <c r="D19" s="69">
        <v>3.1952000000000001E-2</v>
      </c>
      <c r="E19">
        <f t="shared" si="0"/>
        <v>9.3536000000000008E-2</v>
      </c>
      <c r="F19">
        <f t="shared" si="1"/>
        <v>-1.0290212063226576</v>
      </c>
      <c r="G19">
        <f t="shared" si="2"/>
        <v>-9.6250527554596108E-2</v>
      </c>
      <c r="H19">
        <f t="shared" si="3"/>
        <v>-1.2105321062494843</v>
      </c>
      <c r="I19">
        <f t="shared" si="3"/>
        <v>-1.4955019524733726</v>
      </c>
      <c r="J19">
        <f t="shared" si="4"/>
        <v>-7.4549409231268238E-2</v>
      </c>
      <c r="K19">
        <f t="shared" si="4"/>
        <v>-4.7784278385429202E-2</v>
      </c>
    </row>
    <row r="20" spans="1:16" x14ac:dyDescent="0.2">
      <c r="A20">
        <v>8</v>
      </c>
      <c r="B20" s="74" t="s">
        <v>0</v>
      </c>
      <c r="C20" s="68">
        <v>1.1730000000000001E-2</v>
      </c>
      <c r="D20" s="69">
        <v>2.7633999999999999E-2</v>
      </c>
      <c r="E20">
        <f t="shared" si="0"/>
        <v>3.9363999999999996E-2</v>
      </c>
      <c r="F20">
        <f t="shared" si="1"/>
        <v>-1.404900776865128</v>
      </c>
      <c r="G20">
        <f t="shared" si="2"/>
        <v>-5.5302514180518896E-2</v>
      </c>
      <c r="H20">
        <f t="shared" si="3"/>
        <v>-1.9307019878844707</v>
      </c>
      <c r="I20">
        <f t="shared" si="3"/>
        <v>-1.5585562467449448</v>
      </c>
      <c r="J20">
        <f t="shared" si="4"/>
        <v>-2.2647134317884843E-2</v>
      </c>
      <c r="K20">
        <f t="shared" si="4"/>
        <v>-4.3069143322549804E-2</v>
      </c>
    </row>
    <row r="21" spans="1:16" x14ac:dyDescent="0.2">
      <c r="A21">
        <v>10</v>
      </c>
      <c r="B21" s="74" t="s">
        <v>11</v>
      </c>
      <c r="C21" s="68">
        <v>2.6393E-2</v>
      </c>
      <c r="D21" s="69">
        <v>3.5406E-2</v>
      </c>
      <c r="E21">
        <f t="shared" si="0"/>
        <v>6.1799E-2</v>
      </c>
      <c r="F21">
        <f t="shared" si="1"/>
        <v>-1.209018552386842</v>
      </c>
      <c r="G21">
        <f t="shared" si="2"/>
        <v>-7.4716137518954451E-2</v>
      </c>
      <c r="H21">
        <f t="shared" si="3"/>
        <v>-1.5785112422393743</v>
      </c>
      <c r="I21">
        <f t="shared" si="3"/>
        <v>-1.4509231349773573</v>
      </c>
      <c r="J21">
        <f t="shared" si="4"/>
        <v>-4.1661647216423806E-2</v>
      </c>
      <c r="K21">
        <f t="shared" si="4"/>
        <v>-5.137138451700831E-2</v>
      </c>
    </row>
    <row r="22" spans="1:16" x14ac:dyDescent="0.2">
      <c r="A22">
        <v>11</v>
      </c>
      <c r="B22" s="74" t="s">
        <v>10</v>
      </c>
      <c r="C22" s="68">
        <v>1.1730000000000001E-2</v>
      </c>
      <c r="D22" s="69">
        <v>1.9862000000000001E-2</v>
      </c>
      <c r="E22">
        <f t="shared" ref="E22" si="5">D22+C22</f>
        <v>3.1592000000000002E-2</v>
      </c>
      <c r="F22">
        <f t="shared" ref="F22" si="6">LOG10(E22)</f>
        <v>-1.5004228792715122</v>
      </c>
      <c r="G22">
        <f t="shared" ref="G22" si="7">F22*E22</f>
        <v>-4.7401359601945615E-2</v>
      </c>
      <c r="H22">
        <f t="shared" ref="H22" si="8">LOG10(C22)</f>
        <v>-1.9307019878844707</v>
      </c>
      <c r="I22">
        <f t="shared" ref="I22" si="9">LOG10(D22)</f>
        <v>-1.701977022445313</v>
      </c>
      <c r="J22">
        <f t="shared" ref="J22" si="10">C22*H22</f>
        <v>-2.2647134317884843E-2</v>
      </c>
      <c r="K22">
        <f t="shared" ref="K22" si="11">D22*I22</f>
        <v>-3.3804667619808812E-2</v>
      </c>
    </row>
    <row r="23" spans="1:16" x14ac:dyDescent="0.2">
      <c r="A23">
        <v>12</v>
      </c>
      <c r="B23" s="74" t="s">
        <v>89</v>
      </c>
      <c r="C23" s="68">
        <v>8.7980000000000003E-3</v>
      </c>
      <c r="D23" s="69">
        <v>1.1226E-2</v>
      </c>
      <c r="E23">
        <f t="shared" si="0"/>
        <v>2.0024E-2</v>
      </c>
      <c r="F23">
        <f t="shared" si="1"/>
        <v>-1.6984491633998331</v>
      </c>
      <c r="G23">
        <f t="shared" si="2"/>
        <v>-3.400974604791826E-2</v>
      </c>
      <c r="H23">
        <f t="shared" si="3"/>
        <v>-2.0556160423591558</v>
      </c>
      <c r="I23">
        <f t="shared" si="3"/>
        <v>-1.9497749621163465</v>
      </c>
      <c r="J23">
        <f t="shared" si="4"/>
        <v>-1.8085309940675854E-2</v>
      </c>
      <c r="K23">
        <f t="shared" si="4"/>
        <v>-2.1888173724718105E-2</v>
      </c>
    </row>
    <row r="24" spans="1:16" x14ac:dyDescent="0.2">
      <c r="B24" t="s">
        <v>15</v>
      </c>
      <c r="C24">
        <v>1</v>
      </c>
      <c r="D24">
        <v>1</v>
      </c>
      <c r="G24">
        <f>SUM(G13:G23)</f>
        <v>-1.104005079783394</v>
      </c>
      <c r="J24">
        <f>SUM(J13:J23)</f>
        <v>-0.7841558915002621</v>
      </c>
      <c r="K24">
        <f>SUM(K13:K23)</f>
        <v>-0.86512867774778723</v>
      </c>
    </row>
    <row r="25" spans="1:16" ht="13.5" thickBot="1" x14ac:dyDescent="0.25">
      <c r="B25" s="3"/>
      <c r="N25">
        <v>2013</v>
      </c>
      <c r="P25" s="18" t="s">
        <v>512</v>
      </c>
    </row>
    <row r="26" spans="1:16" x14ac:dyDescent="0.2">
      <c r="B26" s="117" t="s">
        <v>26</v>
      </c>
      <c r="C26" s="111" t="s">
        <v>32</v>
      </c>
      <c r="D26" s="111"/>
      <c r="E26" s="111"/>
      <c r="F26" s="111"/>
      <c r="G26" s="118" t="s">
        <v>37</v>
      </c>
      <c r="H26" s="107">
        <f>G24-J24-K24</f>
        <v>0.54527948946465532</v>
      </c>
      <c r="I26" s="107"/>
      <c r="J26" s="118" t="s">
        <v>37</v>
      </c>
      <c r="K26" s="107">
        <f>H26</f>
        <v>0.54527948946465532</v>
      </c>
      <c r="L26" s="107"/>
      <c r="M26" s="118" t="s">
        <v>37</v>
      </c>
      <c r="N26" s="119">
        <f>K26/K27</f>
        <v>0.90568962780923801</v>
      </c>
      <c r="O26" s="122" t="s">
        <v>514</v>
      </c>
      <c r="P26" s="124">
        <v>0.89612542000128736</v>
      </c>
    </row>
    <row r="27" spans="1:16" ht="13.5" thickBot="1" x14ac:dyDescent="0.25">
      <c r="B27" s="117"/>
      <c r="C27" s="112" t="s">
        <v>35</v>
      </c>
      <c r="D27" s="112"/>
      <c r="E27" s="112"/>
      <c r="F27" s="112"/>
      <c r="G27" s="118"/>
      <c r="H27" s="121" t="s">
        <v>38</v>
      </c>
      <c r="I27" s="121"/>
      <c r="J27" s="118"/>
      <c r="K27" s="121">
        <f>2*LOG10(2)-LOG10(1)-LOG10(1)</f>
        <v>0.6020599913279624</v>
      </c>
      <c r="L27" s="121"/>
      <c r="M27" s="118"/>
      <c r="N27" s="120"/>
      <c r="O27" s="123"/>
      <c r="P27" s="125"/>
    </row>
    <row r="29" spans="1:16" ht="13.5" thickBot="1" x14ac:dyDescent="0.25"/>
    <row r="30" spans="1:16" x14ac:dyDescent="0.2">
      <c r="A30" s="113" t="s">
        <v>503</v>
      </c>
      <c r="B30" s="114"/>
      <c r="C30" s="18" t="s">
        <v>501</v>
      </c>
      <c r="D30" s="18" t="s">
        <v>502</v>
      </c>
    </row>
    <row r="31" spans="1:16" ht="13.5" thickBot="1" x14ac:dyDescent="0.25">
      <c r="A31" s="115"/>
      <c r="B31" s="116"/>
      <c r="C31" s="1" t="s">
        <v>22</v>
      </c>
      <c r="D31" s="1" t="s">
        <v>23</v>
      </c>
      <c r="E31" s="1" t="s">
        <v>24</v>
      </c>
      <c r="F31" s="1" t="s">
        <v>25</v>
      </c>
      <c r="G31" t="s">
        <v>27</v>
      </c>
      <c r="H31" s="1" t="s">
        <v>30</v>
      </c>
      <c r="I31" s="1" t="s">
        <v>31</v>
      </c>
      <c r="J31" s="1" t="s">
        <v>29</v>
      </c>
      <c r="K31" s="1" t="s">
        <v>28</v>
      </c>
    </row>
    <row r="32" spans="1:16" x14ac:dyDescent="0.2">
      <c r="A32">
        <v>1</v>
      </c>
      <c r="B32" s="76" t="s">
        <v>8</v>
      </c>
      <c r="C32">
        <v>0.29824600000000001</v>
      </c>
      <c r="D32">
        <v>0.21496799999999999</v>
      </c>
      <c r="E32">
        <f>C32+D32</f>
        <v>0.51321400000000006</v>
      </c>
      <c r="F32">
        <f>LOG10(E32)</f>
        <v>-0.28970150498647801</v>
      </c>
      <c r="G32">
        <f>E32*F32</f>
        <v>-0.14867886818013035</v>
      </c>
      <c r="H32">
        <f>LOG10(C32)</f>
        <v>-0.52542537226642805</v>
      </c>
      <c r="I32">
        <f>LOG10(D32)</f>
        <v>-0.66762618407393137</v>
      </c>
      <c r="J32">
        <f>C32*H32</f>
        <v>-0.15670601557697311</v>
      </c>
      <c r="K32">
        <f>D32*I32</f>
        <v>-0.14351826553800487</v>
      </c>
    </row>
    <row r="33" spans="1:16" x14ac:dyDescent="0.2">
      <c r="A33">
        <v>2</v>
      </c>
      <c r="B33" s="76" t="s">
        <v>9</v>
      </c>
      <c r="C33">
        <v>6.3158000000000006E-2</v>
      </c>
      <c r="D33">
        <v>0.229299</v>
      </c>
      <c r="E33">
        <f t="shared" ref="E33:E43" si="12">C33+D33</f>
        <v>0.29245700000000002</v>
      </c>
      <c r="F33">
        <f t="shared" ref="F33:F43" si="13">LOG10(E33)</f>
        <v>-0.53393797927589948</v>
      </c>
      <c r="G33">
        <f t="shared" ref="G33:G43" si="14">E33*F33</f>
        <v>-0.15615389960509174</v>
      </c>
      <c r="H33">
        <f t="shared" ref="H33:I43" si="15">LOG10(C33)</f>
        <v>-1.1995716310816709</v>
      </c>
      <c r="I33">
        <f t="shared" si="15"/>
        <v>-0.63959783927542058</v>
      </c>
      <c r="J33">
        <f t="shared" ref="J33:K43" si="16">C33*H33</f>
        <v>-7.5762545075856169E-2</v>
      </c>
      <c r="K33">
        <f t="shared" si="16"/>
        <v>-0.14665914494801466</v>
      </c>
    </row>
    <row r="34" spans="1:16" x14ac:dyDescent="0.2">
      <c r="A34">
        <v>3</v>
      </c>
      <c r="B34" s="76" t="s">
        <v>7</v>
      </c>
      <c r="C34">
        <v>0.28070200000000001</v>
      </c>
      <c r="D34">
        <v>0.14968200000000001</v>
      </c>
      <c r="E34">
        <f t="shared" si="12"/>
        <v>0.43038399999999999</v>
      </c>
      <c r="F34">
        <f t="shared" si="13"/>
        <v>-0.36614388241804241</v>
      </c>
      <c r="G34">
        <f t="shared" si="14"/>
        <v>-0.15758246869060677</v>
      </c>
      <c r="H34">
        <f t="shared" si="15"/>
        <v>-0.55175449300906121</v>
      </c>
      <c r="I34">
        <f t="shared" si="15"/>
        <v>-0.82483042257404804</v>
      </c>
      <c r="J34">
        <f t="shared" si="16"/>
        <v>-0.15487858969662952</v>
      </c>
      <c r="K34">
        <f t="shared" si="16"/>
        <v>-0.12346226731172867</v>
      </c>
    </row>
    <row r="35" spans="1:16" x14ac:dyDescent="0.2">
      <c r="A35">
        <v>4</v>
      </c>
      <c r="B35" s="76" t="s">
        <v>6</v>
      </c>
      <c r="C35">
        <v>0.19298199999999999</v>
      </c>
      <c r="D35">
        <v>0.17993600000000001</v>
      </c>
      <c r="E35">
        <f t="shared" si="12"/>
        <v>0.37291799999999997</v>
      </c>
      <c r="F35">
        <f t="shared" si="13"/>
        <v>-0.42838665361373024</v>
      </c>
      <c r="G35">
        <f t="shared" si="14"/>
        <v>-0.15975309409232505</v>
      </c>
      <c r="H35">
        <f t="shared" si="15"/>
        <v>-0.71448319702970953</v>
      </c>
      <c r="I35">
        <f t="shared" si="15"/>
        <v>-0.74488193817069115</v>
      </c>
      <c r="J35">
        <f t="shared" si="16"/>
        <v>-0.13788239632918739</v>
      </c>
      <c r="K35">
        <f t="shared" si="16"/>
        <v>-0.13403107642668149</v>
      </c>
    </row>
    <row r="36" spans="1:16" x14ac:dyDescent="0.2">
      <c r="A36">
        <v>5</v>
      </c>
      <c r="B36" s="76" t="s">
        <v>2</v>
      </c>
      <c r="C36">
        <v>2.8070000000000001E-2</v>
      </c>
      <c r="D36">
        <v>2.0701000000000001E-2</v>
      </c>
      <c r="E36">
        <f t="shared" si="12"/>
        <v>4.8771000000000002E-2</v>
      </c>
      <c r="F36">
        <f t="shared" si="13"/>
        <v>-1.3118383395482842</v>
      </c>
      <c r="G36">
        <f t="shared" si="14"/>
        <v>-6.3979667658109377E-2</v>
      </c>
      <c r="H36">
        <f t="shared" si="15"/>
        <v>-1.5517575873655609</v>
      </c>
      <c r="I36">
        <f t="shared" si="15"/>
        <v>-1.6840086746400853</v>
      </c>
      <c r="J36">
        <f t="shared" si="16"/>
        <v>-4.3557835477351294E-2</v>
      </c>
      <c r="K36">
        <f t="shared" si="16"/>
        <v>-3.4860663573724408E-2</v>
      </c>
    </row>
    <row r="37" spans="1:16" x14ac:dyDescent="0.2">
      <c r="A37">
        <v>6</v>
      </c>
      <c r="B37" s="76" t="s">
        <v>88</v>
      </c>
      <c r="C37">
        <v>1.7544000000000001E-2</v>
      </c>
      <c r="D37">
        <v>7.9617999999999994E-2</v>
      </c>
      <c r="E37">
        <f t="shared" si="12"/>
        <v>9.7161999999999998E-2</v>
      </c>
      <c r="F37">
        <f t="shared" si="13"/>
        <v>-1.0125035541795444</v>
      </c>
      <c r="G37">
        <f t="shared" si="14"/>
        <v>-9.8376870331192898E-2</v>
      </c>
      <c r="H37">
        <f t="shared" si="15"/>
        <v>-1.7558713813305336</v>
      </c>
      <c r="I37">
        <f t="shared" si="15"/>
        <v>-1.0989887360695945</v>
      </c>
      <c r="J37">
        <f t="shared" si="16"/>
        <v>-3.0805007514062881E-2</v>
      </c>
      <c r="K37">
        <f t="shared" si="16"/>
        <v>-8.7499285188388967E-2</v>
      </c>
    </row>
    <row r="38" spans="1:16" x14ac:dyDescent="0.2">
      <c r="A38">
        <v>7</v>
      </c>
      <c r="B38" s="76" t="s">
        <v>1</v>
      </c>
      <c r="C38">
        <v>7.0175000000000001E-2</v>
      </c>
      <c r="D38">
        <v>3.6623999999999997E-2</v>
      </c>
      <c r="E38">
        <f t="shared" si="12"/>
        <v>0.10679900000000001</v>
      </c>
      <c r="F38">
        <f t="shared" si="13"/>
        <v>-0.97143281375423329</v>
      </c>
      <c r="G38">
        <f t="shared" si="14"/>
        <v>-0.10374805307613837</v>
      </c>
      <c r="H38">
        <f t="shared" si="15"/>
        <v>-1.1538175786935232</v>
      </c>
      <c r="I38">
        <f t="shared" si="15"/>
        <v>-1.4362342246695323</v>
      </c>
      <c r="J38">
        <f t="shared" si="16"/>
        <v>-8.096914858481799E-2</v>
      </c>
      <c r="K38">
        <f t="shared" si="16"/>
        <v>-5.2600642244296947E-2</v>
      </c>
    </row>
    <row r="39" spans="1:16" x14ac:dyDescent="0.2">
      <c r="A39">
        <v>8</v>
      </c>
      <c r="B39" s="76" t="s">
        <v>0</v>
      </c>
      <c r="C39">
        <v>1.0526000000000001E-2</v>
      </c>
      <c r="D39">
        <v>3.3439000000000003E-2</v>
      </c>
      <c r="E39">
        <f t="shared" si="12"/>
        <v>4.3965000000000004E-2</v>
      </c>
      <c r="F39">
        <f t="shared" si="13"/>
        <v>-1.3568929225058832</v>
      </c>
      <c r="G39">
        <f t="shared" si="14"/>
        <v>-5.9655797337971161E-2</v>
      </c>
      <c r="H39">
        <f t="shared" si="15"/>
        <v>-1.9777366343187412</v>
      </c>
      <c r="I39">
        <f t="shared" si="15"/>
        <v>-1.4757467187023894</v>
      </c>
      <c r="J39">
        <f t="shared" si="16"/>
        <v>-2.0817655812839071E-2</v>
      </c>
      <c r="K39">
        <f t="shared" si="16"/>
        <v>-4.9347494526689205E-2</v>
      </c>
    </row>
    <row r="40" spans="1:16" x14ac:dyDescent="0.2">
      <c r="A40">
        <v>9</v>
      </c>
      <c r="B40" s="76" t="s">
        <v>4</v>
      </c>
      <c r="C40">
        <v>9.9999999999999995E-7</v>
      </c>
      <c r="D40">
        <v>4.777E-3</v>
      </c>
      <c r="E40">
        <f t="shared" si="12"/>
        <v>4.7780000000000001E-3</v>
      </c>
      <c r="F40">
        <f t="shared" si="13"/>
        <v>-2.3207538545861408</v>
      </c>
      <c r="G40">
        <f t="shared" si="14"/>
        <v>-1.108856191721258E-2</v>
      </c>
      <c r="H40">
        <f t="shared" si="15"/>
        <v>-6</v>
      </c>
      <c r="I40">
        <f t="shared" si="15"/>
        <v>-2.3208447587166461</v>
      </c>
      <c r="J40">
        <f t="shared" si="16"/>
        <v>-6.0000000000000002E-6</v>
      </c>
      <c r="K40">
        <f t="shared" si="16"/>
        <v>-1.1086675412389418E-2</v>
      </c>
    </row>
    <row r="41" spans="1:16" x14ac:dyDescent="0.2">
      <c r="A41">
        <v>10</v>
      </c>
      <c r="B41" s="76" t="s">
        <v>11</v>
      </c>
      <c r="C41">
        <v>1.7544000000000001E-2</v>
      </c>
      <c r="D41">
        <v>2.2293E-2</v>
      </c>
      <c r="E41">
        <f t="shared" si="12"/>
        <v>3.9836999999999997E-2</v>
      </c>
      <c r="F41">
        <f t="shared" si="13"/>
        <v>-1.3997133743774182</v>
      </c>
      <c r="G41">
        <f t="shared" si="14"/>
        <v>-5.5760381695073205E-2</v>
      </c>
      <c r="H41">
        <f t="shared" si="15"/>
        <v>-1.7558713813305336</v>
      </c>
      <c r="I41">
        <f t="shared" si="15"/>
        <v>-1.651831483974838</v>
      </c>
      <c r="J41">
        <f t="shared" si="16"/>
        <v>-3.0805007514062881E-2</v>
      </c>
      <c r="K41">
        <f t="shared" si="16"/>
        <v>-3.6824279272251063E-2</v>
      </c>
    </row>
    <row r="42" spans="1:16" x14ac:dyDescent="0.2">
      <c r="A42">
        <v>11</v>
      </c>
      <c r="B42" s="76" t="s">
        <v>10</v>
      </c>
      <c r="C42">
        <v>1.0526000000000001E-2</v>
      </c>
      <c r="D42">
        <v>1.4331E-2</v>
      </c>
      <c r="E42">
        <f t="shared" ref="E42" si="17">C42+D42</f>
        <v>2.4857000000000001E-2</v>
      </c>
      <c r="F42">
        <f t="shared" ref="F42" si="18">LOG10(E42)</f>
        <v>-1.6045512876841277</v>
      </c>
      <c r="G42">
        <f t="shared" ref="G42" si="19">E42*F42</f>
        <v>-3.9884331357964362E-2</v>
      </c>
      <c r="H42">
        <f t="shared" ref="H42" si="20">LOG10(C42)</f>
        <v>-1.9777366343187412</v>
      </c>
      <c r="I42">
        <f t="shared" ref="I42" si="21">LOG10(D42)</f>
        <v>-1.8437235039969837</v>
      </c>
      <c r="J42">
        <f t="shared" ref="J42" si="22">C42*H42</f>
        <v>-2.0817655812839071E-2</v>
      </c>
      <c r="K42">
        <f t="shared" ref="K42" si="23">D42*I42</f>
        <v>-2.6422401535780772E-2</v>
      </c>
    </row>
    <row r="43" spans="1:16" x14ac:dyDescent="0.2">
      <c r="A43">
        <v>12</v>
      </c>
      <c r="B43" s="76" t="s">
        <v>89</v>
      </c>
      <c r="C43">
        <v>1.0526000000000001E-2</v>
      </c>
      <c r="D43">
        <v>1.4331E-2</v>
      </c>
      <c r="E43">
        <f t="shared" si="12"/>
        <v>2.4857000000000001E-2</v>
      </c>
      <c r="F43">
        <f t="shared" si="13"/>
        <v>-1.6045512876841277</v>
      </c>
      <c r="G43">
        <f t="shared" si="14"/>
        <v>-3.9884331357964362E-2</v>
      </c>
      <c r="H43">
        <f t="shared" si="15"/>
        <v>-1.9777366343187412</v>
      </c>
      <c r="I43">
        <f t="shared" si="15"/>
        <v>-1.8437235039969837</v>
      </c>
      <c r="J43">
        <f t="shared" si="16"/>
        <v>-2.0817655812839071E-2</v>
      </c>
      <c r="K43">
        <f t="shared" si="16"/>
        <v>-2.6422401535780772E-2</v>
      </c>
    </row>
    <row r="44" spans="1:16" x14ac:dyDescent="0.2">
      <c r="B44" t="s">
        <v>15</v>
      </c>
      <c r="C44" s="6">
        <f>SUM(C32:C43)</f>
        <v>1.0000000000000002</v>
      </c>
      <c r="D44">
        <f>SUM(D32:D43)</f>
        <v>0.99999899999999986</v>
      </c>
      <c r="G44">
        <f>SUM(G32:G43)</f>
        <v>-1.0945463252997802</v>
      </c>
      <c r="J44">
        <f>SUM(J32:J43)</f>
        <v>-0.77382551320745852</v>
      </c>
      <c r="K44">
        <f>SUM(K32:K43)</f>
        <v>-0.87273459751373128</v>
      </c>
    </row>
    <row r="45" spans="1:16" ht="13.5" thickBot="1" x14ac:dyDescent="0.25">
      <c r="N45">
        <v>2013</v>
      </c>
      <c r="P45" s="18" t="s">
        <v>512</v>
      </c>
    </row>
    <row r="46" spans="1:16" x14ac:dyDescent="0.2">
      <c r="B46" s="117" t="s">
        <v>26</v>
      </c>
      <c r="C46" s="111" t="s">
        <v>32</v>
      </c>
      <c r="D46" s="111"/>
      <c r="E46" s="111"/>
      <c r="F46" s="111"/>
      <c r="G46" s="118" t="s">
        <v>37</v>
      </c>
      <c r="H46" s="107">
        <f>G44-J44-K44</f>
        <v>0.55201378542140955</v>
      </c>
      <c r="I46" s="107"/>
      <c r="J46" s="118" t="s">
        <v>37</v>
      </c>
      <c r="K46" s="107">
        <f>H46</f>
        <v>0.55201378542140955</v>
      </c>
      <c r="L46" s="107"/>
      <c r="M46" s="118" t="s">
        <v>37</v>
      </c>
      <c r="N46" s="119">
        <f>K46/K47</f>
        <v>0.91687505127825208</v>
      </c>
      <c r="O46" s="122" t="s">
        <v>514</v>
      </c>
      <c r="P46" s="124">
        <v>0.88642468995016677</v>
      </c>
    </row>
    <row r="47" spans="1:16" ht="13.5" thickBot="1" x14ac:dyDescent="0.25">
      <c r="B47" s="117"/>
      <c r="C47" s="112" t="s">
        <v>35</v>
      </c>
      <c r="D47" s="112"/>
      <c r="E47" s="112"/>
      <c r="F47" s="112"/>
      <c r="G47" s="118"/>
      <c r="H47" s="121" t="s">
        <v>38</v>
      </c>
      <c r="I47" s="121"/>
      <c r="J47" s="118"/>
      <c r="K47" s="121">
        <f>2*LOG10(2)-LOG10(1)-LOG10(1)</f>
        <v>0.6020599913279624</v>
      </c>
      <c r="L47" s="121"/>
      <c r="M47" s="118"/>
      <c r="N47" s="120"/>
      <c r="O47" s="123"/>
      <c r="P47" s="125"/>
    </row>
    <row r="48" spans="1:16" ht="13.5" thickBot="1" x14ac:dyDescent="0.25"/>
    <row r="49" spans="1:16" x14ac:dyDescent="0.2">
      <c r="A49" s="113" t="s">
        <v>504</v>
      </c>
      <c r="B49" s="114"/>
      <c r="C49" s="18" t="s">
        <v>505</v>
      </c>
      <c r="D49" s="18" t="s">
        <v>506</v>
      </c>
    </row>
    <row r="50" spans="1:16" ht="13.5" thickBot="1" x14ac:dyDescent="0.25">
      <c r="A50" s="115"/>
      <c r="B50" s="116"/>
      <c r="C50" s="1" t="s">
        <v>22</v>
      </c>
      <c r="D50" s="1" t="s">
        <v>23</v>
      </c>
      <c r="E50" s="1" t="s">
        <v>24</v>
      </c>
      <c r="F50" s="1" t="s">
        <v>25</v>
      </c>
      <c r="G50" t="s">
        <v>27</v>
      </c>
      <c r="H50" s="1" t="s">
        <v>30</v>
      </c>
      <c r="I50" s="1" t="s">
        <v>31</v>
      </c>
      <c r="J50" s="1" t="s">
        <v>29</v>
      </c>
      <c r="K50" s="1" t="s">
        <v>28</v>
      </c>
    </row>
    <row r="51" spans="1:16" x14ac:dyDescent="0.2">
      <c r="A51">
        <v>1</v>
      </c>
      <c r="B51" s="76" t="s">
        <v>8</v>
      </c>
      <c r="C51">
        <v>0.26785700000000001</v>
      </c>
      <c r="D51">
        <v>0.17547199999999999</v>
      </c>
      <c r="E51">
        <f>C51+D51</f>
        <v>0.44332899999999997</v>
      </c>
      <c r="F51">
        <f>LOG10(E51)</f>
        <v>-0.35327385875698064</v>
      </c>
      <c r="G51">
        <f>E51*F51</f>
        <v>-0.15661654652887347</v>
      </c>
      <c r="H51">
        <f>LOG10(C51)</f>
        <v>-0.5720969995743046</v>
      </c>
      <c r="I51">
        <f>LOG10(D51)</f>
        <v>-0.75579217387419451</v>
      </c>
      <c r="J51">
        <f>C51*H51</f>
        <v>-0.15324018601497452</v>
      </c>
      <c r="K51">
        <f>D51*I51</f>
        <v>-0.13262036433405264</v>
      </c>
    </row>
    <row r="52" spans="1:16" x14ac:dyDescent="0.2">
      <c r="A52">
        <v>2</v>
      </c>
      <c r="B52" s="76" t="s">
        <v>9</v>
      </c>
      <c r="C52">
        <v>3.5714000000000003E-2</v>
      </c>
      <c r="D52">
        <v>0.16415099999999999</v>
      </c>
      <c r="E52">
        <f t="shared" ref="E52:E62" si="24">C52+D52</f>
        <v>0.19986499999999999</v>
      </c>
      <c r="F52">
        <f t="shared" ref="F52:F62" si="25">LOG10(E52)</f>
        <v>-0.69926325209355966</v>
      </c>
      <c r="G52">
        <f t="shared" ref="G52:G62" si="26">E52*F52</f>
        <v>-0.1397582498796793</v>
      </c>
      <c r="H52">
        <f t="shared" ref="H52:I62" si="27">LOG10(C52)</f>
        <v>-1.447161505711972</v>
      </c>
      <c r="I52">
        <f t="shared" si="27"/>
        <v>-0.78475646722547843</v>
      </c>
      <c r="J52">
        <f t="shared" ref="J52:K62" si="28">C52*H52</f>
        <v>-5.1683926014997369E-2</v>
      </c>
      <c r="K52">
        <f t="shared" si="28"/>
        <v>-0.12881855885152951</v>
      </c>
    </row>
    <row r="53" spans="1:16" x14ac:dyDescent="0.2">
      <c r="A53">
        <v>3</v>
      </c>
      <c r="B53" s="76" t="s">
        <v>7</v>
      </c>
      <c r="C53">
        <v>0.32142900000000002</v>
      </c>
      <c r="D53">
        <v>0.124528</v>
      </c>
      <c r="E53">
        <f t="shared" si="24"/>
        <v>0.44595700000000005</v>
      </c>
      <c r="F53">
        <f t="shared" si="25"/>
        <v>-0.35070701474753452</v>
      </c>
      <c r="G53">
        <f t="shared" si="26"/>
        <v>-0.15640024817576625</v>
      </c>
      <c r="H53">
        <f t="shared" si="27"/>
        <v>-0.49291494284397114</v>
      </c>
      <c r="I53">
        <f t="shared" si="27"/>
        <v>-0.90473298689530424</v>
      </c>
      <c r="J53">
        <f t="shared" si="28"/>
        <v>-0.15843715716339482</v>
      </c>
      <c r="K53">
        <f t="shared" si="28"/>
        <v>-0.11266458939209845</v>
      </c>
    </row>
    <row r="54" spans="1:16" x14ac:dyDescent="0.2">
      <c r="A54">
        <v>4</v>
      </c>
      <c r="B54" s="76" t="s">
        <v>6</v>
      </c>
      <c r="C54">
        <v>0.14285700000000001</v>
      </c>
      <c r="D54">
        <v>0.271698</v>
      </c>
      <c r="E54">
        <f t="shared" si="24"/>
        <v>0.41455500000000001</v>
      </c>
      <c r="F54">
        <f t="shared" si="25"/>
        <v>-0.38241784240703625</v>
      </c>
      <c r="G54">
        <f t="shared" si="26"/>
        <v>-0.15853322865904892</v>
      </c>
      <c r="H54">
        <f t="shared" si="27"/>
        <v>-0.84509847430895579</v>
      </c>
      <c r="I54">
        <f t="shared" si="27"/>
        <v>-0.56591355846161118</v>
      </c>
      <c r="J54">
        <f t="shared" si="28"/>
        <v>-0.12072823274435451</v>
      </c>
      <c r="K54">
        <f t="shared" si="28"/>
        <v>-0.15375758200690284</v>
      </c>
    </row>
    <row r="55" spans="1:16" x14ac:dyDescent="0.2">
      <c r="A55">
        <v>5</v>
      </c>
      <c r="B55" s="76" t="s">
        <v>2</v>
      </c>
      <c r="C55">
        <v>8.9286000000000004E-2</v>
      </c>
      <c r="D55">
        <v>1.887E-3</v>
      </c>
      <c r="E55">
        <f t="shared" si="24"/>
        <v>9.1173000000000004E-2</v>
      </c>
      <c r="F55">
        <f t="shared" si="25"/>
        <v>-1.0401337547319278</v>
      </c>
      <c r="G55">
        <f t="shared" si="26"/>
        <v>-9.4832114820174063E-2</v>
      </c>
      <c r="H55">
        <f t="shared" si="27"/>
        <v>-1.0492166329300632</v>
      </c>
      <c r="I55">
        <f t="shared" si="27"/>
        <v>-2.7242280998350688</v>
      </c>
      <c r="J55">
        <f t="shared" si="28"/>
        <v>-9.3680356287793629E-2</v>
      </c>
      <c r="K55">
        <f t="shared" si="28"/>
        <v>-5.1406184243887746E-3</v>
      </c>
    </row>
    <row r="56" spans="1:16" x14ac:dyDescent="0.2">
      <c r="A56">
        <v>6</v>
      </c>
      <c r="B56" s="76" t="s">
        <v>88</v>
      </c>
      <c r="C56">
        <v>1.7857000000000001E-2</v>
      </c>
      <c r="D56">
        <v>0.130189</v>
      </c>
      <c r="E56">
        <f t="shared" si="24"/>
        <v>0.14804600000000001</v>
      </c>
      <c r="F56">
        <f t="shared" si="25"/>
        <v>-0.82960332215779908</v>
      </c>
      <c r="G56">
        <f t="shared" si="26"/>
        <v>-0.12281945343217353</v>
      </c>
      <c r="H56">
        <f t="shared" si="27"/>
        <v>-1.748191501375953</v>
      </c>
      <c r="I56">
        <f t="shared" si="27"/>
        <v>-0.88542570886395444</v>
      </c>
      <c r="J56">
        <f t="shared" si="28"/>
        <v>-3.1217455640070394E-2</v>
      </c>
      <c r="K56">
        <f t="shared" si="28"/>
        <v>-0.11527268761128937</v>
      </c>
    </row>
    <row r="57" spans="1:16" x14ac:dyDescent="0.2">
      <c r="A57">
        <v>7</v>
      </c>
      <c r="B57" s="76" t="s">
        <v>1</v>
      </c>
      <c r="C57">
        <v>1.7857000000000001E-2</v>
      </c>
      <c r="D57">
        <v>2.6415000000000001E-2</v>
      </c>
      <c r="E57">
        <f t="shared" si="24"/>
        <v>4.4272000000000006E-2</v>
      </c>
      <c r="F57">
        <f t="shared" si="25"/>
        <v>-1.3538708582031231</v>
      </c>
      <c r="G57">
        <f t="shared" si="26"/>
        <v>-5.9938570634368672E-2</v>
      </c>
      <c r="H57">
        <f t="shared" si="27"/>
        <v>-1.748191501375953</v>
      </c>
      <c r="I57">
        <f t="shared" si="27"/>
        <v>-1.5781493849770418</v>
      </c>
      <c r="J57">
        <f t="shared" si="28"/>
        <v>-3.1217455640070394E-2</v>
      </c>
      <c r="K57">
        <f t="shared" si="28"/>
        <v>-4.1686816004168563E-2</v>
      </c>
    </row>
    <row r="58" spans="1:16" x14ac:dyDescent="0.2">
      <c r="A58">
        <v>8</v>
      </c>
      <c r="B58" s="76" t="s">
        <v>0</v>
      </c>
      <c r="C58">
        <v>1.7857000000000001E-2</v>
      </c>
      <c r="D58">
        <v>2.0754999999999999E-2</v>
      </c>
      <c r="E58">
        <f t="shared" si="24"/>
        <v>3.8612E-2</v>
      </c>
      <c r="F58">
        <f t="shared" si="25"/>
        <v>-1.413277702481931</v>
      </c>
      <c r="G58">
        <f t="shared" si="26"/>
        <v>-5.456947864823232E-2</v>
      </c>
      <c r="H58">
        <f t="shared" si="27"/>
        <v>-1.748191501375953</v>
      </c>
      <c r="I58">
        <f t="shared" si="27"/>
        <v>-1.6828772622854618</v>
      </c>
      <c r="J58">
        <f t="shared" si="28"/>
        <v>-3.1217455640070394E-2</v>
      </c>
      <c r="K58">
        <f t="shared" si="28"/>
        <v>-3.4928117578734756E-2</v>
      </c>
    </row>
    <row r="59" spans="1:16" x14ac:dyDescent="0.2">
      <c r="A59">
        <v>9</v>
      </c>
      <c r="B59" s="76" t="s">
        <v>4</v>
      </c>
      <c r="C59">
        <v>9.9999999999999995E-7</v>
      </c>
      <c r="D59">
        <v>9.9999999999999995E-7</v>
      </c>
      <c r="E59">
        <f t="shared" si="24"/>
        <v>1.9999999999999999E-6</v>
      </c>
      <c r="F59">
        <f t="shared" si="25"/>
        <v>-5.6989700043360187</v>
      </c>
      <c r="G59">
        <f t="shared" si="26"/>
        <v>-1.1397940008672038E-5</v>
      </c>
      <c r="H59">
        <f t="shared" si="27"/>
        <v>-6</v>
      </c>
      <c r="I59">
        <f t="shared" si="27"/>
        <v>-6</v>
      </c>
      <c r="J59">
        <f t="shared" si="28"/>
        <v>-6.0000000000000002E-6</v>
      </c>
      <c r="K59">
        <f t="shared" si="28"/>
        <v>-6.0000000000000002E-6</v>
      </c>
    </row>
    <row r="60" spans="1:16" x14ac:dyDescent="0.2">
      <c r="A60">
        <v>10</v>
      </c>
      <c r="B60" s="76" t="s">
        <v>11</v>
      </c>
      <c r="C60">
        <v>7.1429000000000006E-2</v>
      </c>
      <c r="D60">
        <v>5.0943000000000002E-2</v>
      </c>
      <c r="E60">
        <f t="shared" si="24"/>
        <v>0.12237200000000001</v>
      </c>
      <c r="F60">
        <f t="shared" si="25"/>
        <v>-0.9123179419664641</v>
      </c>
      <c r="G60">
        <f t="shared" si="26"/>
        <v>-0.11164217119432016</v>
      </c>
      <c r="H60">
        <f t="shared" si="27"/>
        <v>-1.1461254299191639</v>
      </c>
      <c r="I60">
        <f t="shared" si="27"/>
        <v>-1.2929154833009082</v>
      </c>
      <c r="J60">
        <f t="shared" si="28"/>
        <v>-8.1866593333695961E-2</v>
      </c>
      <c r="K60">
        <f t="shared" si="28"/>
        <v>-6.5864993465798174E-2</v>
      </c>
    </row>
    <row r="61" spans="1:16" x14ac:dyDescent="0.2">
      <c r="A61">
        <v>11</v>
      </c>
      <c r="B61" s="76" t="s">
        <v>10</v>
      </c>
      <c r="C61">
        <v>1.7857000000000001E-2</v>
      </c>
      <c r="D61">
        <v>2.6415000000000001E-2</v>
      </c>
      <c r="E61">
        <f t="shared" ref="E61" si="29">C61+D61</f>
        <v>4.4272000000000006E-2</v>
      </c>
      <c r="F61">
        <f t="shared" ref="F61" si="30">LOG10(E61)</f>
        <v>-1.3538708582031231</v>
      </c>
      <c r="G61">
        <f t="shared" ref="G61" si="31">E61*F61</f>
        <v>-5.9938570634368672E-2</v>
      </c>
      <c r="H61">
        <f t="shared" ref="H61" si="32">LOG10(C61)</f>
        <v>-1.748191501375953</v>
      </c>
      <c r="I61">
        <f t="shared" ref="I61" si="33">LOG10(D61)</f>
        <v>-1.5781493849770418</v>
      </c>
      <c r="J61">
        <f t="shared" ref="J61" si="34">C61*H61</f>
        <v>-3.1217455640070394E-2</v>
      </c>
      <c r="K61">
        <f t="shared" ref="K61" si="35">D61*I61</f>
        <v>-4.1686816004168563E-2</v>
      </c>
    </row>
    <row r="62" spans="1:16" x14ac:dyDescent="0.2">
      <c r="A62">
        <v>12</v>
      </c>
      <c r="B62" s="76" t="s">
        <v>89</v>
      </c>
      <c r="C62">
        <v>9.9999999999999995E-7</v>
      </c>
      <c r="D62">
        <v>7.5469999999999999E-3</v>
      </c>
      <c r="E62">
        <f t="shared" si="24"/>
        <v>7.548E-3</v>
      </c>
      <c r="F62">
        <f t="shared" si="25"/>
        <v>-2.1221681085071062</v>
      </c>
      <c r="G62">
        <f t="shared" si="26"/>
        <v>-1.6018124883011638E-2</v>
      </c>
      <c r="H62">
        <f t="shared" si="27"/>
        <v>-6</v>
      </c>
      <c r="I62">
        <f t="shared" si="27"/>
        <v>-2.1222256500086019</v>
      </c>
      <c r="J62">
        <f t="shared" si="28"/>
        <v>-6.0000000000000002E-6</v>
      </c>
      <c r="K62">
        <f t="shared" si="28"/>
        <v>-1.6016436980614918E-2</v>
      </c>
    </row>
    <row r="63" spans="1:16" x14ac:dyDescent="0.2">
      <c r="B63" t="s">
        <v>15</v>
      </c>
      <c r="C63" s="6">
        <f>SUM(C51:C62)</f>
        <v>1.0000019999999998</v>
      </c>
      <c r="D63">
        <f>SUM(D51:D62)</f>
        <v>1.0000009999999999</v>
      </c>
      <c r="G63">
        <f>SUM(G51:G62)</f>
        <v>-1.1310781554300258</v>
      </c>
      <c r="J63">
        <f>SUM(J51:J62)</f>
        <v>-0.78451827411949226</v>
      </c>
      <c r="K63">
        <f>SUM(K51:K62)</f>
        <v>-0.8484635806537465</v>
      </c>
    </row>
    <row r="64" spans="1:16" ht="13.5" thickBot="1" x14ac:dyDescent="0.25">
      <c r="N64">
        <v>2013</v>
      </c>
      <c r="P64" s="18" t="s">
        <v>512</v>
      </c>
    </row>
    <row r="65" spans="1:16" x14ac:dyDescent="0.2">
      <c r="B65" s="117" t="s">
        <v>26</v>
      </c>
      <c r="C65" s="111" t="s">
        <v>32</v>
      </c>
      <c r="D65" s="111"/>
      <c r="E65" s="111"/>
      <c r="F65" s="111"/>
      <c r="G65" s="118" t="s">
        <v>37</v>
      </c>
      <c r="H65" s="107">
        <f>G63-J63-K63</f>
        <v>0.50190369934321299</v>
      </c>
      <c r="I65" s="107"/>
      <c r="J65" s="118" t="s">
        <v>37</v>
      </c>
      <c r="K65" s="107">
        <f>H65</f>
        <v>0.50190369934321299</v>
      </c>
      <c r="L65" s="107"/>
      <c r="M65" s="118" t="s">
        <v>37</v>
      </c>
      <c r="N65" s="119">
        <f>K65/K66</f>
        <v>0.83364399988805948</v>
      </c>
      <c r="O65" s="122" t="s">
        <v>513</v>
      </c>
      <c r="P65" s="124">
        <v>0.89270532582896012</v>
      </c>
    </row>
    <row r="66" spans="1:16" ht="13.5" thickBot="1" x14ac:dyDescent="0.25">
      <c r="B66" s="117"/>
      <c r="C66" s="112" t="s">
        <v>35</v>
      </c>
      <c r="D66" s="112"/>
      <c r="E66" s="112"/>
      <c r="F66" s="112"/>
      <c r="G66" s="118"/>
      <c r="H66" s="121" t="s">
        <v>38</v>
      </c>
      <c r="I66" s="121"/>
      <c r="J66" s="118"/>
      <c r="K66" s="121">
        <f>2*LOG10(2)-LOG10(1)-LOG10(1)</f>
        <v>0.6020599913279624</v>
      </c>
      <c r="L66" s="121"/>
      <c r="M66" s="118"/>
      <c r="N66" s="120"/>
      <c r="O66" s="123"/>
      <c r="P66" s="125"/>
    </row>
    <row r="67" spans="1:16" ht="13.5" thickBot="1" x14ac:dyDescent="0.25"/>
    <row r="68" spans="1:16" x14ac:dyDescent="0.2">
      <c r="A68" s="113" t="s">
        <v>510</v>
      </c>
      <c r="B68" s="114"/>
      <c r="C68" s="18" t="s">
        <v>507</v>
      </c>
      <c r="D68" s="18" t="s">
        <v>508</v>
      </c>
    </row>
    <row r="69" spans="1:16" ht="13.5" thickBot="1" x14ac:dyDescent="0.25">
      <c r="A69" s="115"/>
      <c r="B69" s="116"/>
      <c r="C69" s="1" t="s">
        <v>22</v>
      </c>
      <c r="D69" s="1" t="s">
        <v>23</v>
      </c>
      <c r="E69" s="1" t="s">
        <v>24</v>
      </c>
      <c r="F69" s="1" t="s">
        <v>25</v>
      </c>
      <c r="G69" t="s">
        <v>27</v>
      </c>
      <c r="H69" s="1" t="s">
        <v>30</v>
      </c>
      <c r="I69" s="1" t="s">
        <v>31</v>
      </c>
      <c r="J69" s="1" t="s">
        <v>29</v>
      </c>
      <c r="K69" s="1" t="s">
        <v>28</v>
      </c>
    </row>
    <row r="70" spans="1:16" x14ac:dyDescent="0.2">
      <c r="A70">
        <v>1</v>
      </c>
      <c r="B70" s="76" t="s">
        <v>8</v>
      </c>
      <c r="C70">
        <v>0.29824600000000001</v>
      </c>
      <c r="D70">
        <v>0.26785700000000001</v>
      </c>
      <c r="E70">
        <f>C70+D70</f>
        <v>0.56610300000000002</v>
      </c>
      <c r="F70">
        <f>LOG10(E70)</f>
        <v>-0.24710454361391623</v>
      </c>
      <c r="G70">
        <f>E70*F70</f>
        <v>-0.13988662345346883</v>
      </c>
      <c r="H70">
        <f>LOG10(C70)</f>
        <v>-0.52542537226642805</v>
      </c>
      <c r="I70">
        <f>LOG10(D70)</f>
        <v>-0.5720969995743046</v>
      </c>
      <c r="J70">
        <f>C70*H70</f>
        <v>-0.15670601557697311</v>
      </c>
      <c r="K70">
        <f>D70*I70</f>
        <v>-0.15324018601497452</v>
      </c>
    </row>
    <row r="71" spans="1:16" x14ac:dyDescent="0.2">
      <c r="A71">
        <v>2</v>
      </c>
      <c r="B71" s="76" t="s">
        <v>9</v>
      </c>
      <c r="C71">
        <v>6.3158000000000006E-2</v>
      </c>
      <c r="D71">
        <v>3.5714000000000003E-2</v>
      </c>
      <c r="E71">
        <f t="shared" ref="E71:E81" si="36">C71+D71</f>
        <v>9.8872000000000015E-2</v>
      </c>
      <c r="F71">
        <f t="shared" ref="F71:F81" si="37">LOG10(E71)</f>
        <v>-1.0049266807707447</v>
      </c>
      <c r="G71">
        <f t="shared" ref="G71:G81" si="38">E71*F71</f>
        <v>-9.9359110781165078E-2</v>
      </c>
      <c r="H71">
        <f t="shared" ref="H71:I81" si="39">LOG10(C71)</f>
        <v>-1.1995716310816709</v>
      </c>
      <c r="I71">
        <f t="shared" si="39"/>
        <v>-1.447161505711972</v>
      </c>
      <c r="J71">
        <f t="shared" ref="J71:K81" si="40">C71*H71</f>
        <v>-7.5762545075856169E-2</v>
      </c>
      <c r="K71">
        <f t="shared" si="40"/>
        <v>-5.1683926014997369E-2</v>
      </c>
    </row>
    <row r="72" spans="1:16" x14ac:dyDescent="0.2">
      <c r="A72">
        <v>3</v>
      </c>
      <c r="B72" s="76" t="s">
        <v>7</v>
      </c>
      <c r="C72">
        <v>0.28070200000000001</v>
      </c>
      <c r="D72">
        <v>0.32142900000000002</v>
      </c>
      <c r="E72">
        <f t="shared" si="36"/>
        <v>0.60213099999999997</v>
      </c>
      <c r="F72">
        <f t="shared" si="37"/>
        <v>-0.22030901308123196</v>
      </c>
      <c r="G72">
        <f t="shared" si="38"/>
        <v>-0.13265488635561529</v>
      </c>
      <c r="H72">
        <f t="shared" si="39"/>
        <v>-0.55175449300906121</v>
      </c>
      <c r="I72">
        <f t="shared" si="39"/>
        <v>-0.49291494284397114</v>
      </c>
      <c r="J72">
        <f t="shared" si="40"/>
        <v>-0.15487858969662952</v>
      </c>
      <c r="K72">
        <f t="shared" si="40"/>
        <v>-0.15843715716339482</v>
      </c>
    </row>
    <row r="73" spans="1:16" x14ac:dyDescent="0.2">
      <c r="A73">
        <v>4</v>
      </c>
      <c r="B73" s="76" t="s">
        <v>6</v>
      </c>
      <c r="C73">
        <v>0.19298199999999999</v>
      </c>
      <c r="D73">
        <v>0.14285700000000001</v>
      </c>
      <c r="E73">
        <f t="shared" si="36"/>
        <v>0.335839</v>
      </c>
      <c r="F73">
        <f t="shared" si="37"/>
        <v>-0.47386887192249089</v>
      </c>
      <c r="G73">
        <f t="shared" si="38"/>
        <v>-0.15914364807757742</v>
      </c>
      <c r="H73">
        <f t="shared" si="39"/>
        <v>-0.71448319702970953</v>
      </c>
      <c r="I73">
        <f t="shared" si="39"/>
        <v>-0.84509847430895579</v>
      </c>
      <c r="J73">
        <f t="shared" si="40"/>
        <v>-0.13788239632918739</v>
      </c>
      <c r="K73">
        <f t="shared" si="40"/>
        <v>-0.12072823274435451</v>
      </c>
    </row>
    <row r="74" spans="1:16" x14ac:dyDescent="0.2">
      <c r="A74">
        <v>5</v>
      </c>
      <c r="B74" s="76" t="s">
        <v>2</v>
      </c>
      <c r="C74">
        <v>2.8070000000000001E-2</v>
      </c>
      <c r="D74">
        <v>8.9286000000000004E-2</v>
      </c>
      <c r="E74">
        <f t="shared" si="36"/>
        <v>0.117356</v>
      </c>
      <c r="F74">
        <f t="shared" si="37"/>
        <v>-0.93049470154661207</v>
      </c>
      <c r="G74">
        <f t="shared" si="38"/>
        <v>-0.10919913619470421</v>
      </c>
      <c r="H74">
        <f t="shared" si="39"/>
        <v>-1.5517575873655609</v>
      </c>
      <c r="I74">
        <f t="shared" si="39"/>
        <v>-1.0492166329300632</v>
      </c>
      <c r="J74">
        <f t="shared" si="40"/>
        <v>-4.3557835477351294E-2</v>
      </c>
      <c r="K74">
        <f t="shared" si="40"/>
        <v>-9.3680356287793629E-2</v>
      </c>
    </row>
    <row r="75" spans="1:16" x14ac:dyDescent="0.2">
      <c r="A75">
        <v>6</v>
      </c>
      <c r="B75" s="76" t="s">
        <v>88</v>
      </c>
      <c r="C75">
        <v>1.7544000000000001E-2</v>
      </c>
      <c r="D75">
        <v>1.7857000000000001E-2</v>
      </c>
      <c r="E75">
        <f t="shared" si="36"/>
        <v>3.5401000000000002E-2</v>
      </c>
      <c r="F75">
        <f t="shared" si="37"/>
        <v>-1.4509844699417851</v>
      </c>
      <c r="G75">
        <f t="shared" si="38"/>
        <v>-5.1366301220409138E-2</v>
      </c>
      <c r="H75">
        <f t="shared" si="39"/>
        <v>-1.7558713813305336</v>
      </c>
      <c r="I75">
        <f t="shared" si="39"/>
        <v>-1.748191501375953</v>
      </c>
      <c r="J75">
        <f t="shared" si="40"/>
        <v>-3.0805007514062881E-2</v>
      </c>
      <c r="K75">
        <f t="shared" si="40"/>
        <v>-3.1217455640070394E-2</v>
      </c>
    </row>
    <row r="76" spans="1:16" x14ac:dyDescent="0.2">
      <c r="A76">
        <v>7</v>
      </c>
      <c r="B76" s="76" t="s">
        <v>1</v>
      </c>
      <c r="C76">
        <v>7.0175000000000001E-2</v>
      </c>
      <c r="D76">
        <v>1.7857000000000001E-2</v>
      </c>
      <c r="E76">
        <f t="shared" si="36"/>
        <v>8.8031999999999999E-2</v>
      </c>
      <c r="F76">
        <f t="shared" si="37"/>
        <v>-1.0553594312904104</v>
      </c>
      <c r="G76">
        <f t="shared" si="38"/>
        <v>-9.2905401455357417E-2</v>
      </c>
      <c r="H76">
        <f t="shared" si="39"/>
        <v>-1.1538175786935232</v>
      </c>
      <c r="I76">
        <f t="shared" si="39"/>
        <v>-1.748191501375953</v>
      </c>
      <c r="J76">
        <f t="shared" si="40"/>
        <v>-8.096914858481799E-2</v>
      </c>
      <c r="K76">
        <f t="shared" si="40"/>
        <v>-3.1217455640070394E-2</v>
      </c>
    </row>
    <row r="77" spans="1:16" x14ac:dyDescent="0.2">
      <c r="A77">
        <v>8</v>
      </c>
      <c r="B77" s="76" t="s">
        <v>0</v>
      </c>
      <c r="C77">
        <v>1.0526000000000001E-2</v>
      </c>
      <c r="D77">
        <v>1.7857000000000001E-2</v>
      </c>
      <c r="E77">
        <f t="shared" si="36"/>
        <v>2.8383000000000002E-2</v>
      </c>
      <c r="F77">
        <f t="shared" si="37"/>
        <v>-1.546941702797227</v>
      </c>
      <c r="G77">
        <f t="shared" si="38"/>
        <v>-4.3906846350493696E-2</v>
      </c>
      <c r="H77">
        <f t="shared" si="39"/>
        <v>-1.9777366343187412</v>
      </c>
      <c r="I77">
        <f t="shared" si="39"/>
        <v>-1.748191501375953</v>
      </c>
      <c r="J77">
        <f t="shared" si="40"/>
        <v>-2.0817655812839071E-2</v>
      </c>
      <c r="K77">
        <f t="shared" si="40"/>
        <v>-3.1217455640070394E-2</v>
      </c>
    </row>
    <row r="78" spans="1:16" x14ac:dyDescent="0.2">
      <c r="A78">
        <v>9</v>
      </c>
      <c r="B78" s="76" t="s">
        <v>4</v>
      </c>
      <c r="C78">
        <v>9.9999999999999995E-7</v>
      </c>
      <c r="D78">
        <v>9.9999999999999995E-7</v>
      </c>
      <c r="E78">
        <f t="shared" si="36"/>
        <v>1.9999999999999999E-6</v>
      </c>
      <c r="F78">
        <f t="shared" si="37"/>
        <v>-5.6989700043360187</v>
      </c>
      <c r="G78">
        <f t="shared" si="38"/>
        <v>-1.1397940008672038E-5</v>
      </c>
      <c r="H78">
        <f t="shared" si="39"/>
        <v>-6</v>
      </c>
      <c r="I78">
        <f t="shared" si="39"/>
        <v>-6</v>
      </c>
      <c r="J78">
        <f t="shared" si="40"/>
        <v>-6.0000000000000002E-6</v>
      </c>
      <c r="K78">
        <f t="shared" si="40"/>
        <v>-6.0000000000000002E-6</v>
      </c>
    </row>
    <row r="79" spans="1:16" x14ac:dyDescent="0.2">
      <c r="A79">
        <v>10</v>
      </c>
      <c r="B79" s="76" t="s">
        <v>11</v>
      </c>
      <c r="C79">
        <v>1.7544000000000001E-2</v>
      </c>
      <c r="D79">
        <v>7.1429000000000006E-2</v>
      </c>
      <c r="E79">
        <f t="shared" si="36"/>
        <v>8.897300000000001E-2</v>
      </c>
      <c r="F79">
        <f t="shared" si="37"/>
        <v>-1.0507417656025781</v>
      </c>
      <c r="G79">
        <f t="shared" si="38"/>
        <v>-9.3487647110958194E-2</v>
      </c>
      <c r="H79">
        <f t="shared" si="39"/>
        <v>-1.7558713813305336</v>
      </c>
      <c r="I79">
        <f t="shared" si="39"/>
        <v>-1.1461254299191639</v>
      </c>
      <c r="J79">
        <f t="shared" si="40"/>
        <v>-3.0805007514062881E-2</v>
      </c>
      <c r="K79">
        <f t="shared" si="40"/>
        <v>-8.1866593333695961E-2</v>
      </c>
    </row>
    <row r="80" spans="1:16" x14ac:dyDescent="0.2">
      <c r="A80">
        <v>11</v>
      </c>
      <c r="B80" s="76" t="s">
        <v>10</v>
      </c>
      <c r="C80">
        <v>1.0526000000000001E-2</v>
      </c>
      <c r="D80">
        <v>1.7857000000000001E-2</v>
      </c>
      <c r="E80">
        <f t="shared" ref="E80" si="41">C80+D80</f>
        <v>2.8383000000000002E-2</v>
      </c>
      <c r="F80">
        <f t="shared" ref="F80" si="42">LOG10(E80)</f>
        <v>-1.546941702797227</v>
      </c>
      <c r="G80">
        <f t="shared" ref="G80" si="43">E80*F80</f>
        <v>-4.3906846350493696E-2</v>
      </c>
      <c r="H80">
        <f t="shared" ref="H80" si="44">LOG10(C80)</f>
        <v>-1.9777366343187412</v>
      </c>
      <c r="I80">
        <f t="shared" ref="I80" si="45">LOG10(D80)</f>
        <v>-1.748191501375953</v>
      </c>
      <c r="J80">
        <f t="shared" ref="J80" si="46">C80*H80</f>
        <v>-2.0817655812839071E-2</v>
      </c>
      <c r="K80">
        <f t="shared" ref="K80" si="47">D80*I80</f>
        <v>-3.1217455640070394E-2</v>
      </c>
    </row>
    <row r="81" spans="1:16" x14ac:dyDescent="0.2">
      <c r="A81">
        <v>12</v>
      </c>
      <c r="B81" s="76" t="s">
        <v>89</v>
      </c>
      <c r="C81">
        <v>1.0526000000000001E-2</v>
      </c>
      <c r="D81">
        <v>9.9999999999999995E-7</v>
      </c>
      <c r="E81">
        <f t="shared" si="36"/>
        <v>1.0527E-2</v>
      </c>
      <c r="F81">
        <f t="shared" si="37"/>
        <v>-1.9776953770649315</v>
      </c>
      <c r="G81">
        <f t="shared" si="38"/>
        <v>-2.0819199234362533E-2</v>
      </c>
      <c r="H81">
        <f t="shared" si="39"/>
        <v>-1.9777366343187412</v>
      </c>
      <c r="I81">
        <f t="shared" si="39"/>
        <v>-6</v>
      </c>
      <c r="J81">
        <f t="shared" si="40"/>
        <v>-2.0817655812839071E-2</v>
      </c>
      <c r="K81">
        <f t="shared" si="40"/>
        <v>-6.0000000000000002E-6</v>
      </c>
    </row>
    <row r="82" spans="1:16" x14ac:dyDescent="0.2">
      <c r="B82" t="s">
        <v>15</v>
      </c>
      <c r="C82" s="6">
        <f>SUM(C70:C81)</f>
        <v>1.0000000000000002</v>
      </c>
      <c r="D82">
        <f>SUM(D70:D81)</f>
        <v>1.0000019999999998</v>
      </c>
      <c r="G82">
        <f>SUM(G70:G81)</f>
        <v>-0.98664704452461427</v>
      </c>
      <c r="J82">
        <f>SUM(J70:J81)</f>
        <v>-0.77382551320745852</v>
      </c>
      <c r="K82">
        <f>SUM(K70:K81)</f>
        <v>-0.78451827411949226</v>
      </c>
    </row>
    <row r="83" spans="1:16" ht="13.5" thickBot="1" x14ac:dyDescent="0.25">
      <c r="N83">
        <v>2013</v>
      </c>
      <c r="P83" s="18" t="s">
        <v>512</v>
      </c>
    </row>
    <row r="84" spans="1:16" x14ac:dyDescent="0.2">
      <c r="B84" s="117" t="s">
        <v>26</v>
      </c>
      <c r="C84" s="111" t="s">
        <v>32</v>
      </c>
      <c r="D84" s="111"/>
      <c r="E84" s="111"/>
      <c r="F84" s="111"/>
      <c r="G84" s="118" t="s">
        <v>37</v>
      </c>
      <c r="H84" s="107">
        <f>G82-J82-K82</f>
        <v>0.57169674280233651</v>
      </c>
      <c r="I84" s="107"/>
      <c r="J84" s="118" t="s">
        <v>37</v>
      </c>
      <c r="K84" s="107">
        <f>H84</f>
        <v>0.57169674280233651</v>
      </c>
      <c r="L84" s="107"/>
      <c r="M84" s="118" t="s">
        <v>37</v>
      </c>
      <c r="N84" s="119">
        <f>K84/K85</f>
        <v>0.94956773583533804</v>
      </c>
      <c r="O84" s="122" t="s">
        <v>513</v>
      </c>
      <c r="P84" s="124">
        <v>0.97548858229421631</v>
      </c>
    </row>
    <row r="85" spans="1:16" ht="13.5" thickBot="1" x14ac:dyDescent="0.25">
      <c r="B85" s="117"/>
      <c r="C85" s="112" t="s">
        <v>35</v>
      </c>
      <c r="D85" s="112"/>
      <c r="E85" s="112"/>
      <c r="F85" s="112"/>
      <c r="G85" s="118"/>
      <c r="H85" s="121" t="s">
        <v>38</v>
      </c>
      <c r="I85" s="121"/>
      <c r="J85" s="118"/>
      <c r="K85" s="121">
        <f>2*LOG10(2)-LOG10(1)-LOG10(1)</f>
        <v>0.6020599913279624</v>
      </c>
      <c r="L85" s="121"/>
      <c r="M85" s="118"/>
      <c r="N85" s="120"/>
      <c r="O85" s="123"/>
      <c r="P85" s="125"/>
    </row>
    <row r="86" spans="1:16" ht="13.5" thickBot="1" x14ac:dyDescent="0.25"/>
    <row r="87" spans="1:16" x14ac:dyDescent="0.2">
      <c r="A87" s="113" t="s">
        <v>509</v>
      </c>
      <c r="B87" s="114"/>
      <c r="C87" s="18" t="s">
        <v>502</v>
      </c>
      <c r="D87" s="18" t="s">
        <v>506</v>
      </c>
    </row>
    <row r="88" spans="1:16" ht="13.5" thickBot="1" x14ac:dyDescent="0.25">
      <c r="A88" s="115"/>
      <c r="B88" s="116"/>
      <c r="C88" s="1" t="s">
        <v>22</v>
      </c>
      <c r="D88" s="1" t="s">
        <v>23</v>
      </c>
      <c r="E88" s="1" t="s">
        <v>24</v>
      </c>
      <c r="F88" s="1" t="s">
        <v>25</v>
      </c>
      <c r="G88" t="s">
        <v>27</v>
      </c>
      <c r="H88" s="1" t="s">
        <v>30</v>
      </c>
      <c r="I88" s="1" t="s">
        <v>31</v>
      </c>
      <c r="J88" s="1" t="s">
        <v>29</v>
      </c>
      <c r="K88" s="1" t="s">
        <v>28</v>
      </c>
    </row>
    <row r="89" spans="1:16" x14ac:dyDescent="0.2">
      <c r="A89">
        <v>1</v>
      </c>
      <c r="B89" s="76" t="s">
        <v>8</v>
      </c>
      <c r="C89">
        <v>0.21496799999999999</v>
      </c>
      <c r="D89">
        <v>0.17547199999999999</v>
      </c>
      <c r="E89">
        <f>C89+D89</f>
        <v>0.39044000000000001</v>
      </c>
      <c r="F89">
        <f>LOG10(E89)</f>
        <v>-0.40844569589932833</v>
      </c>
      <c r="G89">
        <f>E89*F89</f>
        <v>-0.15947353750693377</v>
      </c>
      <c r="H89">
        <f>LOG10(C89)</f>
        <v>-0.66762618407393137</v>
      </c>
      <c r="I89">
        <f>LOG10(D89)</f>
        <v>-0.75579217387419451</v>
      </c>
      <c r="J89">
        <f>C89*H89</f>
        <v>-0.14351826553800487</v>
      </c>
      <c r="K89">
        <f>D89*I89</f>
        <v>-0.13262036433405264</v>
      </c>
    </row>
    <row r="90" spans="1:16" x14ac:dyDescent="0.2">
      <c r="A90">
        <v>2</v>
      </c>
      <c r="B90" s="76" t="s">
        <v>9</v>
      </c>
      <c r="C90">
        <v>0.229299</v>
      </c>
      <c r="D90">
        <v>0.16415099999999999</v>
      </c>
      <c r="E90">
        <f t="shared" ref="E90:E100" si="48">C90+D90</f>
        <v>0.39344999999999997</v>
      </c>
      <c r="F90">
        <f t="shared" ref="F90:F100" si="49">LOG10(E90)</f>
        <v>-0.40511045035396526</v>
      </c>
      <c r="G90">
        <f t="shared" ref="G90:G100" si="50">E90*F90</f>
        <v>-0.15939070669176761</v>
      </c>
      <c r="H90">
        <f t="shared" ref="H90:I100" si="51">LOG10(C90)</f>
        <v>-0.63959783927542058</v>
      </c>
      <c r="I90">
        <f t="shared" si="51"/>
        <v>-0.78475646722547843</v>
      </c>
      <c r="J90">
        <f t="shared" ref="J90:K100" si="52">C90*H90</f>
        <v>-0.14665914494801466</v>
      </c>
      <c r="K90">
        <f t="shared" si="52"/>
        <v>-0.12881855885152951</v>
      </c>
    </row>
    <row r="91" spans="1:16" x14ac:dyDescent="0.2">
      <c r="A91">
        <v>3</v>
      </c>
      <c r="B91" s="76" t="s">
        <v>7</v>
      </c>
      <c r="C91">
        <v>0.14968200000000001</v>
      </c>
      <c r="D91">
        <v>0.124528</v>
      </c>
      <c r="E91">
        <f t="shared" si="48"/>
        <v>0.27421000000000001</v>
      </c>
      <c r="F91">
        <f t="shared" si="49"/>
        <v>-0.56191671123276454</v>
      </c>
      <c r="G91">
        <f t="shared" si="50"/>
        <v>-0.15408318138713636</v>
      </c>
      <c r="H91">
        <f t="shared" si="51"/>
        <v>-0.82483042257404804</v>
      </c>
      <c r="I91">
        <f t="shared" si="51"/>
        <v>-0.90473298689530424</v>
      </c>
      <c r="J91">
        <f t="shared" si="52"/>
        <v>-0.12346226731172867</v>
      </c>
      <c r="K91">
        <f t="shared" si="52"/>
        <v>-0.11266458939209845</v>
      </c>
    </row>
    <row r="92" spans="1:16" x14ac:dyDescent="0.2">
      <c r="A92">
        <v>4</v>
      </c>
      <c r="B92" s="76" t="s">
        <v>6</v>
      </c>
      <c r="C92">
        <v>0.17993600000000001</v>
      </c>
      <c r="D92">
        <v>0.271698</v>
      </c>
      <c r="E92">
        <f t="shared" si="48"/>
        <v>0.45163399999999998</v>
      </c>
      <c r="F92">
        <f t="shared" si="49"/>
        <v>-0.34521337087337217</v>
      </c>
      <c r="G92">
        <f t="shared" si="50"/>
        <v>-0.15591009554102456</v>
      </c>
      <c r="H92">
        <f t="shared" si="51"/>
        <v>-0.74488193817069115</v>
      </c>
      <c r="I92">
        <f t="shared" si="51"/>
        <v>-0.56591355846161118</v>
      </c>
      <c r="J92">
        <f t="shared" si="52"/>
        <v>-0.13403107642668149</v>
      </c>
      <c r="K92">
        <f t="shared" si="52"/>
        <v>-0.15375758200690284</v>
      </c>
    </row>
    <row r="93" spans="1:16" x14ac:dyDescent="0.2">
      <c r="A93">
        <v>5</v>
      </c>
      <c r="B93" s="76" t="s">
        <v>2</v>
      </c>
      <c r="C93">
        <v>2.0701000000000001E-2</v>
      </c>
      <c r="D93">
        <v>1.887E-3</v>
      </c>
      <c r="E93">
        <f t="shared" si="48"/>
        <v>2.2588E-2</v>
      </c>
      <c r="F93">
        <f t="shared" si="49"/>
        <v>-1.6461222209351585</v>
      </c>
      <c r="G93">
        <f t="shared" si="50"/>
        <v>-3.7182608726483359E-2</v>
      </c>
      <c r="H93">
        <f t="shared" si="51"/>
        <v>-1.6840086746400853</v>
      </c>
      <c r="I93">
        <f t="shared" si="51"/>
        <v>-2.7242280998350688</v>
      </c>
      <c r="J93">
        <f t="shared" si="52"/>
        <v>-3.4860663573724408E-2</v>
      </c>
      <c r="K93">
        <f t="shared" si="52"/>
        <v>-5.1406184243887746E-3</v>
      </c>
    </row>
    <row r="94" spans="1:16" x14ac:dyDescent="0.2">
      <c r="A94">
        <v>6</v>
      </c>
      <c r="B94" s="76" t="s">
        <v>88</v>
      </c>
      <c r="C94">
        <v>7.9617999999999994E-2</v>
      </c>
      <c r="D94">
        <v>0.130189</v>
      </c>
      <c r="E94">
        <f t="shared" si="48"/>
        <v>0.20980699999999999</v>
      </c>
      <c r="F94">
        <f t="shared" si="49"/>
        <v>-0.67818002610119088</v>
      </c>
      <c r="G94">
        <f t="shared" si="50"/>
        <v>-0.14228691673621255</v>
      </c>
      <c r="H94">
        <f t="shared" si="51"/>
        <v>-1.0989887360695945</v>
      </c>
      <c r="I94">
        <f t="shared" si="51"/>
        <v>-0.88542570886395444</v>
      </c>
      <c r="J94">
        <f t="shared" si="52"/>
        <v>-8.7499285188388967E-2</v>
      </c>
      <c r="K94">
        <f t="shared" si="52"/>
        <v>-0.11527268761128937</v>
      </c>
    </row>
    <row r="95" spans="1:16" x14ac:dyDescent="0.2">
      <c r="A95">
        <v>7</v>
      </c>
      <c r="B95" s="76" t="s">
        <v>1</v>
      </c>
      <c r="C95">
        <v>3.6623999999999997E-2</v>
      </c>
      <c r="D95">
        <v>2.6415000000000001E-2</v>
      </c>
      <c r="E95">
        <f t="shared" si="48"/>
        <v>6.3038999999999998E-2</v>
      </c>
      <c r="F95">
        <f t="shared" si="49"/>
        <v>-1.2003906847622596</v>
      </c>
      <c r="G95">
        <f t="shared" si="50"/>
        <v>-7.5671428376728078E-2</v>
      </c>
      <c r="H95">
        <f t="shared" si="51"/>
        <v>-1.4362342246695323</v>
      </c>
      <c r="I95">
        <f t="shared" si="51"/>
        <v>-1.5781493849770418</v>
      </c>
      <c r="J95">
        <f t="shared" si="52"/>
        <v>-5.2600642244296947E-2</v>
      </c>
      <c r="K95">
        <f t="shared" si="52"/>
        <v>-4.1686816004168563E-2</v>
      </c>
    </row>
    <row r="96" spans="1:16" x14ac:dyDescent="0.2">
      <c r="A96">
        <v>8</v>
      </c>
      <c r="B96" s="76" t="s">
        <v>0</v>
      </c>
      <c r="C96">
        <v>3.3439000000000003E-2</v>
      </c>
      <c r="D96">
        <v>2.0754999999999999E-2</v>
      </c>
      <c r="E96">
        <f t="shared" si="48"/>
        <v>5.4194000000000006E-2</v>
      </c>
      <c r="F96">
        <f t="shared" si="49"/>
        <v>-1.2660487930028068</v>
      </c>
      <c r="G96">
        <f t="shared" si="50"/>
        <v>-6.8612248287994115E-2</v>
      </c>
      <c r="H96">
        <f t="shared" si="51"/>
        <v>-1.4757467187023894</v>
      </c>
      <c r="I96">
        <f t="shared" si="51"/>
        <v>-1.6828772622854618</v>
      </c>
      <c r="J96">
        <f t="shared" si="52"/>
        <v>-4.9347494526689205E-2</v>
      </c>
      <c r="K96">
        <f t="shared" si="52"/>
        <v>-3.4928117578734756E-2</v>
      </c>
    </row>
    <row r="97" spans="1:16" x14ac:dyDescent="0.2">
      <c r="A97">
        <v>9</v>
      </c>
      <c r="B97" s="76" t="s">
        <v>4</v>
      </c>
      <c r="C97">
        <v>4.777E-3</v>
      </c>
      <c r="D97">
        <v>9.9999999999999995E-7</v>
      </c>
      <c r="E97">
        <f t="shared" si="48"/>
        <v>4.7780000000000001E-3</v>
      </c>
      <c r="F97">
        <f t="shared" si="49"/>
        <v>-2.3207538545861408</v>
      </c>
      <c r="G97">
        <f t="shared" si="50"/>
        <v>-1.108856191721258E-2</v>
      </c>
      <c r="H97">
        <f t="shared" si="51"/>
        <v>-2.3208447587166461</v>
      </c>
      <c r="I97">
        <f t="shared" si="51"/>
        <v>-6</v>
      </c>
      <c r="J97">
        <f t="shared" si="52"/>
        <v>-1.1086675412389418E-2</v>
      </c>
      <c r="K97">
        <f t="shared" si="52"/>
        <v>-6.0000000000000002E-6</v>
      </c>
    </row>
    <row r="98" spans="1:16" x14ac:dyDescent="0.2">
      <c r="A98">
        <v>10</v>
      </c>
      <c r="B98" s="76" t="s">
        <v>11</v>
      </c>
      <c r="C98">
        <v>2.2293E-2</v>
      </c>
      <c r="D98">
        <v>5.0943000000000002E-2</v>
      </c>
      <c r="E98">
        <f t="shared" si="48"/>
        <v>7.3235999999999996E-2</v>
      </c>
      <c r="F98">
        <f t="shared" si="49"/>
        <v>-1.1352753839957821</v>
      </c>
      <c r="G98">
        <f t="shared" si="50"/>
        <v>-8.3143028022315088E-2</v>
      </c>
      <c r="H98">
        <f t="shared" si="51"/>
        <v>-1.651831483974838</v>
      </c>
      <c r="I98">
        <f t="shared" si="51"/>
        <v>-1.2929154833009082</v>
      </c>
      <c r="J98">
        <f t="shared" si="52"/>
        <v>-3.6824279272251063E-2</v>
      </c>
      <c r="K98">
        <f t="shared" si="52"/>
        <v>-6.5864993465798174E-2</v>
      </c>
    </row>
    <row r="99" spans="1:16" x14ac:dyDescent="0.2">
      <c r="A99">
        <v>11</v>
      </c>
      <c r="B99" s="76" t="s">
        <v>10</v>
      </c>
      <c r="C99">
        <v>1.4331E-2</v>
      </c>
      <c r="D99">
        <v>2.6415000000000001E-2</v>
      </c>
      <c r="E99">
        <f t="shared" ref="E99" si="53">C99+D99</f>
        <v>4.0746000000000004E-2</v>
      </c>
      <c r="F99">
        <f t="shared" ref="F99" si="54">LOG10(E99)</f>
        <v>-1.3899150191496108</v>
      </c>
      <c r="G99">
        <f t="shared" ref="G99" si="55">E99*F99</f>
        <v>-5.6633477370270045E-2</v>
      </c>
      <c r="H99">
        <f t="shared" ref="H99" si="56">LOG10(C99)</f>
        <v>-1.8437235039969837</v>
      </c>
      <c r="I99">
        <f t="shared" ref="I99" si="57">LOG10(D99)</f>
        <v>-1.5781493849770418</v>
      </c>
      <c r="J99">
        <f t="shared" ref="J99" si="58">C99*H99</f>
        <v>-2.6422401535780772E-2</v>
      </c>
      <c r="K99">
        <f t="shared" ref="K99" si="59">D99*I99</f>
        <v>-4.1686816004168563E-2</v>
      </c>
    </row>
    <row r="100" spans="1:16" x14ac:dyDescent="0.2">
      <c r="A100">
        <v>12</v>
      </c>
      <c r="B100" s="76" t="s">
        <v>89</v>
      </c>
      <c r="C100">
        <v>1.4331E-2</v>
      </c>
      <c r="D100">
        <v>7.5469999999999999E-3</v>
      </c>
      <c r="E100">
        <f t="shared" si="48"/>
        <v>2.1878000000000002E-2</v>
      </c>
      <c r="F100">
        <f t="shared" si="49"/>
        <v>-1.6599923820033269</v>
      </c>
      <c r="G100">
        <f t="shared" si="50"/>
        <v>-3.6317313333468791E-2</v>
      </c>
      <c r="H100">
        <f t="shared" si="51"/>
        <v>-1.8437235039969837</v>
      </c>
      <c r="I100">
        <f t="shared" si="51"/>
        <v>-2.1222256500086019</v>
      </c>
      <c r="J100">
        <f t="shared" si="52"/>
        <v>-2.6422401535780772E-2</v>
      </c>
      <c r="K100">
        <f t="shared" si="52"/>
        <v>-1.6016436980614918E-2</v>
      </c>
    </row>
    <row r="101" spans="1:16" x14ac:dyDescent="0.2">
      <c r="B101" t="s">
        <v>15</v>
      </c>
      <c r="C101" s="6">
        <f>SUM(C89:C100)</f>
        <v>0.99999899999999986</v>
      </c>
      <c r="D101">
        <f>SUM(D89:D100)</f>
        <v>1.0000009999999999</v>
      </c>
      <c r="G101">
        <f>SUM(G89:G100)</f>
        <v>-1.1397931038975471</v>
      </c>
      <c r="J101">
        <f>SUM(J89:J100)</f>
        <v>-0.87273459751373128</v>
      </c>
      <c r="K101">
        <f>SUM(K89:K100)</f>
        <v>-0.8484635806537465</v>
      </c>
    </row>
    <row r="102" spans="1:16" ht="13.5" thickBot="1" x14ac:dyDescent="0.25">
      <c r="N102">
        <v>2013</v>
      </c>
      <c r="P102" s="18" t="s">
        <v>512</v>
      </c>
    </row>
    <row r="103" spans="1:16" x14ac:dyDescent="0.2">
      <c r="B103" s="117" t="s">
        <v>26</v>
      </c>
      <c r="C103" s="111" t="s">
        <v>32</v>
      </c>
      <c r="D103" s="111"/>
      <c r="E103" s="111"/>
      <c r="F103" s="111"/>
      <c r="G103" s="118" t="s">
        <v>37</v>
      </c>
      <c r="H103" s="107">
        <f>G101-J101-K101</f>
        <v>0.58140507426993071</v>
      </c>
      <c r="I103" s="107"/>
      <c r="J103" s="118" t="s">
        <v>37</v>
      </c>
      <c r="K103" s="107">
        <f>H103</f>
        <v>0.58140507426993071</v>
      </c>
      <c r="L103" s="107"/>
      <c r="M103" s="118" t="s">
        <v>37</v>
      </c>
      <c r="N103" s="119">
        <f>K103/K104</f>
        <v>0.96569292536367812</v>
      </c>
      <c r="O103" s="122" t="s">
        <v>513</v>
      </c>
      <c r="P103" s="124">
        <v>0.98317878705406458</v>
      </c>
    </row>
    <row r="104" spans="1:16" ht="13.5" thickBot="1" x14ac:dyDescent="0.25">
      <c r="B104" s="117"/>
      <c r="C104" s="112" t="s">
        <v>35</v>
      </c>
      <c r="D104" s="112"/>
      <c r="E104" s="112"/>
      <c r="F104" s="112"/>
      <c r="G104" s="118"/>
      <c r="H104" s="121" t="s">
        <v>38</v>
      </c>
      <c r="I104" s="121"/>
      <c r="J104" s="118"/>
      <c r="K104" s="121">
        <f>2*LOG10(2)-LOG10(1)-LOG10(1)</f>
        <v>0.6020599913279624</v>
      </c>
      <c r="L104" s="121"/>
      <c r="M104" s="118"/>
      <c r="N104" s="120"/>
      <c r="O104" s="123"/>
      <c r="P104" s="125"/>
    </row>
  </sheetData>
  <mergeCells count="75">
    <mergeCell ref="O8:R8"/>
    <mergeCell ref="O9:R9"/>
    <mergeCell ref="O26:O27"/>
    <mergeCell ref="O46:O47"/>
    <mergeCell ref="O65:O66"/>
    <mergeCell ref="O84:O85"/>
    <mergeCell ref="O103:O104"/>
    <mergeCell ref="P26:P27"/>
    <mergeCell ref="P46:P47"/>
    <mergeCell ref="P65:P66"/>
    <mergeCell ref="P84:P85"/>
    <mergeCell ref="P103:P104"/>
    <mergeCell ref="A87:B88"/>
    <mergeCell ref="B103:B104"/>
    <mergeCell ref="C103:F103"/>
    <mergeCell ref="G103:G104"/>
    <mergeCell ref="N103:N104"/>
    <mergeCell ref="C104:F104"/>
    <mergeCell ref="H104:I104"/>
    <mergeCell ref="K104:L104"/>
    <mergeCell ref="H103:I103"/>
    <mergeCell ref="J103:J104"/>
    <mergeCell ref="K103:L103"/>
    <mergeCell ref="M103:M104"/>
    <mergeCell ref="A68:B69"/>
    <mergeCell ref="B84:B85"/>
    <mergeCell ref="C84:F84"/>
    <mergeCell ref="G84:G85"/>
    <mergeCell ref="B65:B66"/>
    <mergeCell ref="C65:F65"/>
    <mergeCell ref="G65:G66"/>
    <mergeCell ref="N84:N85"/>
    <mergeCell ref="C85:F85"/>
    <mergeCell ref="H85:I85"/>
    <mergeCell ref="K85:L85"/>
    <mergeCell ref="H84:I84"/>
    <mergeCell ref="J84:J85"/>
    <mergeCell ref="K84:L84"/>
    <mergeCell ref="M84:M85"/>
    <mergeCell ref="N65:N66"/>
    <mergeCell ref="C66:F66"/>
    <mergeCell ref="H66:I66"/>
    <mergeCell ref="K66:L66"/>
    <mergeCell ref="H65:I65"/>
    <mergeCell ref="J65:J66"/>
    <mergeCell ref="K65:L65"/>
    <mergeCell ref="M65:M66"/>
    <mergeCell ref="K47:L47"/>
    <mergeCell ref="H46:I46"/>
    <mergeCell ref="J46:J47"/>
    <mergeCell ref="K46:L46"/>
    <mergeCell ref="M46:M47"/>
    <mergeCell ref="A49:B50"/>
    <mergeCell ref="M26:M27"/>
    <mergeCell ref="N26:N27"/>
    <mergeCell ref="K27:L27"/>
    <mergeCell ref="A30:B31"/>
    <mergeCell ref="B46:B47"/>
    <mergeCell ref="C46:F46"/>
    <mergeCell ref="G46:G47"/>
    <mergeCell ref="N46:N47"/>
    <mergeCell ref="C47:F47"/>
    <mergeCell ref="H47:I47"/>
    <mergeCell ref="G26:G27"/>
    <mergeCell ref="H26:I26"/>
    <mergeCell ref="C27:F27"/>
    <mergeCell ref="H27:I27"/>
    <mergeCell ref="J26:J27"/>
    <mergeCell ref="K26:L26"/>
    <mergeCell ref="B2:D2"/>
    <mergeCell ref="C5:F5"/>
    <mergeCell ref="C6:F6"/>
    <mergeCell ref="A11:B12"/>
    <mergeCell ref="B26:B27"/>
    <mergeCell ref="C26:F26"/>
  </mergeCells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opLeftCell="A15" workbookViewId="0">
      <selection activeCell="R31" sqref="R31"/>
    </sheetView>
  </sheetViews>
  <sheetFormatPr defaultRowHeight="12.75" x14ac:dyDescent="0.2"/>
  <cols>
    <col min="1" max="1" width="2" style="7" bestFit="1" customWidth="1"/>
    <col min="3" max="3" width="16" customWidth="1"/>
    <col min="4" max="4" width="10.5703125" bestFit="1" customWidth="1"/>
    <col min="5" max="5" width="12" bestFit="1" customWidth="1"/>
    <col min="7" max="7" width="12.5703125" bestFit="1" customWidth="1"/>
    <col min="8" max="8" width="12" bestFit="1" customWidth="1"/>
    <col min="12" max="12" width="9.140625" style="9"/>
    <col min="21" max="21" width="12.5703125" bestFit="1" customWidth="1"/>
    <col min="22" max="22" width="12" bestFit="1" customWidth="1"/>
    <col min="23" max="23" width="19.140625" bestFit="1" customWidth="1"/>
    <col min="24" max="25" width="12.5703125" bestFit="1" customWidth="1"/>
    <col min="26" max="27" width="12.42578125" bestFit="1" customWidth="1"/>
  </cols>
  <sheetData>
    <row r="1" spans="1:32" ht="15.75" x14ac:dyDescent="0.3">
      <c r="A1" s="5" t="s">
        <v>58</v>
      </c>
      <c r="B1" s="4"/>
      <c r="C1" s="4"/>
      <c r="D1" s="4"/>
      <c r="E1" s="4"/>
      <c r="F1" t="s">
        <v>19</v>
      </c>
      <c r="J1" t="s">
        <v>44</v>
      </c>
      <c r="L1"/>
      <c r="R1" s="2"/>
    </row>
    <row r="2" spans="1:32" x14ac:dyDescent="0.2">
      <c r="A2" t="s">
        <v>12</v>
      </c>
      <c r="L2"/>
      <c r="R2" s="2"/>
    </row>
    <row r="3" spans="1:32" x14ac:dyDescent="0.2">
      <c r="A3" t="s">
        <v>13</v>
      </c>
      <c r="R3" s="2"/>
    </row>
    <row r="4" spans="1:32" x14ac:dyDescent="0.2">
      <c r="A4" s="73" t="s">
        <v>18</v>
      </c>
      <c r="B4" s="51"/>
      <c r="C4" s="51"/>
      <c r="D4" s="18" t="s">
        <v>519</v>
      </c>
      <c r="R4" s="2"/>
      <c r="U4" s="131" t="s">
        <v>64</v>
      </c>
      <c r="V4" s="131"/>
      <c r="W4" s="131"/>
      <c r="X4" s="131"/>
      <c r="Y4" s="131" t="s">
        <v>66</v>
      </c>
      <c r="Z4" s="131"/>
      <c r="AA4" s="131"/>
      <c r="AB4" s="131"/>
      <c r="AC4" s="131"/>
      <c r="AD4" s="131"/>
    </row>
    <row r="5" spans="1:32" ht="15" x14ac:dyDescent="0.25">
      <c r="J5" s="7"/>
      <c r="K5" s="7"/>
      <c r="L5" s="7"/>
      <c r="M5" s="7"/>
      <c r="N5" s="7"/>
      <c r="O5" s="7"/>
      <c r="R5" s="2"/>
      <c r="S5" s="136" t="s">
        <v>520</v>
      </c>
      <c r="T5" s="136"/>
      <c r="U5" s="10" t="s">
        <v>70</v>
      </c>
      <c r="V5" s="10" t="s">
        <v>71</v>
      </c>
      <c r="W5" s="10" t="s">
        <v>72</v>
      </c>
      <c r="X5" s="12" t="s">
        <v>65</v>
      </c>
      <c r="Y5" s="10" t="s">
        <v>73</v>
      </c>
      <c r="Z5" s="14" t="s">
        <v>74</v>
      </c>
      <c r="AA5" s="14" t="s">
        <v>75</v>
      </c>
      <c r="AB5" s="137" t="s">
        <v>76</v>
      </c>
      <c r="AC5" s="137"/>
      <c r="AD5" s="13" t="s">
        <v>77</v>
      </c>
      <c r="AE5" s="18" t="s">
        <v>521</v>
      </c>
    </row>
    <row r="6" spans="1:32" x14ac:dyDescent="0.2">
      <c r="L6"/>
      <c r="R6" s="2"/>
      <c r="S6" s="70" t="s">
        <v>94</v>
      </c>
      <c r="T6" s="70" t="s">
        <v>91</v>
      </c>
      <c r="U6" s="11">
        <f>R10-R25</f>
        <v>-8.7673207008168275E-2</v>
      </c>
      <c r="V6" s="11">
        <f>R11+R26</f>
        <v>5.4068121947763398E-4</v>
      </c>
      <c r="W6" s="11">
        <f>SQRT(V6)</f>
        <v>2.3252552966881595E-2</v>
      </c>
      <c r="X6" s="11">
        <f>U6/W6</f>
        <v>-3.7704766067210103</v>
      </c>
      <c r="Y6" s="11">
        <f>V6*V6</f>
        <v>2.923361810958214E-7</v>
      </c>
      <c r="Z6" s="11">
        <f>POWER(R11,2)/K20</f>
        <v>5.8663366912332067E-10</v>
      </c>
      <c r="AA6" s="11">
        <f>POWER(R26,2)/K36</f>
        <v>7.5366186915413612E-12</v>
      </c>
      <c r="AB6" s="131">
        <f>Z6+AA6</f>
        <v>5.9417028781486208E-10</v>
      </c>
      <c r="AC6" s="131"/>
      <c r="AD6" s="11">
        <f>Y6/AB6</f>
        <v>492.00740442765226</v>
      </c>
      <c r="AE6">
        <v>1.8000000000000001E-4</v>
      </c>
      <c r="AF6" s="18" t="s">
        <v>522</v>
      </c>
    </row>
    <row r="7" spans="1:32" x14ac:dyDescent="0.2">
      <c r="B7" s="7" t="s">
        <v>517</v>
      </c>
      <c r="J7" s="132" t="s">
        <v>517</v>
      </c>
      <c r="K7" s="132"/>
      <c r="L7" s="132"/>
      <c r="M7" s="132"/>
      <c r="N7" s="132"/>
      <c r="O7" s="132"/>
      <c r="R7" s="2"/>
      <c r="S7" s="11"/>
      <c r="T7" s="11"/>
      <c r="U7" s="11"/>
      <c r="V7" s="11"/>
      <c r="W7" s="11"/>
      <c r="X7" s="11"/>
      <c r="Y7" s="11"/>
      <c r="Z7" s="11"/>
      <c r="AA7" s="11"/>
      <c r="AB7" s="131"/>
      <c r="AC7" s="131"/>
      <c r="AD7" s="11"/>
    </row>
    <row r="8" spans="1:32" s="7" customFormat="1" ht="15" x14ac:dyDescent="0.25">
      <c r="B8" s="7" t="s">
        <v>17</v>
      </c>
      <c r="C8" s="86" t="s">
        <v>515</v>
      </c>
      <c r="D8" s="7" t="s">
        <v>16</v>
      </c>
      <c r="E8" s="75" t="s">
        <v>14</v>
      </c>
      <c r="F8" s="75" t="s">
        <v>59</v>
      </c>
      <c r="G8" s="75" t="s">
        <v>60</v>
      </c>
      <c r="H8" s="7" t="s">
        <v>61</v>
      </c>
      <c r="I8" s="75"/>
      <c r="J8" s="10" t="s">
        <v>50</v>
      </c>
      <c r="K8" s="10" t="s">
        <v>51</v>
      </c>
      <c r="L8" s="10" t="s">
        <v>52</v>
      </c>
      <c r="M8" s="10" t="s">
        <v>53</v>
      </c>
      <c r="N8" s="10" t="s">
        <v>54</v>
      </c>
      <c r="O8" s="10" t="s">
        <v>55</v>
      </c>
      <c r="P8"/>
      <c r="Q8"/>
      <c r="R8" s="2"/>
      <c r="S8" s="11"/>
      <c r="T8" s="11"/>
      <c r="U8" s="11"/>
      <c r="V8" s="11"/>
      <c r="W8" s="11"/>
      <c r="X8" s="11"/>
      <c r="Y8" s="11"/>
      <c r="Z8" s="11"/>
      <c r="AA8" s="11"/>
      <c r="AB8" s="131"/>
      <c r="AC8" s="131"/>
      <c r="AD8" s="11"/>
      <c r="AE8"/>
    </row>
    <row r="9" spans="1:32" x14ac:dyDescent="0.2">
      <c r="B9">
        <v>1</v>
      </c>
      <c r="C9" s="84" t="s">
        <v>8</v>
      </c>
      <c r="D9" s="88">
        <v>100</v>
      </c>
      <c r="E9">
        <f>D9/$D$20</f>
        <v>0.2932551319648094</v>
      </c>
      <c r="F9">
        <f>LOG(E9)</f>
        <v>-0.53275437899249767</v>
      </c>
      <c r="G9">
        <f>F9*E9</f>
        <v>-0.15623295571627499</v>
      </c>
      <c r="H9">
        <f>G9*-1</f>
        <v>0.15623295571627499</v>
      </c>
      <c r="J9" s="11" t="s">
        <v>8</v>
      </c>
      <c r="K9" s="11">
        <v>100</v>
      </c>
      <c r="L9" s="11">
        <f>LOG(K9)</f>
        <v>2</v>
      </c>
      <c r="M9" s="11">
        <f>POWER(L9,2)</f>
        <v>4</v>
      </c>
      <c r="N9" s="11">
        <f>K9*L9</f>
        <v>200</v>
      </c>
      <c r="O9" s="11">
        <f>K9*M9</f>
        <v>400</v>
      </c>
      <c r="R9" s="2"/>
      <c r="S9" s="11"/>
      <c r="T9" s="11"/>
      <c r="U9" s="11"/>
      <c r="V9" s="11"/>
      <c r="W9" s="11"/>
      <c r="X9" s="11"/>
      <c r="Y9" s="11"/>
      <c r="Z9" s="11"/>
      <c r="AA9" s="11"/>
      <c r="AB9" s="131"/>
      <c r="AC9" s="131"/>
      <c r="AD9" s="11"/>
      <c r="AE9" s="7"/>
    </row>
    <row r="10" spans="1:32" x14ac:dyDescent="0.2">
      <c r="B10">
        <v>2</v>
      </c>
      <c r="C10" s="84" t="s">
        <v>9</v>
      </c>
      <c r="D10" s="88">
        <v>20</v>
      </c>
      <c r="E10">
        <f t="shared" ref="E10:E19" si="0">D10/$D$20</f>
        <v>5.865102639296188E-2</v>
      </c>
      <c r="F10">
        <f t="shared" ref="F10:F19" si="1">LOG(E10)</f>
        <v>-1.2317243833285165</v>
      </c>
      <c r="G10">
        <f t="shared" ref="G10:G19" si="2">F10*E10</f>
        <v>-7.2241899315455521E-2</v>
      </c>
      <c r="H10">
        <f t="shared" ref="H10:H19" si="3">G10*-1</f>
        <v>7.2241899315455521E-2</v>
      </c>
      <c r="J10" s="11" t="s">
        <v>9</v>
      </c>
      <c r="K10" s="11">
        <v>20</v>
      </c>
      <c r="L10" s="11">
        <f t="shared" ref="L10:L18" si="4">LOG(K10)</f>
        <v>1.3010299956639813</v>
      </c>
      <c r="M10" s="11">
        <f t="shared" ref="M10:M18" si="5">POWER(L10,2)</f>
        <v>1.6926790496174191</v>
      </c>
      <c r="N10" s="11">
        <f t="shared" ref="N10:N18" si="6">K10*L10</f>
        <v>26.020599913279625</v>
      </c>
      <c r="O10" s="11">
        <f t="shared" ref="O10:O18" si="7">K10*M10</f>
        <v>33.853580992348384</v>
      </c>
      <c r="P10" t="s">
        <v>56</v>
      </c>
      <c r="Q10">
        <f>(K20*LOG(K20))-N20</f>
        <v>267.39723073828225</v>
      </c>
      <c r="R10" s="2">
        <f>Q10/K20</f>
        <v>0.78415610187179541</v>
      </c>
      <c r="S10" s="11"/>
      <c r="T10" s="11"/>
      <c r="U10" s="11"/>
      <c r="V10" s="11"/>
      <c r="W10" s="11"/>
      <c r="X10" s="11"/>
      <c r="Y10" s="11"/>
      <c r="Z10" s="11"/>
      <c r="AA10" s="11"/>
      <c r="AB10" s="131"/>
      <c r="AC10" s="131"/>
      <c r="AD10" s="11"/>
    </row>
    <row r="11" spans="1:32" ht="15.75" x14ac:dyDescent="0.3">
      <c r="B11">
        <v>3</v>
      </c>
      <c r="C11" s="84" t="s">
        <v>7</v>
      </c>
      <c r="D11" s="88">
        <v>98</v>
      </c>
      <c r="E11">
        <f t="shared" si="0"/>
        <v>0.28739002932551322</v>
      </c>
      <c r="F11">
        <f t="shared" si="1"/>
        <v>-0.54152830330000279</v>
      </c>
      <c r="G11">
        <f t="shared" si="2"/>
        <v>-0.1556298349659832</v>
      </c>
      <c r="H11">
        <f t="shared" si="3"/>
        <v>0.1556298349659832</v>
      </c>
      <c r="J11" s="11" t="s">
        <v>7</v>
      </c>
      <c r="K11" s="11">
        <v>98</v>
      </c>
      <c r="L11" s="11">
        <f t="shared" si="4"/>
        <v>1.9912260756924949</v>
      </c>
      <c r="M11" s="11">
        <f t="shared" si="5"/>
        <v>3.9649812845177332</v>
      </c>
      <c r="N11" s="11">
        <f t="shared" si="6"/>
        <v>195.14015541786449</v>
      </c>
      <c r="O11" s="11">
        <f t="shared" si="7"/>
        <v>388.56816588273784</v>
      </c>
      <c r="P11" t="s">
        <v>63</v>
      </c>
      <c r="Q11">
        <f>O20-(POWER(N20,2)/K20)</f>
        <v>52.007914619951407</v>
      </c>
      <c r="R11" s="2">
        <f>Q11/POWER(K20,2)</f>
        <v>4.472606412049381E-4</v>
      </c>
      <c r="S11" s="11"/>
      <c r="T11" s="11"/>
      <c r="U11" s="11"/>
      <c r="V11" s="11"/>
      <c r="W11" s="11"/>
      <c r="X11" s="11"/>
      <c r="Y11" s="11"/>
      <c r="Z11" s="11"/>
      <c r="AA11" s="11"/>
      <c r="AB11" s="131"/>
      <c r="AC11" s="131"/>
      <c r="AD11" s="11"/>
    </row>
    <row r="12" spans="1:32" x14ac:dyDescent="0.2">
      <c r="B12">
        <v>4</v>
      </c>
      <c r="C12" s="84" t="s">
        <v>6</v>
      </c>
      <c r="D12" s="88">
        <v>63</v>
      </c>
      <c r="E12">
        <f t="shared" si="0"/>
        <v>0.18475073313782991</v>
      </c>
      <c r="F12">
        <f t="shared" si="1"/>
        <v>-0.73341382953891598</v>
      </c>
      <c r="G12">
        <f t="shared" si="2"/>
        <v>-0.13549874270073814</v>
      </c>
      <c r="H12">
        <f t="shared" si="3"/>
        <v>0.13549874270073814</v>
      </c>
      <c r="J12" s="11" t="s">
        <v>6</v>
      </c>
      <c r="K12" s="11">
        <v>63</v>
      </c>
      <c r="L12" s="11">
        <f t="shared" si="4"/>
        <v>1.7993405494535817</v>
      </c>
      <c r="M12" s="11">
        <f t="shared" si="5"/>
        <v>3.2376264129079173</v>
      </c>
      <c r="N12" s="11">
        <f t="shared" si="6"/>
        <v>113.35845461557565</v>
      </c>
      <c r="O12" s="11">
        <f t="shared" si="7"/>
        <v>203.97046401319878</v>
      </c>
      <c r="R12" s="2"/>
      <c r="S12" s="11"/>
      <c r="T12" s="11"/>
      <c r="U12" s="11"/>
      <c r="V12" s="11"/>
      <c r="W12" s="11"/>
      <c r="X12" s="11"/>
      <c r="Y12" s="11"/>
      <c r="Z12" s="11"/>
      <c r="AA12" s="11"/>
      <c r="AB12" s="131"/>
      <c r="AC12" s="131"/>
      <c r="AD12" s="11"/>
    </row>
    <row r="13" spans="1:32" ht="16.5" customHeight="1" x14ac:dyDescent="0.2">
      <c r="B13">
        <v>5</v>
      </c>
      <c r="C13" s="84" t="s">
        <v>2</v>
      </c>
      <c r="D13" s="88">
        <v>13</v>
      </c>
      <c r="E13">
        <f t="shared" si="0"/>
        <v>3.8123167155425221E-2</v>
      </c>
      <c r="F13">
        <f t="shared" si="1"/>
        <v>-1.4188110266856608</v>
      </c>
      <c r="G13">
        <f t="shared" si="2"/>
        <v>-5.4089569932297923E-2</v>
      </c>
      <c r="H13">
        <f t="shared" si="3"/>
        <v>5.4089569932297923E-2</v>
      </c>
      <c r="J13" s="11" t="s">
        <v>2</v>
      </c>
      <c r="K13" s="11">
        <v>13</v>
      </c>
      <c r="L13" s="11">
        <f t="shared" si="4"/>
        <v>1.1139433523068367</v>
      </c>
      <c r="M13" s="11">
        <f t="shared" si="5"/>
        <v>1.2408697921485934</v>
      </c>
      <c r="N13" s="11">
        <f t="shared" si="6"/>
        <v>14.481263579988877</v>
      </c>
      <c r="O13" s="11">
        <f t="shared" si="7"/>
        <v>16.131307297931713</v>
      </c>
      <c r="R13" s="2"/>
      <c r="S13" s="11"/>
      <c r="T13" s="11"/>
      <c r="U13" s="11"/>
      <c r="V13" s="11"/>
      <c r="W13" s="11"/>
      <c r="X13" s="11"/>
      <c r="Y13" s="11"/>
      <c r="Z13" s="11"/>
      <c r="AA13" s="11"/>
      <c r="AB13" s="131"/>
      <c r="AC13" s="131"/>
      <c r="AD13" s="11"/>
    </row>
    <row r="14" spans="1:32" x14ac:dyDescent="0.2">
      <c r="B14">
        <v>6</v>
      </c>
      <c r="C14" s="84" t="s">
        <v>88</v>
      </c>
      <c r="D14" s="88">
        <v>6</v>
      </c>
      <c r="E14">
        <f t="shared" si="0"/>
        <v>1.7595307917888565E-2</v>
      </c>
      <c r="F14">
        <f t="shared" si="1"/>
        <v>-1.7546031286088541</v>
      </c>
      <c r="G14">
        <f t="shared" si="2"/>
        <v>-3.087278232156342E-2</v>
      </c>
      <c r="H14">
        <f t="shared" si="3"/>
        <v>3.087278232156342E-2</v>
      </c>
      <c r="J14" s="11" t="s">
        <v>88</v>
      </c>
      <c r="K14" s="11">
        <v>6</v>
      </c>
      <c r="L14" s="11">
        <f t="shared" si="4"/>
        <v>0.77815125038364363</v>
      </c>
      <c r="M14" s="11">
        <f t="shared" si="5"/>
        <v>0.60551936847362808</v>
      </c>
      <c r="N14" s="11">
        <f t="shared" si="6"/>
        <v>4.6689075023018614</v>
      </c>
      <c r="O14" s="11">
        <f t="shared" si="7"/>
        <v>3.6331162108417683</v>
      </c>
      <c r="R14" s="2"/>
      <c r="S14" s="11"/>
      <c r="T14" s="11"/>
      <c r="U14" s="11"/>
      <c r="V14" s="11"/>
      <c r="W14" s="11"/>
      <c r="X14" s="11"/>
      <c r="Y14" s="11"/>
      <c r="Z14" s="11"/>
      <c r="AA14" s="11"/>
      <c r="AB14" s="131"/>
      <c r="AC14" s="131"/>
      <c r="AD14" s="11"/>
    </row>
    <row r="15" spans="1:32" x14ac:dyDescent="0.2">
      <c r="B15">
        <v>7</v>
      </c>
      <c r="C15" s="84" t="s">
        <v>1</v>
      </c>
      <c r="D15" s="88">
        <v>21</v>
      </c>
      <c r="E15">
        <f t="shared" si="0"/>
        <v>6.1583577712609971E-2</v>
      </c>
      <c r="F15">
        <f t="shared" si="1"/>
        <v>-1.2105350842585785</v>
      </c>
      <c r="G15">
        <f t="shared" si="2"/>
        <v>-7.4549081435279024E-2</v>
      </c>
      <c r="H15">
        <f t="shared" si="3"/>
        <v>7.4549081435279024E-2</v>
      </c>
      <c r="J15" s="11" t="s">
        <v>1</v>
      </c>
      <c r="K15" s="11">
        <v>21</v>
      </c>
      <c r="L15" s="11">
        <f t="shared" si="4"/>
        <v>1.3222192947339193</v>
      </c>
      <c r="M15" s="11">
        <f t="shared" si="5"/>
        <v>1.748263863366663</v>
      </c>
      <c r="N15" s="11">
        <f t="shared" si="6"/>
        <v>27.766605189412306</v>
      </c>
      <c r="O15" s="11">
        <f t="shared" si="7"/>
        <v>36.713541130699923</v>
      </c>
      <c r="R15" s="2"/>
      <c r="S15" s="11"/>
      <c r="T15" s="11"/>
      <c r="U15" s="11"/>
      <c r="V15" s="11"/>
      <c r="W15" s="11"/>
      <c r="X15" s="11"/>
      <c r="Y15" s="11"/>
      <c r="Z15" s="11"/>
      <c r="AA15" s="11"/>
      <c r="AB15" s="131"/>
      <c r="AC15" s="131"/>
      <c r="AD15" s="11"/>
    </row>
    <row r="16" spans="1:32" x14ac:dyDescent="0.2">
      <c r="B16">
        <v>8</v>
      </c>
      <c r="C16" s="84" t="s">
        <v>0</v>
      </c>
      <c r="D16" s="89">
        <v>4</v>
      </c>
      <c r="E16">
        <f t="shared" si="0"/>
        <v>1.1730205278592375E-2</v>
      </c>
      <c r="F16">
        <f t="shared" si="1"/>
        <v>-1.9306943876645353</v>
      </c>
      <c r="G16">
        <f t="shared" si="2"/>
        <v>-2.2647441497531205E-2</v>
      </c>
      <c r="H16">
        <f t="shared" si="3"/>
        <v>2.2647441497531205E-2</v>
      </c>
      <c r="J16" s="11" t="s">
        <v>0</v>
      </c>
      <c r="K16" s="11">
        <v>4</v>
      </c>
      <c r="L16" s="11">
        <f t="shared" si="4"/>
        <v>0.6020599913279624</v>
      </c>
      <c r="M16" s="11">
        <f t="shared" si="5"/>
        <v>0.36247623315782618</v>
      </c>
      <c r="N16" s="11">
        <f t="shared" si="6"/>
        <v>2.4082399653118496</v>
      </c>
      <c r="O16" s="11">
        <f t="shared" si="7"/>
        <v>1.4499049326313047</v>
      </c>
      <c r="R16" s="2"/>
      <c r="S16" s="11"/>
      <c r="T16" s="11"/>
      <c r="U16" s="11"/>
      <c r="V16" s="11"/>
      <c r="W16" s="11"/>
      <c r="X16" s="11"/>
      <c r="Y16" s="11"/>
      <c r="Z16" s="11"/>
      <c r="AA16" s="11"/>
      <c r="AB16" s="131"/>
      <c r="AC16" s="131"/>
      <c r="AD16" s="11"/>
    </row>
    <row r="17" spans="2:31" x14ac:dyDescent="0.2">
      <c r="B17">
        <v>9</v>
      </c>
      <c r="C17" s="84" t="s">
        <v>11</v>
      </c>
      <c r="D17" s="88">
        <v>9</v>
      </c>
      <c r="E17">
        <f t="shared" si="0"/>
        <v>2.6392961876832845E-2</v>
      </c>
      <c r="F17">
        <f t="shared" si="1"/>
        <v>-1.5785118695531728</v>
      </c>
      <c r="G17">
        <f t="shared" si="2"/>
        <v>-4.1661603595245032E-2</v>
      </c>
      <c r="H17">
        <f t="shared" si="3"/>
        <v>4.1661603595245032E-2</v>
      </c>
      <c r="J17" s="11" t="s">
        <v>11</v>
      </c>
      <c r="K17" s="11">
        <v>9</v>
      </c>
      <c r="L17" s="11">
        <f t="shared" si="4"/>
        <v>0.95424250943932487</v>
      </c>
      <c r="M17" s="11">
        <f t="shared" si="5"/>
        <v>0.91057876682105998</v>
      </c>
      <c r="N17" s="11">
        <f t="shared" si="6"/>
        <v>8.5881825849539233</v>
      </c>
      <c r="O17" s="11">
        <f t="shared" si="7"/>
        <v>8.1952089013895399</v>
      </c>
      <c r="R17" s="2"/>
      <c r="S17" s="11"/>
      <c r="T17" s="11"/>
      <c r="U17" s="11"/>
      <c r="V17" s="11"/>
      <c r="W17" s="11"/>
      <c r="X17" s="11"/>
      <c r="Y17" s="11"/>
      <c r="Z17" s="11"/>
      <c r="AA17" s="11"/>
      <c r="AB17" s="131"/>
      <c r="AC17" s="131"/>
      <c r="AD17" s="11"/>
    </row>
    <row r="18" spans="2:31" x14ac:dyDescent="0.2">
      <c r="B18">
        <v>10</v>
      </c>
      <c r="C18" s="84" t="s">
        <v>10</v>
      </c>
      <c r="D18" s="88">
        <v>4</v>
      </c>
      <c r="E18">
        <f t="shared" si="0"/>
        <v>1.1730205278592375E-2</v>
      </c>
      <c r="F18">
        <f t="shared" si="1"/>
        <v>-1.9306943876645353</v>
      </c>
      <c r="G18">
        <f t="shared" si="2"/>
        <v>-2.2647441497531205E-2</v>
      </c>
      <c r="H18">
        <f t="shared" si="3"/>
        <v>2.2647441497531205E-2</v>
      </c>
      <c r="J18" s="11" t="s">
        <v>10</v>
      </c>
      <c r="K18" s="11">
        <v>4</v>
      </c>
      <c r="L18" s="11">
        <f t="shared" si="4"/>
        <v>0.6020599913279624</v>
      </c>
      <c r="M18" s="11">
        <f t="shared" si="5"/>
        <v>0.36247623315782618</v>
      </c>
      <c r="N18" s="11">
        <f t="shared" si="6"/>
        <v>2.4082399653118496</v>
      </c>
      <c r="O18" s="11">
        <f t="shared" si="7"/>
        <v>1.4499049326313047</v>
      </c>
      <c r="R18" s="2"/>
      <c r="S18" s="18" t="s">
        <v>523</v>
      </c>
      <c r="X18" s="18" t="s">
        <v>525</v>
      </c>
    </row>
    <row r="19" spans="2:31" x14ac:dyDescent="0.2">
      <c r="B19">
        <v>11</v>
      </c>
      <c r="C19" s="84" t="s">
        <v>89</v>
      </c>
      <c r="D19" s="88">
        <v>3</v>
      </c>
      <c r="E19">
        <f t="shared" si="0"/>
        <v>8.7976539589442824E-3</v>
      </c>
      <c r="F19">
        <f t="shared" si="1"/>
        <v>-2.0556331242728354</v>
      </c>
      <c r="G19">
        <f t="shared" si="2"/>
        <v>-1.8084748893895913E-2</v>
      </c>
      <c r="H19">
        <f t="shared" si="3"/>
        <v>1.8084748893895913E-2</v>
      </c>
      <c r="J19" s="11" t="s">
        <v>89</v>
      </c>
      <c r="K19" s="11">
        <v>3</v>
      </c>
      <c r="L19" s="11">
        <f t="shared" ref="L19" si="8">LOG(K19)</f>
        <v>0.47712125471966244</v>
      </c>
      <c r="M19" s="11">
        <f t="shared" ref="M19" si="9">POWER(L19,2)</f>
        <v>0.227644691705265</v>
      </c>
      <c r="N19" s="11">
        <f t="shared" ref="N19" si="10">K19*L19</f>
        <v>1.4313637641589874</v>
      </c>
      <c r="O19" s="11">
        <f t="shared" ref="O19" si="11">K19*M19</f>
        <v>0.68293407511579496</v>
      </c>
      <c r="R19" s="2"/>
      <c r="S19" s="18" t="s">
        <v>524</v>
      </c>
    </row>
    <row r="20" spans="2:31" x14ac:dyDescent="0.2">
      <c r="C20" s="85" t="s">
        <v>15</v>
      </c>
      <c r="D20">
        <f>SUM(D9:D19)</f>
        <v>341</v>
      </c>
      <c r="E20">
        <f>SUM(E9:E19)</f>
        <v>1</v>
      </c>
      <c r="H20" s="4">
        <f>SUM(H9:H19)</f>
        <v>0.78415610187179563</v>
      </c>
      <c r="J20" s="11" t="s">
        <v>57</v>
      </c>
      <c r="K20" s="11">
        <f>SUM(K9:K19)</f>
        <v>341</v>
      </c>
      <c r="L20" s="11"/>
      <c r="M20" s="11"/>
      <c r="N20" s="11">
        <f>SUM(N9:N19)</f>
        <v>596.27201249815937</v>
      </c>
      <c r="O20" s="11">
        <f>SUM(O9:O19)</f>
        <v>1094.6481283695266</v>
      </c>
      <c r="R20" s="2"/>
    </row>
    <row r="21" spans="2:31" x14ac:dyDescent="0.2">
      <c r="H21" s="9"/>
      <c r="L21"/>
      <c r="R21" s="2"/>
      <c r="S21" s="87"/>
      <c r="T21" s="77"/>
      <c r="U21" s="77"/>
      <c r="V21" s="77"/>
      <c r="W21" s="77"/>
      <c r="X21" s="77"/>
      <c r="Y21" s="82"/>
    </row>
    <row r="22" spans="2:31" ht="16.5" thickBot="1" x14ac:dyDescent="0.35">
      <c r="C22" s="71" t="s">
        <v>20</v>
      </c>
      <c r="D22" s="51">
        <f>H20/LN(COUNTA(C9:C19))</f>
        <v>0.32701849441350983</v>
      </c>
      <c r="H22" s="9"/>
      <c r="J22" s="132" t="s">
        <v>518</v>
      </c>
      <c r="K22" s="132"/>
      <c r="L22" s="132"/>
      <c r="M22" s="132"/>
      <c r="N22" s="132"/>
      <c r="O22" s="132"/>
      <c r="R22" s="2"/>
      <c r="S22" s="78"/>
      <c r="T22" s="8"/>
      <c r="U22" s="8"/>
      <c r="V22" s="8"/>
      <c r="W22" s="133" t="s">
        <v>45</v>
      </c>
      <c r="X22" s="127" t="s">
        <v>49</v>
      </c>
      <c r="Y22" s="128"/>
    </row>
    <row r="23" spans="2:31" ht="15.75" x14ac:dyDescent="0.3">
      <c r="H23" s="9"/>
      <c r="J23" s="10" t="s">
        <v>50</v>
      </c>
      <c r="K23" s="10" t="s">
        <v>51</v>
      </c>
      <c r="L23" s="10" t="s">
        <v>52</v>
      </c>
      <c r="M23" s="10" t="s">
        <v>53</v>
      </c>
      <c r="N23" s="10" t="s">
        <v>54</v>
      </c>
      <c r="O23" s="10" t="s">
        <v>55</v>
      </c>
      <c r="R23" s="2"/>
      <c r="S23" s="78" t="s">
        <v>46</v>
      </c>
      <c r="T23" s="8"/>
      <c r="U23" s="8"/>
      <c r="V23" s="8"/>
      <c r="W23" s="133"/>
      <c r="X23" s="134" t="s">
        <v>62</v>
      </c>
      <c r="Y23" s="135"/>
    </row>
    <row r="24" spans="2:31" ht="15.75" x14ac:dyDescent="0.3">
      <c r="B24" s="7" t="s">
        <v>518</v>
      </c>
      <c r="J24" s="11" t="s">
        <v>8</v>
      </c>
      <c r="K24" s="11">
        <v>228</v>
      </c>
      <c r="L24" s="11">
        <f t="shared" ref="L24" si="12">LOG(K24)</f>
        <v>2.357934847000454</v>
      </c>
      <c r="M24" s="11">
        <f t="shared" ref="M24" si="13">POWER(L24,2)</f>
        <v>5.5598567426990542</v>
      </c>
      <c r="N24" s="11">
        <f t="shared" ref="N24" si="14">K24*L24</f>
        <v>537.60914511610349</v>
      </c>
      <c r="O24" s="11">
        <f t="shared" ref="O24" si="15">K24*M24</f>
        <v>1267.6473373353842</v>
      </c>
      <c r="R24" s="2"/>
      <c r="S24" s="78" t="s">
        <v>47</v>
      </c>
      <c r="T24" s="8"/>
      <c r="U24" s="8"/>
      <c r="V24" s="8"/>
      <c r="W24" s="8"/>
      <c r="X24" s="8"/>
      <c r="Y24" s="72"/>
    </row>
    <row r="25" spans="2:31" s="7" customFormat="1" ht="16.5" thickBot="1" x14ac:dyDescent="0.35">
      <c r="B25" s="7" t="s">
        <v>17</v>
      </c>
      <c r="C25" s="90" t="s">
        <v>515</v>
      </c>
      <c r="D25" s="7" t="s">
        <v>16</v>
      </c>
      <c r="E25" s="75" t="s">
        <v>14</v>
      </c>
      <c r="F25" s="75" t="s">
        <v>59</v>
      </c>
      <c r="G25" s="75" t="s">
        <v>60</v>
      </c>
      <c r="H25" s="7" t="s">
        <v>61</v>
      </c>
      <c r="J25" s="11" t="s">
        <v>9</v>
      </c>
      <c r="K25" s="11">
        <v>231</v>
      </c>
      <c r="L25" s="11">
        <f t="shared" ref="L25:L27" si="16">LOG(K25)</f>
        <v>2.3636119798921444</v>
      </c>
      <c r="M25" s="11">
        <f t="shared" ref="M25:M27" si="17">POWER(L25,2)</f>
        <v>5.5866615914896629</v>
      </c>
      <c r="N25" s="11">
        <f t="shared" ref="N25:N27" si="18">K25*L25</f>
        <v>545.99436735508539</v>
      </c>
      <c r="O25" s="11">
        <f t="shared" ref="O25:O27" si="19">K25*M25</f>
        <v>1290.5188276341121</v>
      </c>
      <c r="P25" t="s">
        <v>56</v>
      </c>
      <c r="Q25">
        <f>(K36*LOG(K36))-N36</f>
        <v>1009.5783396829979</v>
      </c>
      <c r="R25" s="2">
        <f>Q25/K36</f>
        <v>0.87182930887996368</v>
      </c>
      <c r="S25" s="78" t="s">
        <v>48</v>
      </c>
      <c r="T25" s="8"/>
      <c r="U25" s="8"/>
      <c r="V25" s="8"/>
      <c r="W25" s="126" t="s">
        <v>67</v>
      </c>
      <c r="X25" s="127" t="s">
        <v>68</v>
      </c>
      <c r="Y25" s="128"/>
      <c r="Z25"/>
      <c r="AA25"/>
      <c r="AB25"/>
      <c r="AC25"/>
      <c r="AD25"/>
      <c r="AE25"/>
    </row>
    <row r="26" spans="2:31" ht="15.75" x14ac:dyDescent="0.3">
      <c r="B26">
        <v>1</v>
      </c>
      <c r="C26" s="91" t="s">
        <v>8</v>
      </c>
      <c r="D26" s="92">
        <v>228</v>
      </c>
      <c r="E26">
        <f>D26/$D$38</f>
        <v>0.19689119170984457</v>
      </c>
      <c r="F26">
        <f t="shared" ref="F26" si="20">LOG(E26)</f>
        <v>-0.70577371239096354</v>
      </c>
      <c r="G26" s="1">
        <f t="shared" ref="G26" si="21">F26*E26</f>
        <v>-0.13896062731013789</v>
      </c>
      <c r="H26">
        <f t="shared" ref="H26" si="22">G26*-1</f>
        <v>0.13896062731013789</v>
      </c>
      <c r="J26" s="11" t="s">
        <v>7</v>
      </c>
      <c r="K26" s="11">
        <v>160</v>
      </c>
      <c r="L26" s="11">
        <f t="shared" si="16"/>
        <v>2.2041199826559246</v>
      </c>
      <c r="M26" s="11">
        <f t="shared" si="17"/>
        <v>4.858144897943153</v>
      </c>
      <c r="N26" s="11">
        <f t="shared" si="18"/>
        <v>352.65919722494795</v>
      </c>
      <c r="O26" s="11">
        <f t="shared" si="19"/>
        <v>777.30318367090445</v>
      </c>
      <c r="P26" t="s">
        <v>63</v>
      </c>
      <c r="Q26">
        <f>O36-(POWER(N36,2)/K36)</f>
        <v>125.27363232286734</v>
      </c>
      <c r="R26" s="2">
        <f>Q26/POWER(K36,2)</f>
        <v>9.3420578272695865E-5</v>
      </c>
      <c r="S26" s="78"/>
      <c r="T26" s="8"/>
      <c r="U26" s="8"/>
      <c r="V26" s="8"/>
      <c r="W26" s="126"/>
      <c r="X26" s="129" t="s">
        <v>69</v>
      </c>
      <c r="Y26" s="130"/>
      <c r="AE26" s="7"/>
    </row>
    <row r="27" spans="2:31" x14ac:dyDescent="0.2">
      <c r="B27">
        <v>2</v>
      </c>
      <c r="C27" s="91" t="s">
        <v>9</v>
      </c>
      <c r="D27" s="92">
        <v>231</v>
      </c>
      <c r="E27">
        <f>D27/$D$38</f>
        <v>0.19948186528497408</v>
      </c>
      <c r="F27">
        <f>LOG(E27)</f>
        <v>-0.70009657949927306</v>
      </c>
      <c r="G27" s="1">
        <f t="shared" ref="G27:G30" si="23">F27*E27</f>
        <v>-0.13965657155814515</v>
      </c>
      <c r="H27">
        <f t="shared" ref="H27:H30" si="24">G27*-1</f>
        <v>0.13965657155814515</v>
      </c>
      <c r="J27" s="11" t="s">
        <v>6</v>
      </c>
      <c r="K27" s="11">
        <v>257</v>
      </c>
      <c r="L27" s="11">
        <f t="shared" si="16"/>
        <v>2.4099331233312946</v>
      </c>
      <c r="M27" s="11">
        <f t="shared" si="17"/>
        <v>5.8077776589293286</v>
      </c>
      <c r="N27" s="11">
        <f t="shared" si="18"/>
        <v>619.35281269614268</v>
      </c>
      <c r="O27" s="11">
        <f t="shared" si="19"/>
        <v>1492.5988583448375</v>
      </c>
      <c r="R27" s="2"/>
      <c r="S27" s="80"/>
      <c r="T27" s="79"/>
      <c r="U27" s="79"/>
      <c r="V27" s="79"/>
      <c r="W27" s="81"/>
      <c r="X27" s="79"/>
      <c r="Y27" s="83"/>
    </row>
    <row r="28" spans="2:31" x14ac:dyDescent="0.2">
      <c r="B28">
        <v>3</v>
      </c>
      <c r="C28" s="91" t="s">
        <v>7</v>
      </c>
      <c r="D28" s="92">
        <v>160</v>
      </c>
      <c r="E28">
        <f t="shared" ref="E28:E37" si="25">D28/$D$38</f>
        <v>0.1381692573402418</v>
      </c>
      <c r="F28">
        <f t="shared" ref="F28:F31" si="26">LOG(E28)</f>
        <v>-0.8595885767354926</v>
      </c>
      <c r="G28" s="1">
        <f t="shared" si="23"/>
        <v>-0.11876871526569846</v>
      </c>
      <c r="H28">
        <f t="shared" si="24"/>
        <v>0.11876871526569846</v>
      </c>
      <c r="J28" s="11" t="s">
        <v>2</v>
      </c>
      <c r="K28" s="11">
        <v>14</v>
      </c>
      <c r="L28" s="11">
        <f t="shared" ref="L28:L35" si="27">LOG(K28)</f>
        <v>1.146128035678238</v>
      </c>
      <c r="M28" s="11">
        <f t="shared" ref="M28:M35" si="28">POWER(L28,2)</f>
        <v>1.3136094741676563</v>
      </c>
      <c r="N28" s="11">
        <f t="shared" ref="N28:N35" si="29">K28*L28</f>
        <v>16.045792499495331</v>
      </c>
      <c r="O28" s="11">
        <f t="shared" ref="O28:O35" si="30">K28*M28</f>
        <v>18.390532638347189</v>
      </c>
      <c r="R28" s="2"/>
    </row>
    <row r="29" spans="2:31" x14ac:dyDescent="0.2">
      <c r="B29">
        <v>4</v>
      </c>
      <c r="C29" s="91" t="s">
        <v>6</v>
      </c>
      <c r="D29" s="92">
        <v>257</v>
      </c>
      <c r="E29">
        <f t="shared" si="25"/>
        <v>0.22193436960276339</v>
      </c>
      <c r="F29">
        <f t="shared" si="26"/>
        <v>-0.65377543606012289</v>
      </c>
      <c r="G29" s="1">
        <f t="shared" si="23"/>
        <v>-0.14509523926377513</v>
      </c>
      <c r="H29">
        <f t="shared" si="24"/>
        <v>0.14509523926377513</v>
      </c>
      <c r="J29" s="11" t="s">
        <v>88</v>
      </c>
      <c r="K29" s="11">
        <v>119</v>
      </c>
      <c r="L29" s="11">
        <f t="shared" si="27"/>
        <v>2.0755469613925306</v>
      </c>
      <c r="M29" s="11">
        <f t="shared" si="28"/>
        <v>4.3078951889457668</v>
      </c>
      <c r="N29" s="11">
        <f t="shared" si="29"/>
        <v>246.99008840571113</v>
      </c>
      <c r="O29" s="11">
        <f t="shared" si="30"/>
        <v>512.63952748454631</v>
      </c>
      <c r="R29" s="2"/>
    </row>
    <row r="30" spans="2:31" x14ac:dyDescent="0.2">
      <c r="B30">
        <v>5</v>
      </c>
      <c r="C30" s="91" t="s">
        <v>2</v>
      </c>
      <c r="D30" s="92">
        <v>14</v>
      </c>
      <c r="E30">
        <f t="shared" si="25"/>
        <v>1.2089810017271158E-2</v>
      </c>
      <c r="F30">
        <f t="shared" si="26"/>
        <v>-1.9175805237131793</v>
      </c>
      <c r="G30" s="1">
        <f t="shared" si="23"/>
        <v>-2.3183184224511669E-2</v>
      </c>
      <c r="H30">
        <f t="shared" si="24"/>
        <v>2.3183184224511669E-2</v>
      </c>
      <c r="J30" s="11" t="s">
        <v>1</v>
      </c>
      <c r="K30" s="11">
        <v>37</v>
      </c>
      <c r="L30" s="11">
        <f t="shared" si="27"/>
        <v>1.568201724066995</v>
      </c>
      <c r="M30" s="11">
        <f t="shared" si="28"/>
        <v>2.4592566473666957</v>
      </c>
      <c r="N30" s="11">
        <f t="shared" si="29"/>
        <v>58.023463790478814</v>
      </c>
      <c r="O30" s="11">
        <f t="shared" si="30"/>
        <v>90.992495952567737</v>
      </c>
      <c r="R30" s="2"/>
    </row>
    <row r="31" spans="2:31" x14ac:dyDescent="0.2">
      <c r="B31">
        <v>6</v>
      </c>
      <c r="C31" s="91" t="s">
        <v>88</v>
      </c>
      <c r="D31" s="92">
        <v>119</v>
      </c>
      <c r="E31">
        <f t="shared" si="25"/>
        <v>0.10276338514680483</v>
      </c>
      <c r="F31">
        <f t="shared" si="26"/>
        <v>-0.9881615979988867</v>
      </c>
      <c r="G31" s="1">
        <f t="shared" ref="G31:G37" si="31">F31*E31</f>
        <v>-0.10154683088244172</v>
      </c>
      <c r="H31">
        <f t="shared" ref="H31:H37" si="32">G31*-1</f>
        <v>0.10154683088244172</v>
      </c>
      <c r="J31" s="11" t="s">
        <v>0</v>
      </c>
      <c r="K31" s="11">
        <v>32</v>
      </c>
      <c r="L31" s="11">
        <f t="shared" si="27"/>
        <v>1.505149978319906</v>
      </c>
      <c r="M31" s="11">
        <f t="shared" si="28"/>
        <v>2.2654764572364137</v>
      </c>
      <c r="N31" s="11">
        <f t="shared" si="29"/>
        <v>48.164799306236993</v>
      </c>
      <c r="O31" s="11">
        <f t="shared" si="30"/>
        <v>72.495246631565237</v>
      </c>
      <c r="R31" s="2"/>
    </row>
    <row r="32" spans="2:31" x14ac:dyDescent="0.2">
      <c r="B32">
        <v>7</v>
      </c>
      <c r="C32" s="91" t="s">
        <v>1</v>
      </c>
      <c r="D32" s="92">
        <v>37</v>
      </c>
      <c r="E32">
        <f t="shared" si="25"/>
        <v>3.1951640759930913E-2</v>
      </c>
      <c r="F32">
        <f t="shared" ref="F32:F37" si="33">LOG(E32)</f>
        <v>-1.4955068353244225</v>
      </c>
      <c r="G32" s="1">
        <f t="shared" si="31"/>
        <v>-4.7783897156307105E-2</v>
      </c>
      <c r="H32">
        <f t="shared" si="32"/>
        <v>4.7783897156307105E-2</v>
      </c>
      <c r="J32" s="11" t="s">
        <v>516</v>
      </c>
      <c r="K32" s="11">
        <v>3</v>
      </c>
      <c r="L32" s="11">
        <f t="shared" si="27"/>
        <v>0.47712125471966244</v>
      </c>
      <c r="M32" s="11">
        <f t="shared" si="28"/>
        <v>0.227644691705265</v>
      </c>
      <c r="N32" s="11">
        <f t="shared" si="29"/>
        <v>1.4313637641589874</v>
      </c>
      <c r="O32" s="11">
        <f t="shared" si="30"/>
        <v>0.68293407511579496</v>
      </c>
      <c r="R32" s="2"/>
    </row>
    <row r="33" spans="2:18" x14ac:dyDescent="0.2">
      <c r="B33">
        <v>8</v>
      </c>
      <c r="C33" s="91" t="s">
        <v>0</v>
      </c>
      <c r="D33" s="92">
        <v>32</v>
      </c>
      <c r="E33">
        <f t="shared" si="25"/>
        <v>2.7633851468048358E-2</v>
      </c>
      <c r="F33">
        <f t="shared" si="33"/>
        <v>-1.5585585810715115</v>
      </c>
      <c r="G33" s="1">
        <f t="shared" si="31"/>
        <v>-4.3068976333582351E-2</v>
      </c>
      <c r="H33">
        <f t="shared" si="32"/>
        <v>4.3068976333582351E-2</v>
      </c>
      <c r="J33" s="11" t="s">
        <v>11</v>
      </c>
      <c r="K33" s="11">
        <v>41</v>
      </c>
      <c r="L33" s="11">
        <f t="shared" si="27"/>
        <v>1.6127838567197355</v>
      </c>
      <c r="M33" s="11">
        <f t="shared" si="28"/>
        <v>2.601071768495784</v>
      </c>
      <c r="N33" s="11">
        <f t="shared" si="29"/>
        <v>66.124138125509148</v>
      </c>
      <c r="O33" s="11">
        <f t="shared" si="30"/>
        <v>106.64394250832714</v>
      </c>
      <c r="R33" s="2"/>
    </row>
    <row r="34" spans="2:18" x14ac:dyDescent="0.2">
      <c r="B34">
        <v>9</v>
      </c>
      <c r="C34" s="91" t="s">
        <v>516</v>
      </c>
      <c r="D34" s="92">
        <v>3</v>
      </c>
      <c r="E34">
        <f t="shared" si="25"/>
        <v>2.5906735751295338E-3</v>
      </c>
      <c r="F34">
        <f t="shared" si="33"/>
        <v>-2.5865873046717551</v>
      </c>
      <c r="G34" s="1">
        <f t="shared" si="31"/>
        <v>-6.7010033799786402E-3</v>
      </c>
      <c r="H34">
        <f t="shared" si="32"/>
        <v>6.7010033799786402E-3</v>
      </c>
      <c r="J34" s="11" t="s">
        <v>10</v>
      </c>
      <c r="K34" s="11">
        <v>23</v>
      </c>
      <c r="L34" s="11">
        <f t="shared" si="27"/>
        <v>1.3617278360175928</v>
      </c>
      <c r="M34" s="11">
        <f t="shared" si="28"/>
        <v>1.8543026993851561</v>
      </c>
      <c r="N34" s="11">
        <f t="shared" si="29"/>
        <v>31.319740228404637</v>
      </c>
      <c r="O34" s="11">
        <f t="shared" si="30"/>
        <v>42.648962085858592</v>
      </c>
      <c r="R34" s="2"/>
    </row>
    <row r="35" spans="2:18" x14ac:dyDescent="0.2">
      <c r="B35">
        <v>10</v>
      </c>
      <c r="C35" s="91" t="s">
        <v>11</v>
      </c>
      <c r="D35" s="92">
        <v>41</v>
      </c>
      <c r="E35">
        <f t="shared" si="25"/>
        <v>3.5405872193436959E-2</v>
      </c>
      <c r="F35">
        <f t="shared" si="33"/>
        <v>-1.4509247026716818</v>
      </c>
      <c r="G35" s="1">
        <f t="shared" si="31"/>
        <v>-5.1371254585094089E-2</v>
      </c>
      <c r="H35">
        <f t="shared" si="32"/>
        <v>5.1371254585094089E-2</v>
      </c>
      <c r="J35" s="11" t="s">
        <v>89</v>
      </c>
      <c r="K35" s="11">
        <v>13</v>
      </c>
      <c r="L35" s="11">
        <f t="shared" si="27"/>
        <v>1.1139433523068367</v>
      </c>
      <c r="M35" s="11">
        <f t="shared" si="28"/>
        <v>1.2408697921485934</v>
      </c>
      <c r="N35" s="11">
        <f t="shared" si="29"/>
        <v>14.481263579988877</v>
      </c>
      <c r="O35" s="11">
        <f t="shared" si="30"/>
        <v>16.131307297931713</v>
      </c>
      <c r="R35" s="2"/>
    </row>
    <row r="36" spans="2:18" x14ac:dyDescent="0.2">
      <c r="B36">
        <v>11</v>
      </c>
      <c r="C36" s="91" t="s">
        <v>10</v>
      </c>
      <c r="D36" s="92">
        <v>23</v>
      </c>
      <c r="E36">
        <f t="shared" si="25"/>
        <v>1.9861830742659757E-2</v>
      </c>
      <c r="F36">
        <f t="shared" si="33"/>
        <v>-1.7019807233738244</v>
      </c>
      <c r="G36" s="1">
        <f t="shared" si="31"/>
        <v>-3.3804453054920518E-2</v>
      </c>
      <c r="H36">
        <f t="shared" si="32"/>
        <v>3.3804453054920518E-2</v>
      </c>
      <c r="J36" s="11" t="s">
        <v>57</v>
      </c>
      <c r="K36" s="11">
        <f>SUM(K24:K35)</f>
        <v>1158</v>
      </c>
      <c r="L36" s="11"/>
      <c r="M36" s="11"/>
      <c r="N36" s="11">
        <f>SUM(N24:N35)</f>
        <v>2538.1961720922632</v>
      </c>
      <c r="O36" s="11">
        <f>SUM(O24:O35)</f>
        <v>5688.6931556594973</v>
      </c>
      <c r="R36" s="2"/>
    </row>
    <row r="37" spans="2:18" x14ac:dyDescent="0.2">
      <c r="B37">
        <v>12</v>
      </c>
      <c r="C37" s="91" t="s">
        <v>89</v>
      </c>
      <c r="D37" s="92">
        <v>13</v>
      </c>
      <c r="E37">
        <f t="shared" si="25"/>
        <v>1.1226252158894647E-2</v>
      </c>
      <c r="F37">
        <f t="shared" si="33"/>
        <v>-1.9497652070845806</v>
      </c>
      <c r="G37" s="1">
        <f t="shared" si="31"/>
        <v>-2.1888555865370939E-2</v>
      </c>
      <c r="H37">
        <f t="shared" si="32"/>
        <v>2.1888555865370939E-2</v>
      </c>
      <c r="L37"/>
      <c r="R37" s="2"/>
    </row>
    <row r="38" spans="2:18" x14ac:dyDescent="0.2">
      <c r="C38" t="s">
        <v>15</v>
      </c>
      <c r="D38">
        <f>SUM(D26:D37)</f>
        <v>1158</v>
      </c>
      <c r="E38">
        <f>SUM(E26:E37)</f>
        <v>0.99999999999999989</v>
      </c>
      <c r="H38" s="4">
        <f>SUM(H26:H37)</f>
        <v>0.87182930887996368</v>
      </c>
    </row>
    <row r="40" spans="2:18" x14ac:dyDescent="0.2">
      <c r="C40" s="71" t="s">
        <v>20</v>
      </c>
      <c r="D40" s="51">
        <f>H38/LN(COUNTA(C26:C37))</f>
        <v>0.35084992386106084</v>
      </c>
    </row>
  </sheetData>
  <mergeCells count="24">
    <mergeCell ref="U4:X4"/>
    <mergeCell ref="Y4:AD4"/>
    <mergeCell ref="S5:T5"/>
    <mergeCell ref="AB5:AC5"/>
    <mergeCell ref="AB6:AC6"/>
    <mergeCell ref="J7:O7"/>
    <mergeCell ref="AB7:AC7"/>
    <mergeCell ref="W22:W23"/>
    <mergeCell ref="X22:Y22"/>
    <mergeCell ref="X23:Y23"/>
    <mergeCell ref="AB12:AC12"/>
    <mergeCell ref="AB13:AC13"/>
    <mergeCell ref="AB8:AC8"/>
    <mergeCell ref="AB9:AC9"/>
    <mergeCell ref="AB10:AC10"/>
    <mergeCell ref="AB11:AC11"/>
    <mergeCell ref="J22:O22"/>
    <mergeCell ref="W25:W26"/>
    <mergeCell ref="X25:Y25"/>
    <mergeCell ref="X26:Y26"/>
    <mergeCell ref="AB14:AC14"/>
    <mergeCell ref="AB15:AC15"/>
    <mergeCell ref="AB16:AC16"/>
    <mergeCell ref="AB17:AC17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155"/>
  <sheetViews>
    <sheetView topLeftCell="A787" workbookViewId="0">
      <selection activeCell="X789" sqref="X789:X1030"/>
    </sheetView>
  </sheetViews>
  <sheetFormatPr defaultRowHeight="12.75" x14ac:dyDescent="0.2"/>
  <cols>
    <col min="16" max="16" width="14.5703125" customWidth="1"/>
  </cols>
  <sheetData>
    <row r="2" spans="1:24" x14ac:dyDescent="0.2">
      <c r="A2" s="7" t="s">
        <v>528</v>
      </c>
      <c r="S2" s="18" t="s">
        <v>555</v>
      </c>
      <c r="W2" s="18" t="s">
        <v>556</v>
      </c>
    </row>
    <row r="3" spans="1:24" ht="15" x14ac:dyDescent="0.25">
      <c r="A3" s="25" t="s">
        <v>79</v>
      </c>
      <c r="B3" s="93" t="s">
        <v>490</v>
      </c>
      <c r="C3" s="24" t="s">
        <v>8</v>
      </c>
      <c r="D3" s="24" t="s">
        <v>9</v>
      </c>
      <c r="E3" s="24" t="s">
        <v>7</v>
      </c>
      <c r="F3" s="24" t="s">
        <v>6</v>
      </c>
      <c r="G3" s="24" t="s">
        <v>2</v>
      </c>
      <c r="H3" s="24" t="s">
        <v>88</v>
      </c>
      <c r="I3" s="24" t="s">
        <v>1</v>
      </c>
      <c r="J3" s="24" t="s">
        <v>0</v>
      </c>
      <c r="K3" s="24" t="s">
        <v>4</v>
      </c>
      <c r="L3" s="24" t="s">
        <v>11</v>
      </c>
      <c r="M3" s="24" t="s">
        <v>10</v>
      </c>
      <c r="N3" s="24" t="s">
        <v>89</v>
      </c>
      <c r="P3" s="95" t="s">
        <v>531</v>
      </c>
      <c r="S3" t="s">
        <v>544</v>
      </c>
      <c r="T3" t="s">
        <v>545</v>
      </c>
      <c r="W3" t="s">
        <v>544</v>
      </c>
      <c r="X3" t="s">
        <v>545</v>
      </c>
    </row>
    <row r="4" spans="1:24" ht="15" x14ac:dyDescent="0.25">
      <c r="A4" s="40">
        <v>1005</v>
      </c>
      <c r="B4" s="22" t="s">
        <v>91</v>
      </c>
      <c r="C4" s="34"/>
      <c r="D4" s="34"/>
      <c r="E4" s="34"/>
      <c r="F4" s="34">
        <v>1</v>
      </c>
      <c r="G4" s="34"/>
      <c r="H4" s="34"/>
      <c r="I4" s="34"/>
      <c r="J4" s="34"/>
      <c r="K4" s="34"/>
      <c r="L4" s="34"/>
      <c r="M4" s="34">
        <v>1</v>
      </c>
      <c r="N4" s="34"/>
      <c r="P4">
        <f>SUM(C4:N4)</f>
        <v>2</v>
      </c>
      <c r="S4">
        <v>2</v>
      </c>
      <c r="T4">
        <v>2</v>
      </c>
      <c r="W4">
        <v>1</v>
      </c>
      <c r="X4" s="99">
        <v>4</v>
      </c>
    </row>
    <row r="5" spans="1:24" ht="15" x14ac:dyDescent="0.25">
      <c r="A5" s="40">
        <v>1008</v>
      </c>
      <c r="B5" s="22" t="s">
        <v>91</v>
      </c>
      <c r="C5" s="34"/>
      <c r="D5" s="34">
        <v>1</v>
      </c>
      <c r="E5" s="34"/>
      <c r="F5" s="34"/>
      <c r="G5" s="34"/>
      <c r="H5" s="34"/>
      <c r="I5" s="34"/>
      <c r="J5" s="34"/>
      <c r="K5" s="34"/>
      <c r="L5" s="34"/>
      <c r="M5" s="34"/>
      <c r="N5" s="34"/>
      <c r="P5">
        <f t="shared" ref="P5:P68" si="0">SUM(C5:N5)</f>
        <v>1</v>
      </c>
      <c r="S5">
        <v>1</v>
      </c>
      <c r="T5">
        <v>3</v>
      </c>
      <c r="W5">
        <v>1</v>
      </c>
      <c r="X5" s="99">
        <v>3</v>
      </c>
    </row>
    <row r="6" spans="1:24" ht="15" x14ac:dyDescent="0.25">
      <c r="A6" s="40">
        <v>1011</v>
      </c>
      <c r="B6" s="22" t="s">
        <v>91</v>
      </c>
      <c r="C6" s="34"/>
      <c r="D6" s="34"/>
      <c r="E6" s="34"/>
      <c r="F6" s="34">
        <v>1</v>
      </c>
      <c r="G6" s="34"/>
      <c r="H6" s="34"/>
      <c r="I6" s="34"/>
      <c r="J6" s="34"/>
      <c r="K6" s="34"/>
      <c r="L6" s="34"/>
      <c r="M6" s="34"/>
      <c r="N6" s="34"/>
      <c r="P6">
        <f t="shared" si="0"/>
        <v>1</v>
      </c>
      <c r="S6">
        <v>1</v>
      </c>
      <c r="T6">
        <v>2</v>
      </c>
      <c r="W6">
        <v>1</v>
      </c>
      <c r="X6" s="99">
        <v>4</v>
      </c>
    </row>
    <row r="7" spans="1:24" ht="15" x14ac:dyDescent="0.25">
      <c r="A7" s="40">
        <v>1012</v>
      </c>
      <c r="B7" s="22" t="s">
        <v>91</v>
      </c>
      <c r="C7" s="34"/>
      <c r="D7" s="34">
        <v>1</v>
      </c>
      <c r="E7" s="34"/>
      <c r="F7" s="34"/>
      <c r="G7" s="34"/>
      <c r="H7" s="34">
        <v>1</v>
      </c>
      <c r="I7" s="34"/>
      <c r="J7" s="34"/>
      <c r="K7" s="34"/>
      <c r="L7" s="34"/>
      <c r="M7" s="34"/>
      <c r="N7" s="34"/>
      <c r="P7">
        <f t="shared" si="0"/>
        <v>2</v>
      </c>
      <c r="S7">
        <v>2</v>
      </c>
      <c r="T7">
        <v>1</v>
      </c>
      <c r="W7">
        <v>1</v>
      </c>
      <c r="X7" s="99">
        <v>3</v>
      </c>
    </row>
    <row r="8" spans="1:24" ht="15" x14ac:dyDescent="0.25">
      <c r="A8" s="40">
        <v>1074</v>
      </c>
      <c r="B8" s="22" t="s">
        <v>91</v>
      </c>
      <c r="C8" s="34"/>
      <c r="D8" s="34"/>
      <c r="E8" s="34"/>
      <c r="F8" s="34">
        <v>1</v>
      </c>
      <c r="G8" s="34"/>
      <c r="H8" s="34">
        <v>1</v>
      </c>
      <c r="I8" s="34"/>
      <c r="J8" s="34"/>
      <c r="K8" s="34"/>
      <c r="L8" s="34"/>
      <c r="M8" s="34"/>
      <c r="N8" s="34"/>
      <c r="P8">
        <f t="shared" si="0"/>
        <v>2</v>
      </c>
      <c r="S8">
        <v>2</v>
      </c>
      <c r="T8">
        <v>4</v>
      </c>
      <c r="W8">
        <v>1</v>
      </c>
      <c r="X8" s="99">
        <v>3</v>
      </c>
    </row>
    <row r="9" spans="1:24" ht="15" x14ac:dyDescent="0.25">
      <c r="A9" s="40">
        <v>1075</v>
      </c>
      <c r="B9" s="22" t="s">
        <v>91</v>
      </c>
      <c r="C9" s="34"/>
      <c r="D9" s="34"/>
      <c r="E9" s="34"/>
      <c r="F9" s="34">
        <v>1</v>
      </c>
      <c r="G9" s="34"/>
      <c r="H9" s="34"/>
      <c r="I9" s="34"/>
      <c r="J9" s="34"/>
      <c r="K9" s="34"/>
      <c r="L9" s="34"/>
      <c r="M9" s="34"/>
      <c r="N9" s="34"/>
      <c r="P9">
        <f t="shared" si="0"/>
        <v>1</v>
      </c>
      <c r="S9">
        <v>1</v>
      </c>
      <c r="T9">
        <v>2</v>
      </c>
      <c r="W9">
        <v>1</v>
      </c>
      <c r="X9" s="99">
        <v>2</v>
      </c>
    </row>
    <row r="10" spans="1:24" ht="15" x14ac:dyDescent="0.25">
      <c r="A10" s="40">
        <v>1125</v>
      </c>
      <c r="B10" s="22" t="s">
        <v>91</v>
      </c>
      <c r="C10" s="34"/>
      <c r="D10" s="34">
        <v>1</v>
      </c>
      <c r="E10" s="34"/>
      <c r="F10" s="34">
        <v>1</v>
      </c>
      <c r="G10" s="34"/>
      <c r="H10" s="34"/>
      <c r="I10" s="34"/>
      <c r="J10" s="34"/>
      <c r="K10" s="34"/>
      <c r="L10" s="34"/>
      <c r="M10" s="34"/>
      <c r="N10" s="34"/>
      <c r="P10">
        <f t="shared" si="0"/>
        <v>2</v>
      </c>
      <c r="S10">
        <v>2</v>
      </c>
      <c r="T10">
        <v>3</v>
      </c>
      <c r="W10">
        <v>1</v>
      </c>
      <c r="X10" s="99">
        <v>1</v>
      </c>
    </row>
    <row r="11" spans="1:24" ht="15" x14ac:dyDescent="0.25">
      <c r="A11" s="40">
        <v>1164</v>
      </c>
      <c r="B11" s="22" t="s">
        <v>91</v>
      </c>
      <c r="C11" s="34"/>
      <c r="D11" s="34"/>
      <c r="E11" s="34">
        <v>1</v>
      </c>
      <c r="F11" s="34">
        <v>1</v>
      </c>
      <c r="G11" s="34"/>
      <c r="H11" s="34"/>
      <c r="I11" s="34"/>
      <c r="J11" s="34"/>
      <c r="K11" s="34"/>
      <c r="L11" s="34"/>
      <c r="M11" s="34"/>
      <c r="N11" s="34"/>
      <c r="P11">
        <f t="shared" si="0"/>
        <v>2</v>
      </c>
      <c r="S11">
        <v>2</v>
      </c>
      <c r="T11">
        <v>5</v>
      </c>
      <c r="W11">
        <v>1</v>
      </c>
      <c r="X11" s="99">
        <v>4</v>
      </c>
    </row>
    <row r="12" spans="1:24" ht="15" x14ac:dyDescent="0.25">
      <c r="A12" s="40">
        <v>1176</v>
      </c>
      <c r="B12" s="22" t="s">
        <v>91</v>
      </c>
      <c r="C12" s="34"/>
      <c r="D12" s="34"/>
      <c r="E12" s="34"/>
      <c r="F12" s="34"/>
      <c r="G12" s="34"/>
      <c r="H12" s="34">
        <v>1</v>
      </c>
      <c r="I12" s="34"/>
      <c r="J12" s="34"/>
      <c r="K12" s="34"/>
      <c r="L12" s="34"/>
      <c r="M12" s="34"/>
      <c r="N12" s="34">
        <v>1</v>
      </c>
      <c r="P12">
        <f t="shared" si="0"/>
        <v>2</v>
      </c>
      <c r="S12">
        <v>2</v>
      </c>
      <c r="T12">
        <v>2</v>
      </c>
      <c r="W12">
        <v>1</v>
      </c>
      <c r="X12" s="99">
        <v>3</v>
      </c>
    </row>
    <row r="13" spans="1:24" ht="15" x14ac:dyDescent="0.25">
      <c r="A13" s="40">
        <v>1177</v>
      </c>
      <c r="B13" s="22" t="s">
        <v>91</v>
      </c>
      <c r="C13" s="34"/>
      <c r="D13" s="34"/>
      <c r="E13" s="34"/>
      <c r="F13" s="34">
        <v>1</v>
      </c>
      <c r="G13" s="34"/>
      <c r="H13" s="34">
        <v>1</v>
      </c>
      <c r="I13" s="34"/>
      <c r="J13" s="34"/>
      <c r="K13" s="34"/>
      <c r="L13" s="34"/>
      <c r="M13" s="34"/>
      <c r="N13" s="34"/>
      <c r="P13">
        <f t="shared" si="0"/>
        <v>2</v>
      </c>
      <c r="S13">
        <v>2</v>
      </c>
      <c r="T13">
        <v>3</v>
      </c>
      <c r="W13">
        <v>1</v>
      </c>
      <c r="X13" s="99">
        <v>3</v>
      </c>
    </row>
    <row r="14" spans="1:24" ht="15" x14ac:dyDescent="0.25">
      <c r="A14" s="40">
        <v>1178</v>
      </c>
      <c r="B14" s="22" t="s">
        <v>91</v>
      </c>
      <c r="C14" s="34"/>
      <c r="D14" s="34"/>
      <c r="E14" s="34"/>
      <c r="F14" s="34">
        <v>1</v>
      </c>
      <c r="G14" s="34"/>
      <c r="H14" s="34"/>
      <c r="I14" s="34"/>
      <c r="J14" s="34"/>
      <c r="K14" s="34"/>
      <c r="L14" s="34"/>
      <c r="M14" s="34"/>
      <c r="N14" s="34"/>
      <c r="P14">
        <f t="shared" si="0"/>
        <v>1</v>
      </c>
      <c r="S14">
        <v>1</v>
      </c>
      <c r="T14">
        <v>3</v>
      </c>
      <c r="W14">
        <v>1</v>
      </c>
      <c r="X14" s="99">
        <v>4</v>
      </c>
    </row>
    <row r="15" spans="1:24" ht="15" x14ac:dyDescent="0.25">
      <c r="A15" s="40">
        <v>1179</v>
      </c>
      <c r="B15" s="22" t="s">
        <v>91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>
        <v>1</v>
      </c>
      <c r="N15" s="34"/>
      <c r="P15">
        <f t="shared" si="0"/>
        <v>1</v>
      </c>
      <c r="S15">
        <v>1</v>
      </c>
      <c r="T15">
        <v>5</v>
      </c>
      <c r="W15">
        <v>1</v>
      </c>
      <c r="X15" s="99">
        <v>5</v>
      </c>
    </row>
    <row r="16" spans="1:24" ht="15" x14ac:dyDescent="0.25">
      <c r="A16" s="40">
        <v>1258</v>
      </c>
      <c r="B16" s="22" t="s">
        <v>91</v>
      </c>
      <c r="C16" s="34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P16">
        <f t="shared" si="0"/>
        <v>1</v>
      </c>
      <c r="S16">
        <v>1</v>
      </c>
      <c r="T16">
        <v>2</v>
      </c>
      <c r="W16">
        <v>1</v>
      </c>
      <c r="X16" s="99">
        <v>5</v>
      </c>
    </row>
    <row r="17" spans="1:24" ht="15" x14ac:dyDescent="0.25">
      <c r="A17" s="40">
        <v>1259</v>
      </c>
      <c r="B17" s="22" t="s">
        <v>91</v>
      </c>
      <c r="C17" s="34"/>
      <c r="D17" s="34"/>
      <c r="E17" s="34"/>
      <c r="F17" s="34">
        <v>1</v>
      </c>
      <c r="G17" s="34"/>
      <c r="H17" s="34"/>
      <c r="I17" s="34"/>
      <c r="J17" s="34"/>
      <c r="K17" s="34"/>
      <c r="L17" s="34"/>
      <c r="M17" s="34"/>
      <c r="N17" s="34"/>
      <c r="P17">
        <f t="shared" si="0"/>
        <v>1</v>
      </c>
      <c r="S17">
        <v>1</v>
      </c>
      <c r="T17">
        <v>3</v>
      </c>
      <c r="W17">
        <v>1</v>
      </c>
      <c r="X17" s="99">
        <v>4</v>
      </c>
    </row>
    <row r="18" spans="1:24" ht="15" x14ac:dyDescent="0.25">
      <c r="A18" s="40">
        <v>1260</v>
      </c>
      <c r="B18" s="22" t="s">
        <v>91</v>
      </c>
      <c r="C18" s="34"/>
      <c r="D18" s="34"/>
      <c r="E18" s="34"/>
      <c r="F18" s="34">
        <v>1</v>
      </c>
      <c r="G18" s="34"/>
      <c r="H18" s="34"/>
      <c r="I18" s="34"/>
      <c r="J18" s="34"/>
      <c r="K18" s="34"/>
      <c r="L18" s="34"/>
      <c r="M18" s="34"/>
      <c r="N18" s="34"/>
      <c r="P18">
        <f t="shared" si="0"/>
        <v>1</v>
      </c>
      <c r="S18">
        <v>1</v>
      </c>
      <c r="T18">
        <v>4</v>
      </c>
      <c r="W18">
        <v>2</v>
      </c>
      <c r="X18" s="99">
        <v>3</v>
      </c>
    </row>
    <row r="19" spans="1:24" ht="15" x14ac:dyDescent="0.25">
      <c r="A19" s="40">
        <v>1262</v>
      </c>
      <c r="B19" s="22" t="s">
        <v>91</v>
      </c>
      <c r="C19" s="34"/>
      <c r="D19" s="34"/>
      <c r="E19" s="34"/>
      <c r="F19" s="34">
        <v>1</v>
      </c>
      <c r="G19" s="34"/>
      <c r="H19" s="34"/>
      <c r="I19" s="34"/>
      <c r="J19" s="34"/>
      <c r="K19" s="34"/>
      <c r="L19" s="34"/>
      <c r="M19" s="34"/>
      <c r="N19" s="34"/>
      <c r="P19">
        <f t="shared" si="0"/>
        <v>1</v>
      </c>
      <c r="S19">
        <v>1</v>
      </c>
      <c r="T19">
        <v>3</v>
      </c>
      <c r="W19">
        <v>1</v>
      </c>
      <c r="X19" s="99">
        <v>2</v>
      </c>
    </row>
    <row r="20" spans="1:24" ht="15" x14ac:dyDescent="0.25">
      <c r="A20" s="40">
        <v>1263</v>
      </c>
      <c r="B20" s="22" t="s">
        <v>91</v>
      </c>
      <c r="C20" s="34"/>
      <c r="D20" s="34">
        <v>1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P20">
        <f t="shared" si="0"/>
        <v>1</v>
      </c>
      <c r="S20">
        <v>1</v>
      </c>
      <c r="T20">
        <v>4</v>
      </c>
      <c r="W20">
        <v>1</v>
      </c>
      <c r="X20" s="99">
        <v>1</v>
      </c>
    </row>
    <row r="21" spans="1:24" ht="15" x14ac:dyDescent="0.25">
      <c r="A21" s="40">
        <v>1265</v>
      </c>
      <c r="B21" s="22" t="s">
        <v>91</v>
      </c>
      <c r="C21" s="34"/>
      <c r="D21" s="34">
        <v>1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P21">
        <f t="shared" si="0"/>
        <v>1</v>
      </c>
      <c r="S21">
        <v>1</v>
      </c>
      <c r="T21">
        <v>3</v>
      </c>
      <c r="W21">
        <v>1</v>
      </c>
      <c r="X21" s="99">
        <v>2</v>
      </c>
    </row>
    <row r="22" spans="1:24" ht="15" x14ac:dyDescent="0.25">
      <c r="A22" s="40">
        <v>1266</v>
      </c>
      <c r="B22" s="22" t="s">
        <v>91</v>
      </c>
      <c r="C22" s="34"/>
      <c r="D22" s="34"/>
      <c r="E22" s="34"/>
      <c r="F22" s="34">
        <v>1</v>
      </c>
      <c r="G22" s="34"/>
      <c r="H22" s="34">
        <v>1</v>
      </c>
      <c r="I22" s="34"/>
      <c r="J22" s="34"/>
      <c r="K22" s="34"/>
      <c r="L22" s="34"/>
      <c r="M22" s="34"/>
      <c r="N22" s="34"/>
      <c r="P22">
        <f t="shared" si="0"/>
        <v>2</v>
      </c>
      <c r="S22">
        <v>2</v>
      </c>
      <c r="T22">
        <v>3</v>
      </c>
      <c r="W22">
        <v>1</v>
      </c>
      <c r="X22" s="99">
        <v>2</v>
      </c>
    </row>
    <row r="23" spans="1:24" ht="15" x14ac:dyDescent="0.25">
      <c r="A23" s="40">
        <v>1288</v>
      </c>
      <c r="B23" s="22" t="s">
        <v>91</v>
      </c>
      <c r="C23" s="34"/>
      <c r="D23" s="34"/>
      <c r="E23" s="34"/>
      <c r="F23" s="34">
        <v>1</v>
      </c>
      <c r="G23" s="34"/>
      <c r="H23" s="34">
        <v>1</v>
      </c>
      <c r="I23" s="34"/>
      <c r="J23" s="34"/>
      <c r="K23" s="34"/>
      <c r="L23" s="34"/>
      <c r="M23" s="34">
        <v>1</v>
      </c>
      <c r="N23" s="34"/>
      <c r="P23">
        <f t="shared" si="0"/>
        <v>3</v>
      </c>
      <c r="S23">
        <v>3</v>
      </c>
      <c r="T23">
        <v>2</v>
      </c>
      <c r="W23">
        <v>3</v>
      </c>
      <c r="X23" s="99">
        <v>2</v>
      </c>
    </row>
    <row r="24" spans="1:24" ht="15" x14ac:dyDescent="0.25">
      <c r="A24" s="40">
        <v>1289</v>
      </c>
      <c r="B24" s="22" t="s">
        <v>91</v>
      </c>
      <c r="C24" s="34"/>
      <c r="D24" s="34"/>
      <c r="E24" s="34"/>
      <c r="F24" s="34">
        <v>1</v>
      </c>
      <c r="G24" s="34"/>
      <c r="H24" s="34">
        <v>1</v>
      </c>
      <c r="I24" s="34"/>
      <c r="J24" s="34"/>
      <c r="K24" s="34"/>
      <c r="L24" s="34"/>
      <c r="M24" s="34"/>
      <c r="N24" s="34"/>
      <c r="P24">
        <f t="shared" si="0"/>
        <v>2</v>
      </c>
      <c r="S24">
        <v>2</v>
      </c>
      <c r="T24">
        <v>3</v>
      </c>
      <c r="W24">
        <v>1</v>
      </c>
      <c r="X24" s="99">
        <v>4</v>
      </c>
    </row>
    <row r="25" spans="1:24" ht="15" x14ac:dyDescent="0.25">
      <c r="A25" s="40">
        <v>1292</v>
      </c>
      <c r="B25" s="22" t="s">
        <v>91</v>
      </c>
      <c r="C25" s="34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P25">
        <f t="shared" si="0"/>
        <v>1</v>
      </c>
      <c r="S25">
        <v>1</v>
      </c>
      <c r="T25">
        <v>1</v>
      </c>
      <c r="W25">
        <v>1</v>
      </c>
      <c r="X25" s="99">
        <v>2</v>
      </c>
    </row>
    <row r="26" spans="1:24" ht="15" x14ac:dyDescent="0.25">
      <c r="A26" s="40">
        <v>1295</v>
      </c>
      <c r="B26" s="22" t="s">
        <v>91</v>
      </c>
      <c r="C26" s="34"/>
      <c r="D26" s="34"/>
      <c r="E26" s="34"/>
      <c r="F26" s="34">
        <v>1</v>
      </c>
      <c r="G26" s="34"/>
      <c r="H26" s="34">
        <v>1</v>
      </c>
      <c r="I26" s="34"/>
      <c r="J26" s="34"/>
      <c r="K26" s="34"/>
      <c r="L26" s="34"/>
      <c r="M26" s="34"/>
      <c r="N26" s="34"/>
      <c r="P26">
        <f t="shared" si="0"/>
        <v>2</v>
      </c>
      <c r="S26">
        <v>2</v>
      </c>
      <c r="T26">
        <v>1</v>
      </c>
      <c r="W26">
        <v>2</v>
      </c>
      <c r="X26" s="99">
        <v>5</v>
      </c>
    </row>
    <row r="27" spans="1:24" ht="15" x14ac:dyDescent="0.25">
      <c r="A27" s="40">
        <v>1304</v>
      </c>
      <c r="B27" s="22" t="s">
        <v>91</v>
      </c>
      <c r="C27" s="34">
        <v>1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P27">
        <f t="shared" si="0"/>
        <v>1</v>
      </c>
      <c r="S27">
        <v>1</v>
      </c>
      <c r="T27">
        <v>2</v>
      </c>
      <c r="W27">
        <v>1</v>
      </c>
      <c r="X27" s="99">
        <v>4</v>
      </c>
    </row>
    <row r="28" spans="1:24" ht="15" x14ac:dyDescent="0.25">
      <c r="A28" s="40">
        <v>1305</v>
      </c>
      <c r="B28" s="22" t="s">
        <v>91</v>
      </c>
      <c r="C28" s="34">
        <v>1</v>
      </c>
      <c r="D28" s="34"/>
      <c r="E28" s="34"/>
      <c r="F28" s="34">
        <v>1</v>
      </c>
      <c r="G28" s="34"/>
      <c r="H28" s="34">
        <v>1</v>
      </c>
      <c r="I28" s="34"/>
      <c r="J28" s="34"/>
      <c r="K28" s="34"/>
      <c r="L28" s="34"/>
      <c r="M28" s="34"/>
      <c r="N28" s="34"/>
      <c r="P28">
        <f t="shared" si="0"/>
        <v>3</v>
      </c>
      <c r="S28">
        <v>3</v>
      </c>
      <c r="T28">
        <v>1</v>
      </c>
      <c r="W28">
        <v>1</v>
      </c>
      <c r="X28" s="99">
        <v>3</v>
      </c>
    </row>
    <row r="29" spans="1:24" ht="15" x14ac:dyDescent="0.25">
      <c r="A29" s="40">
        <v>1306</v>
      </c>
      <c r="B29" s="22" t="s">
        <v>91</v>
      </c>
      <c r="C29" s="34"/>
      <c r="D29" s="34"/>
      <c r="E29" s="34"/>
      <c r="F29" s="34">
        <v>1</v>
      </c>
      <c r="G29" s="34"/>
      <c r="H29" s="34">
        <v>1</v>
      </c>
      <c r="I29" s="34"/>
      <c r="J29" s="34"/>
      <c r="K29" s="34"/>
      <c r="L29" s="34"/>
      <c r="M29" s="34"/>
      <c r="N29" s="34"/>
      <c r="P29">
        <f t="shared" si="0"/>
        <v>2</v>
      </c>
      <c r="S29">
        <v>2</v>
      </c>
      <c r="T29">
        <v>1</v>
      </c>
      <c r="W29">
        <v>2</v>
      </c>
      <c r="X29" s="99">
        <v>1</v>
      </c>
    </row>
    <row r="30" spans="1:24" ht="15" x14ac:dyDescent="0.25">
      <c r="A30" s="40">
        <v>1307</v>
      </c>
      <c r="B30" s="22" t="s">
        <v>91</v>
      </c>
      <c r="C30" s="34"/>
      <c r="D30" s="34"/>
      <c r="E30" s="34"/>
      <c r="F30" s="34">
        <v>1</v>
      </c>
      <c r="G30" s="34"/>
      <c r="H30" s="34"/>
      <c r="I30" s="34"/>
      <c r="J30" s="34"/>
      <c r="K30" s="34"/>
      <c r="L30" s="34"/>
      <c r="M30" s="34"/>
      <c r="N30" s="34"/>
      <c r="P30">
        <f t="shared" si="0"/>
        <v>1</v>
      </c>
      <c r="S30">
        <v>1</v>
      </c>
      <c r="T30">
        <v>3</v>
      </c>
      <c r="W30">
        <v>1</v>
      </c>
      <c r="X30" s="99">
        <v>4</v>
      </c>
    </row>
    <row r="31" spans="1:24" ht="15" x14ac:dyDescent="0.25">
      <c r="A31" s="40">
        <v>1308</v>
      </c>
      <c r="B31" s="22" t="s">
        <v>91</v>
      </c>
      <c r="C31" s="34">
        <v>1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P31">
        <f t="shared" si="0"/>
        <v>1</v>
      </c>
      <c r="S31">
        <v>1</v>
      </c>
      <c r="T31">
        <v>3</v>
      </c>
      <c r="W31">
        <v>1</v>
      </c>
      <c r="X31" s="99">
        <v>3</v>
      </c>
    </row>
    <row r="32" spans="1:24" ht="15" x14ac:dyDescent="0.25">
      <c r="A32" s="40">
        <v>1311</v>
      </c>
      <c r="B32" s="22" t="s">
        <v>91</v>
      </c>
      <c r="C32" s="34"/>
      <c r="D32" s="34"/>
      <c r="E32" s="34"/>
      <c r="F32" s="34"/>
      <c r="G32" s="34"/>
      <c r="H32" s="34">
        <v>1</v>
      </c>
      <c r="I32" s="34"/>
      <c r="J32" s="34"/>
      <c r="K32" s="34"/>
      <c r="L32" s="34"/>
      <c r="M32" s="34">
        <v>1</v>
      </c>
      <c r="N32" s="34"/>
      <c r="P32">
        <f t="shared" si="0"/>
        <v>2</v>
      </c>
      <c r="S32">
        <v>2</v>
      </c>
      <c r="T32">
        <v>3</v>
      </c>
      <c r="W32">
        <v>2</v>
      </c>
      <c r="X32" s="99">
        <v>3</v>
      </c>
    </row>
    <row r="33" spans="1:24" ht="15" x14ac:dyDescent="0.25">
      <c r="A33" s="40">
        <v>1312</v>
      </c>
      <c r="B33" s="22" t="s">
        <v>91</v>
      </c>
      <c r="C33" s="34"/>
      <c r="D33" s="34"/>
      <c r="E33" s="34"/>
      <c r="F33" s="34"/>
      <c r="G33" s="34"/>
      <c r="H33" s="34">
        <v>1</v>
      </c>
      <c r="I33" s="34"/>
      <c r="J33" s="34"/>
      <c r="K33" s="34"/>
      <c r="L33" s="34"/>
      <c r="M33" s="34">
        <v>1</v>
      </c>
      <c r="N33" s="34"/>
      <c r="P33">
        <f t="shared" si="0"/>
        <v>2</v>
      </c>
      <c r="S33">
        <v>2</v>
      </c>
      <c r="T33">
        <v>2</v>
      </c>
      <c r="W33">
        <v>1</v>
      </c>
      <c r="X33" s="99">
        <v>3</v>
      </c>
    </row>
    <row r="34" spans="1:24" ht="15" x14ac:dyDescent="0.25">
      <c r="A34" s="40">
        <v>1314</v>
      </c>
      <c r="B34" s="22" t="s">
        <v>91</v>
      </c>
      <c r="C34" s="34">
        <v>1</v>
      </c>
      <c r="D34" s="34"/>
      <c r="E34" s="34">
        <v>1</v>
      </c>
      <c r="F34" s="34">
        <v>1</v>
      </c>
      <c r="G34" s="34"/>
      <c r="H34" s="34"/>
      <c r="I34" s="34"/>
      <c r="J34" s="34"/>
      <c r="K34" s="34"/>
      <c r="L34" s="34"/>
      <c r="M34" s="34"/>
      <c r="N34" s="34"/>
      <c r="P34">
        <f t="shared" si="0"/>
        <v>3</v>
      </c>
      <c r="S34">
        <v>3</v>
      </c>
      <c r="T34">
        <v>1</v>
      </c>
      <c r="W34">
        <v>1</v>
      </c>
      <c r="X34" s="99">
        <v>2</v>
      </c>
    </row>
    <row r="35" spans="1:24" ht="15" x14ac:dyDescent="0.25">
      <c r="A35" s="40">
        <v>1315</v>
      </c>
      <c r="B35" s="22" t="s">
        <v>91</v>
      </c>
      <c r="C35" s="34"/>
      <c r="D35" s="34">
        <v>1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P35">
        <f t="shared" si="0"/>
        <v>1</v>
      </c>
      <c r="S35">
        <v>1</v>
      </c>
      <c r="T35">
        <v>2</v>
      </c>
      <c r="W35">
        <v>1</v>
      </c>
      <c r="X35" s="99">
        <v>3</v>
      </c>
    </row>
    <row r="36" spans="1:24" ht="15" x14ac:dyDescent="0.25">
      <c r="A36" s="40">
        <v>1320</v>
      </c>
      <c r="B36" s="22" t="s">
        <v>91</v>
      </c>
      <c r="C36" s="34"/>
      <c r="D36" s="34">
        <v>1</v>
      </c>
      <c r="E36" s="34"/>
      <c r="F36" s="34">
        <v>1</v>
      </c>
      <c r="G36" s="34"/>
      <c r="H36" s="34"/>
      <c r="I36" s="34"/>
      <c r="J36" s="34"/>
      <c r="K36" s="34"/>
      <c r="L36" s="34"/>
      <c r="M36" s="34"/>
      <c r="N36" s="34"/>
      <c r="P36">
        <f t="shared" si="0"/>
        <v>2</v>
      </c>
      <c r="S36">
        <v>2</v>
      </c>
      <c r="T36">
        <v>2</v>
      </c>
      <c r="W36">
        <v>2</v>
      </c>
      <c r="X36" s="99">
        <v>2</v>
      </c>
    </row>
    <row r="37" spans="1:24" ht="15" x14ac:dyDescent="0.25">
      <c r="A37" s="40">
        <v>1321</v>
      </c>
      <c r="B37" s="22" t="s">
        <v>91</v>
      </c>
      <c r="C37" s="34"/>
      <c r="D37" s="34">
        <v>1</v>
      </c>
      <c r="E37" s="34"/>
      <c r="F37" s="34">
        <v>1</v>
      </c>
      <c r="G37" s="34"/>
      <c r="H37" s="34"/>
      <c r="I37" s="34"/>
      <c r="J37" s="34"/>
      <c r="K37" s="34"/>
      <c r="L37" s="34"/>
      <c r="M37" s="34"/>
      <c r="N37" s="34"/>
      <c r="P37">
        <f t="shared" si="0"/>
        <v>2</v>
      </c>
      <c r="S37">
        <v>2</v>
      </c>
      <c r="T37">
        <v>2</v>
      </c>
      <c r="W37">
        <v>1</v>
      </c>
      <c r="X37" s="99">
        <v>1</v>
      </c>
    </row>
    <row r="38" spans="1:24" ht="15" x14ac:dyDescent="0.25">
      <c r="A38" s="40">
        <v>1343</v>
      </c>
      <c r="B38" s="22" t="s">
        <v>91</v>
      </c>
      <c r="C38" s="34">
        <v>1</v>
      </c>
      <c r="D38" s="34"/>
      <c r="E38" s="34"/>
      <c r="F38" s="34">
        <v>1</v>
      </c>
      <c r="G38" s="34"/>
      <c r="H38" s="34">
        <v>1</v>
      </c>
      <c r="I38" s="34"/>
      <c r="J38" s="34"/>
      <c r="K38" s="34"/>
      <c r="L38" s="34"/>
      <c r="M38" s="34"/>
      <c r="N38" s="34"/>
      <c r="P38">
        <f t="shared" si="0"/>
        <v>3</v>
      </c>
      <c r="S38">
        <v>3</v>
      </c>
      <c r="T38">
        <v>3</v>
      </c>
      <c r="W38">
        <v>2</v>
      </c>
      <c r="X38" s="99">
        <v>2</v>
      </c>
    </row>
    <row r="39" spans="1:24" ht="15" x14ac:dyDescent="0.25">
      <c r="A39" s="40">
        <v>1344</v>
      </c>
      <c r="B39" s="22" t="s">
        <v>91</v>
      </c>
      <c r="C39" s="34"/>
      <c r="D39" s="34"/>
      <c r="E39" s="34"/>
      <c r="F39" s="34">
        <v>1</v>
      </c>
      <c r="G39" s="34"/>
      <c r="H39" s="34">
        <v>1</v>
      </c>
      <c r="I39" s="34"/>
      <c r="J39" s="34"/>
      <c r="K39" s="34"/>
      <c r="L39" s="34"/>
      <c r="M39" s="34"/>
      <c r="N39" s="34"/>
      <c r="P39">
        <f t="shared" si="0"/>
        <v>2</v>
      </c>
      <c r="S39">
        <v>2</v>
      </c>
      <c r="T39">
        <v>2</v>
      </c>
      <c r="W39">
        <v>1</v>
      </c>
      <c r="X39" s="99">
        <v>2</v>
      </c>
    </row>
    <row r="40" spans="1:24" ht="15" x14ac:dyDescent="0.25">
      <c r="A40" s="40">
        <v>1345</v>
      </c>
      <c r="B40" s="22" t="s">
        <v>91</v>
      </c>
      <c r="C40" s="34"/>
      <c r="D40" s="34">
        <v>1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P40">
        <f t="shared" si="0"/>
        <v>1</v>
      </c>
      <c r="S40">
        <v>1</v>
      </c>
      <c r="T40">
        <v>3</v>
      </c>
      <c r="W40">
        <v>1</v>
      </c>
      <c r="X40" s="99">
        <v>2</v>
      </c>
    </row>
    <row r="41" spans="1:24" ht="15" x14ac:dyDescent="0.25">
      <c r="A41" s="40">
        <v>1346</v>
      </c>
      <c r="B41" s="22" t="s">
        <v>91</v>
      </c>
      <c r="C41" s="34"/>
      <c r="D41" s="34"/>
      <c r="E41" s="34"/>
      <c r="F41" s="34">
        <v>1</v>
      </c>
      <c r="G41" s="34"/>
      <c r="H41" s="34">
        <v>1</v>
      </c>
      <c r="I41" s="34"/>
      <c r="J41" s="34"/>
      <c r="K41" s="34"/>
      <c r="L41" s="34"/>
      <c r="M41" s="34"/>
      <c r="N41" s="34"/>
      <c r="P41">
        <f t="shared" si="0"/>
        <v>2</v>
      </c>
      <c r="S41">
        <v>2</v>
      </c>
      <c r="T41">
        <v>1</v>
      </c>
      <c r="W41">
        <v>2</v>
      </c>
      <c r="X41" s="99">
        <v>1</v>
      </c>
    </row>
    <row r="42" spans="1:24" ht="15" x14ac:dyDescent="0.25">
      <c r="A42" s="40">
        <v>1347</v>
      </c>
      <c r="B42" s="22" t="s">
        <v>91</v>
      </c>
      <c r="C42" s="34"/>
      <c r="D42" s="34"/>
      <c r="E42" s="34"/>
      <c r="F42" s="34">
        <v>1</v>
      </c>
      <c r="G42" s="34"/>
      <c r="H42" s="34"/>
      <c r="I42" s="34"/>
      <c r="J42" s="34"/>
      <c r="K42" s="34"/>
      <c r="L42" s="34"/>
      <c r="M42" s="34"/>
      <c r="N42" s="34"/>
      <c r="P42">
        <f t="shared" si="0"/>
        <v>1</v>
      </c>
      <c r="S42">
        <v>1</v>
      </c>
      <c r="T42">
        <v>2</v>
      </c>
      <c r="W42">
        <v>1</v>
      </c>
      <c r="X42" s="99">
        <v>3</v>
      </c>
    </row>
    <row r="43" spans="1:24" ht="15" x14ac:dyDescent="0.25">
      <c r="A43" s="40">
        <v>1348</v>
      </c>
      <c r="B43" s="22" t="s">
        <v>91</v>
      </c>
      <c r="C43" s="34">
        <v>1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P43">
        <f t="shared" si="0"/>
        <v>1</v>
      </c>
      <c r="S43">
        <v>1</v>
      </c>
      <c r="T43">
        <v>2</v>
      </c>
      <c r="W43">
        <v>1</v>
      </c>
      <c r="X43" s="99">
        <v>2</v>
      </c>
    </row>
    <row r="44" spans="1:24" ht="15" x14ac:dyDescent="0.25">
      <c r="A44" s="40">
        <v>1349</v>
      </c>
      <c r="B44" s="22" t="s">
        <v>91</v>
      </c>
      <c r="C44" s="34"/>
      <c r="D44" s="34"/>
      <c r="E44" s="34"/>
      <c r="F44" s="34">
        <v>1</v>
      </c>
      <c r="G44" s="34"/>
      <c r="H44" s="34"/>
      <c r="I44" s="34"/>
      <c r="J44" s="34"/>
      <c r="K44" s="34"/>
      <c r="L44" s="34"/>
      <c r="M44" s="34"/>
      <c r="N44" s="34"/>
      <c r="P44">
        <f t="shared" si="0"/>
        <v>1</v>
      </c>
      <c r="S44">
        <v>1</v>
      </c>
      <c r="T44">
        <v>1</v>
      </c>
      <c r="W44">
        <v>3</v>
      </c>
      <c r="X44" s="99">
        <v>2</v>
      </c>
    </row>
    <row r="45" spans="1:24" ht="15" x14ac:dyDescent="0.25">
      <c r="A45" s="40">
        <v>1351</v>
      </c>
      <c r="B45" s="22" t="s">
        <v>91</v>
      </c>
      <c r="C45" s="34"/>
      <c r="D45" s="34"/>
      <c r="E45" s="34">
        <v>1</v>
      </c>
      <c r="F45" s="34">
        <v>1</v>
      </c>
      <c r="G45" s="34"/>
      <c r="H45" s="34">
        <v>1</v>
      </c>
      <c r="I45" s="34"/>
      <c r="J45" s="34"/>
      <c r="K45" s="34"/>
      <c r="L45" s="34"/>
      <c r="M45" s="34"/>
      <c r="N45" s="34"/>
      <c r="P45">
        <f t="shared" si="0"/>
        <v>3</v>
      </c>
      <c r="S45">
        <v>3</v>
      </c>
      <c r="T45">
        <v>2</v>
      </c>
      <c r="W45">
        <v>1</v>
      </c>
      <c r="X45" s="99">
        <v>3</v>
      </c>
    </row>
    <row r="46" spans="1:24" ht="15" x14ac:dyDescent="0.25">
      <c r="A46" s="40">
        <v>1352</v>
      </c>
      <c r="B46" s="22" t="s">
        <v>91</v>
      </c>
      <c r="C46" s="34"/>
      <c r="D46" s="34"/>
      <c r="E46" s="34"/>
      <c r="F46" s="34">
        <v>1</v>
      </c>
      <c r="G46" s="34"/>
      <c r="H46" s="34"/>
      <c r="I46" s="34"/>
      <c r="J46" s="34"/>
      <c r="K46" s="34"/>
      <c r="L46" s="34"/>
      <c r="M46" s="34"/>
      <c r="N46" s="34"/>
      <c r="P46">
        <f t="shared" si="0"/>
        <v>1</v>
      </c>
      <c r="S46">
        <v>1</v>
      </c>
      <c r="T46">
        <v>1</v>
      </c>
      <c r="W46">
        <v>1</v>
      </c>
      <c r="X46" s="99">
        <v>4</v>
      </c>
    </row>
    <row r="47" spans="1:24" ht="15" x14ac:dyDescent="0.25">
      <c r="A47" s="40">
        <v>1353</v>
      </c>
      <c r="B47" s="22" t="s">
        <v>91</v>
      </c>
      <c r="C47" s="34"/>
      <c r="D47" s="34"/>
      <c r="E47" s="34"/>
      <c r="F47" s="34"/>
      <c r="G47" s="34"/>
      <c r="H47" s="34"/>
      <c r="I47" s="34"/>
      <c r="J47" s="34"/>
      <c r="K47" s="34"/>
      <c r="L47" s="34">
        <v>1</v>
      </c>
      <c r="M47" s="34"/>
      <c r="N47" s="34"/>
      <c r="P47">
        <f t="shared" si="0"/>
        <v>1</v>
      </c>
      <c r="S47">
        <v>1</v>
      </c>
      <c r="T47">
        <v>1</v>
      </c>
      <c r="W47">
        <v>1</v>
      </c>
      <c r="X47" s="99">
        <v>3</v>
      </c>
    </row>
    <row r="48" spans="1:24" ht="15" x14ac:dyDescent="0.25">
      <c r="A48" s="40">
        <v>1354</v>
      </c>
      <c r="B48" s="22" t="s">
        <v>91</v>
      </c>
      <c r="C48" s="34"/>
      <c r="D48" s="34">
        <v>1</v>
      </c>
      <c r="E48" s="34"/>
      <c r="F48" s="34"/>
      <c r="G48" s="34"/>
      <c r="H48" s="34"/>
      <c r="I48" s="34"/>
      <c r="J48" s="34"/>
      <c r="K48" s="34"/>
      <c r="L48" s="34">
        <v>1</v>
      </c>
      <c r="M48" s="34"/>
      <c r="N48" s="34"/>
      <c r="P48">
        <f t="shared" si="0"/>
        <v>2</v>
      </c>
      <c r="S48">
        <v>2</v>
      </c>
      <c r="T48">
        <v>1</v>
      </c>
      <c r="W48">
        <v>1</v>
      </c>
      <c r="X48" s="99">
        <v>3</v>
      </c>
    </row>
    <row r="49" spans="1:24" ht="15" x14ac:dyDescent="0.25">
      <c r="A49" s="40">
        <v>1355</v>
      </c>
      <c r="B49" s="22" t="s">
        <v>91</v>
      </c>
      <c r="C49" s="34"/>
      <c r="D49" s="34"/>
      <c r="E49" s="34">
        <v>1</v>
      </c>
      <c r="F49" s="34"/>
      <c r="G49" s="34"/>
      <c r="H49" s="34"/>
      <c r="I49" s="34"/>
      <c r="J49" s="34"/>
      <c r="K49" s="34"/>
      <c r="L49" s="34"/>
      <c r="M49" s="34"/>
      <c r="N49" s="34"/>
      <c r="P49">
        <f t="shared" si="0"/>
        <v>1</v>
      </c>
      <c r="S49">
        <v>1</v>
      </c>
      <c r="T49">
        <v>2</v>
      </c>
      <c r="W49">
        <v>2</v>
      </c>
      <c r="X49" s="99">
        <v>3</v>
      </c>
    </row>
    <row r="50" spans="1:24" ht="15" x14ac:dyDescent="0.25">
      <c r="A50" s="40">
        <v>1356</v>
      </c>
      <c r="B50" s="22" t="s">
        <v>91</v>
      </c>
      <c r="C50" s="34">
        <v>1</v>
      </c>
      <c r="D50" s="34"/>
      <c r="E50" s="34"/>
      <c r="F50" s="34">
        <v>1</v>
      </c>
      <c r="G50" s="34"/>
      <c r="H50" s="34"/>
      <c r="I50" s="34"/>
      <c r="J50" s="34"/>
      <c r="K50" s="34"/>
      <c r="L50" s="34"/>
      <c r="M50" s="34"/>
      <c r="N50" s="34"/>
      <c r="P50">
        <f t="shared" si="0"/>
        <v>2</v>
      </c>
      <c r="S50">
        <v>2</v>
      </c>
      <c r="T50">
        <v>3</v>
      </c>
      <c r="W50">
        <v>1</v>
      </c>
      <c r="X50" s="99">
        <v>3</v>
      </c>
    </row>
    <row r="51" spans="1:24" ht="15" x14ac:dyDescent="0.25">
      <c r="A51" s="40">
        <v>1357</v>
      </c>
      <c r="B51" s="22" t="s">
        <v>91</v>
      </c>
      <c r="C51" s="34"/>
      <c r="D51" s="34"/>
      <c r="E51" s="34"/>
      <c r="F51" s="34">
        <v>1</v>
      </c>
      <c r="G51" s="34"/>
      <c r="H51" s="34"/>
      <c r="I51" s="34"/>
      <c r="J51" s="34"/>
      <c r="K51" s="34"/>
      <c r="L51" s="34"/>
      <c r="M51" s="34">
        <v>1</v>
      </c>
      <c r="N51" s="34"/>
      <c r="P51">
        <f t="shared" si="0"/>
        <v>2</v>
      </c>
      <c r="S51">
        <v>2</v>
      </c>
      <c r="T51">
        <v>2</v>
      </c>
      <c r="W51">
        <v>1</v>
      </c>
      <c r="X51" s="99">
        <v>4</v>
      </c>
    </row>
    <row r="52" spans="1:24" ht="15" x14ac:dyDescent="0.25">
      <c r="A52" s="40">
        <v>1358</v>
      </c>
      <c r="B52" s="22" t="s">
        <v>91</v>
      </c>
      <c r="C52" s="34">
        <v>1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P52">
        <f t="shared" si="0"/>
        <v>1</v>
      </c>
      <c r="S52">
        <v>1</v>
      </c>
      <c r="T52">
        <v>2</v>
      </c>
      <c r="W52">
        <v>1</v>
      </c>
      <c r="X52" s="99">
        <v>2</v>
      </c>
    </row>
    <row r="53" spans="1:24" ht="15" x14ac:dyDescent="0.25">
      <c r="A53" s="40">
        <v>1359</v>
      </c>
      <c r="B53" s="22" t="s">
        <v>91</v>
      </c>
      <c r="C53" s="34">
        <v>1</v>
      </c>
      <c r="D53" s="34"/>
      <c r="E53" s="34"/>
      <c r="F53" s="34">
        <v>1</v>
      </c>
      <c r="G53" s="34"/>
      <c r="H53" s="34">
        <v>1</v>
      </c>
      <c r="I53" s="34"/>
      <c r="J53" s="34"/>
      <c r="K53" s="34"/>
      <c r="L53" s="34"/>
      <c r="M53" s="34"/>
      <c r="N53" s="34"/>
      <c r="P53">
        <f t="shared" si="0"/>
        <v>3</v>
      </c>
      <c r="S53">
        <v>3</v>
      </c>
      <c r="T53">
        <v>2</v>
      </c>
      <c r="W53">
        <v>1</v>
      </c>
      <c r="X53" s="99">
        <v>1</v>
      </c>
    </row>
    <row r="54" spans="1:24" ht="15" x14ac:dyDescent="0.25">
      <c r="A54" s="40">
        <v>1362</v>
      </c>
      <c r="B54" s="22" t="s">
        <v>91</v>
      </c>
      <c r="C54" s="34"/>
      <c r="D54" s="34">
        <v>1</v>
      </c>
      <c r="E54" s="34"/>
      <c r="F54" s="34">
        <v>1</v>
      </c>
      <c r="G54" s="34"/>
      <c r="H54" s="34">
        <v>1</v>
      </c>
      <c r="I54" s="34">
        <v>1</v>
      </c>
      <c r="J54" s="34"/>
      <c r="K54" s="34"/>
      <c r="L54" s="34"/>
      <c r="M54" s="34"/>
      <c r="N54" s="34"/>
      <c r="P54">
        <f t="shared" si="0"/>
        <v>4</v>
      </c>
      <c r="S54">
        <v>4</v>
      </c>
      <c r="T54">
        <v>3</v>
      </c>
      <c r="W54">
        <v>1</v>
      </c>
      <c r="X54" s="99">
        <v>2</v>
      </c>
    </row>
    <row r="55" spans="1:24" ht="15" x14ac:dyDescent="0.25">
      <c r="A55" s="40">
        <v>1364</v>
      </c>
      <c r="B55" s="22" t="s">
        <v>91</v>
      </c>
      <c r="C55" s="34"/>
      <c r="D55" s="34"/>
      <c r="E55" s="34"/>
      <c r="F55" s="34">
        <v>1</v>
      </c>
      <c r="G55" s="34"/>
      <c r="H55" s="34"/>
      <c r="I55" s="34"/>
      <c r="J55" s="34"/>
      <c r="K55" s="34"/>
      <c r="L55" s="34"/>
      <c r="M55" s="34"/>
      <c r="N55" s="34"/>
      <c r="P55">
        <f t="shared" si="0"/>
        <v>1</v>
      </c>
      <c r="S55">
        <v>1</v>
      </c>
      <c r="T55">
        <v>2</v>
      </c>
      <c r="W55">
        <v>2</v>
      </c>
      <c r="X55" s="99">
        <v>3</v>
      </c>
    </row>
    <row r="56" spans="1:24" ht="15" x14ac:dyDescent="0.25">
      <c r="A56" s="40">
        <v>1454</v>
      </c>
      <c r="B56" s="22" t="s">
        <v>91</v>
      </c>
      <c r="C56" s="34">
        <v>1</v>
      </c>
      <c r="D56" s="34"/>
      <c r="E56" s="34">
        <v>1</v>
      </c>
      <c r="F56" s="34"/>
      <c r="G56" s="34"/>
      <c r="H56" s="34"/>
      <c r="I56" s="34"/>
      <c r="J56" s="34"/>
      <c r="K56" s="34"/>
      <c r="L56" s="34"/>
      <c r="M56" s="34"/>
      <c r="N56" s="34"/>
      <c r="P56">
        <f t="shared" si="0"/>
        <v>2</v>
      </c>
      <c r="S56">
        <v>2</v>
      </c>
      <c r="T56">
        <v>2</v>
      </c>
      <c r="W56">
        <v>1</v>
      </c>
      <c r="X56" s="99">
        <v>3</v>
      </c>
    </row>
    <row r="57" spans="1:24" ht="15" x14ac:dyDescent="0.25">
      <c r="A57" s="40">
        <v>1458</v>
      </c>
      <c r="B57" s="22" t="s">
        <v>91</v>
      </c>
      <c r="C57" s="34">
        <v>1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P57">
        <f t="shared" si="0"/>
        <v>1</v>
      </c>
      <c r="S57">
        <v>1</v>
      </c>
      <c r="T57">
        <v>1</v>
      </c>
      <c r="W57">
        <v>1</v>
      </c>
      <c r="X57" s="99">
        <v>1</v>
      </c>
    </row>
    <row r="58" spans="1:24" ht="15" x14ac:dyDescent="0.25">
      <c r="A58" s="40">
        <v>1462</v>
      </c>
      <c r="B58" s="22" t="s">
        <v>91</v>
      </c>
      <c r="C58" s="34"/>
      <c r="D58" s="34"/>
      <c r="E58" s="34"/>
      <c r="F58" s="34">
        <v>1</v>
      </c>
      <c r="G58" s="34"/>
      <c r="H58" s="34"/>
      <c r="I58" s="34"/>
      <c r="J58" s="34"/>
      <c r="K58" s="34"/>
      <c r="L58" s="34"/>
      <c r="M58" s="34"/>
      <c r="N58" s="34"/>
      <c r="P58">
        <f t="shared" si="0"/>
        <v>1</v>
      </c>
      <c r="S58">
        <v>1</v>
      </c>
      <c r="T58">
        <v>3</v>
      </c>
      <c r="W58">
        <v>1</v>
      </c>
      <c r="X58" s="99">
        <v>2</v>
      </c>
    </row>
    <row r="59" spans="1:24" ht="15" x14ac:dyDescent="0.25">
      <c r="A59" s="40">
        <v>1463</v>
      </c>
      <c r="B59" s="22" t="s">
        <v>91</v>
      </c>
      <c r="C59" s="34"/>
      <c r="D59" s="34"/>
      <c r="E59" s="34"/>
      <c r="F59" s="34">
        <v>1</v>
      </c>
      <c r="G59" s="34"/>
      <c r="H59" s="34"/>
      <c r="I59" s="34"/>
      <c r="J59" s="34"/>
      <c r="K59" s="34"/>
      <c r="L59" s="34"/>
      <c r="M59" s="34"/>
      <c r="N59" s="34"/>
      <c r="P59">
        <f t="shared" si="0"/>
        <v>1</v>
      </c>
      <c r="S59">
        <v>1</v>
      </c>
      <c r="T59">
        <v>2</v>
      </c>
      <c r="W59">
        <v>1</v>
      </c>
      <c r="X59" s="99">
        <v>1</v>
      </c>
    </row>
    <row r="60" spans="1:24" ht="15" x14ac:dyDescent="0.25">
      <c r="A60" s="40">
        <v>1464</v>
      </c>
      <c r="B60" s="22" t="s">
        <v>91</v>
      </c>
      <c r="C60" s="34"/>
      <c r="D60" s="34"/>
      <c r="E60" s="34"/>
      <c r="F60" s="34">
        <v>1</v>
      </c>
      <c r="G60" s="34"/>
      <c r="H60" s="34"/>
      <c r="I60" s="34"/>
      <c r="J60" s="34"/>
      <c r="K60" s="34"/>
      <c r="L60" s="34"/>
      <c r="M60" s="34"/>
      <c r="N60" s="34"/>
      <c r="P60">
        <f t="shared" si="0"/>
        <v>1</v>
      </c>
      <c r="S60">
        <v>1</v>
      </c>
      <c r="T60">
        <v>3</v>
      </c>
      <c r="W60">
        <v>1</v>
      </c>
      <c r="X60" s="99">
        <v>2</v>
      </c>
    </row>
    <row r="61" spans="1:24" ht="15" x14ac:dyDescent="0.25">
      <c r="A61" s="40">
        <v>1465</v>
      </c>
      <c r="B61" s="22" t="s">
        <v>91</v>
      </c>
      <c r="C61" s="34"/>
      <c r="D61" s="34"/>
      <c r="E61" s="34"/>
      <c r="F61" s="34">
        <v>1</v>
      </c>
      <c r="G61" s="34"/>
      <c r="H61" s="34"/>
      <c r="I61" s="34"/>
      <c r="J61" s="34"/>
      <c r="K61" s="34"/>
      <c r="L61" s="34"/>
      <c r="M61" s="34"/>
      <c r="N61" s="34"/>
      <c r="P61">
        <f t="shared" si="0"/>
        <v>1</v>
      </c>
      <c r="S61">
        <v>1</v>
      </c>
      <c r="T61">
        <v>5</v>
      </c>
      <c r="W61">
        <v>1</v>
      </c>
      <c r="X61" s="99">
        <v>3</v>
      </c>
    </row>
    <row r="62" spans="1:24" ht="15" x14ac:dyDescent="0.25">
      <c r="A62" s="40">
        <v>1466</v>
      </c>
      <c r="B62" s="22" t="s">
        <v>91</v>
      </c>
      <c r="C62" s="34"/>
      <c r="D62" s="34"/>
      <c r="E62" s="34"/>
      <c r="F62" s="34">
        <v>1</v>
      </c>
      <c r="G62" s="34"/>
      <c r="H62" s="34"/>
      <c r="I62" s="34"/>
      <c r="J62" s="34"/>
      <c r="K62" s="34"/>
      <c r="L62" s="34"/>
      <c r="M62" s="34"/>
      <c r="N62" s="34"/>
      <c r="P62">
        <f t="shared" si="0"/>
        <v>1</v>
      </c>
      <c r="S62">
        <v>1</v>
      </c>
      <c r="T62">
        <v>5</v>
      </c>
      <c r="W62">
        <v>1</v>
      </c>
      <c r="X62" s="99">
        <v>3</v>
      </c>
    </row>
    <row r="63" spans="1:24" ht="15" x14ac:dyDescent="0.25">
      <c r="A63" s="40">
        <v>1468</v>
      </c>
      <c r="B63" s="22" t="s">
        <v>91</v>
      </c>
      <c r="C63" s="34"/>
      <c r="D63" s="34"/>
      <c r="E63" s="34"/>
      <c r="F63" s="34">
        <v>1</v>
      </c>
      <c r="G63" s="34"/>
      <c r="H63" s="34"/>
      <c r="I63" s="34"/>
      <c r="J63" s="34"/>
      <c r="K63" s="34"/>
      <c r="L63" s="34"/>
      <c r="M63" s="34"/>
      <c r="N63" s="34"/>
      <c r="P63">
        <f t="shared" si="0"/>
        <v>1</v>
      </c>
      <c r="S63">
        <v>1</v>
      </c>
      <c r="T63">
        <v>3</v>
      </c>
      <c r="W63">
        <v>1</v>
      </c>
      <c r="X63" s="99">
        <v>3</v>
      </c>
    </row>
    <row r="64" spans="1:24" ht="15" x14ac:dyDescent="0.25">
      <c r="A64" s="40">
        <v>1469</v>
      </c>
      <c r="B64" s="22" t="s">
        <v>91</v>
      </c>
      <c r="C64" s="34"/>
      <c r="D64" s="34"/>
      <c r="E64" s="34"/>
      <c r="F64" s="34">
        <v>1</v>
      </c>
      <c r="G64" s="34"/>
      <c r="H64" s="34"/>
      <c r="I64" s="34"/>
      <c r="J64" s="34"/>
      <c r="K64" s="34"/>
      <c r="L64" s="34"/>
      <c r="M64" s="34"/>
      <c r="N64" s="34"/>
      <c r="P64">
        <f t="shared" si="0"/>
        <v>1</v>
      </c>
      <c r="S64">
        <v>1</v>
      </c>
      <c r="T64">
        <v>2</v>
      </c>
      <c r="W64">
        <v>1</v>
      </c>
      <c r="X64" s="99">
        <v>1</v>
      </c>
    </row>
    <row r="65" spans="1:24" ht="15" x14ac:dyDescent="0.25">
      <c r="A65" s="40">
        <v>1470</v>
      </c>
      <c r="B65" s="22" t="s">
        <v>91</v>
      </c>
      <c r="C65" s="34"/>
      <c r="D65" s="34"/>
      <c r="E65" s="34"/>
      <c r="F65" s="34">
        <v>1</v>
      </c>
      <c r="G65" s="34"/>
      <c r="H65" s="34">
        <v>1</v>
      </c>
      <c r="I65" s="34"/>
      <c r="J65" s="34"/>
      <c r="K65" s="34"/>
      <c r="L65" s="34"/>
      <c r="M65" s="34"/>
      <c r="N65" s="34"/>
      <c r="P65">
        <f t="shared" si="0"/>
        <v>2</v>
      </c>
      <c r="S65">
        <v>2</v>
      </c>
      <c r="T65">
        <v>3</v>
      </c>
      <c r="W65">
        <v>1</v>
      </c>
      <c r="X65" s="99">
        <v>3</v>
      </c>
    </row>
    <row r="66" spans="1:24" ht="15" x14ac:dyDescent="0.25">
      <c r="A66" s="40">
        <v>1471</v>
      </c>
      <c r="B66" s="22" t="s">
        <v>91</v>
      </c>
      <c r="C66" s="34"/>
      <c r="D66" s="34"/>
      <c r="E66" s="34"/>
      <c r="F66" s="34">
        <v>1</v>
      </c>
      <c r="G66" s="34"/>
      <c r="H66" s="34"/>
      <c r="I66" s="34"/>
      <c r="J66" s="34"/>
      <c r="K66" s="34"/>
      <c r="L66" s="34"/>
      <c r="M66" s="34"/>
      <c r="N66" s="34"/>
      <c r="P66">
        <f t="shared" si="0"/>
        <v>1</v>
      </c>
      <c r="S66">
        <v>1</v>
      </c>
      <c r="T66">
        <v>3</v>
      </c>
      <c r="W66">
        <v>2</v>
      </c>
      <c r="X66" s="99">
        <v>2</v>
      </c>
    </row>
    <row r="67" spans="1:24" ht="15" x14ac:dyDescent="0.25">
      <c r="A67" s="40">
        <v>1472</v>
      </c>
      <c r="B67" s="22" t="s">
        <v>91</v>
      </c>
      <c r="C67" s="34"/>
      <c r="D67" s="34"/>
      <c r="E67" s="34"/>
      <c r="F67" s="34">
        <v>1</v>
      </c>
      <c r="G67" s="34"/>
      <c r="H67" s="34"/>
      <c r="I67" s="34"/>
      <c r="J67" s="34"/>
      <c r="K67" s="34"/>
      <c r="L67" s="34"/>
      <c r="M67" s="34"/>
      <c r="N67" s="34"/>
      <c r="P67">
        <f t="shared" si="0"/>
        <v>1</v>
      </c>
      <c r="S67">
        <v>1</v>
      </c>
      <c r="T67">
        <v>4</v>
      </c>
      <c r="W67">
        <v>1</v>
      </c>
      <c r="X67" s="99">
        <v>2</v>
      </c>
    </row>
    <row r="68" spans="1:24" ht="15" x14ac:dyDescent="0.25">
      <c r="A68" s="40">
        <v>1473</v>
      </c>
      <c r="B68" s="22" t="s">
        <v>91</v>
      </c>
      <c r="C68" s="34"/>
      <c r="D68" s="34"/>
      <c r="E68" s="34"/>
      <c r="F68" s="34">
        <v>1</v>
      </c>
      <c r="G68" s="34"/>
      <c r="H68" s="34"/>
      <c r="I68" s="34"/>
      <c r="J68" s="34"/>
      <c r="K68" s="34"/>
      <c r="L68" s="34"/>
      <c r="M68" s="34"/>
      <c r="N68" s="34"/>
      <c r="P68">
        <f t="shared" si="0"/>
        <v>1</v>
      </c>
      <c r="S68">
        <v>1</v>
      </c>
      <c r="T68">
        <v>3</v>
      </c>
      <c r="W68">
        <v>1</v>
      </c>
      <c r="X68" s="99">
        <v>3</v>
      </c>
    </row>
    <row r="69" spans="1:24" ht="15" x14ac:dyDescent="0.25">
      <c r="A69" s="40">
        <v>1474</v>
      </c>
      <c r="B69" s="22" t="s">
        <v>91</v>
      </c>
      <c r="C69" s="34"/>
      <c r="D69" s="34"/>
      <c r="E69" s="34"/>
      <c r="F69" s="34">
        <v>1</v>
      </c>
      <c r="G69" s="34"/>
      <c r="H69" s="34">
        <v>1</v>
      </c>
      <c r="I69" s="34"/>
      <c r="J69" s="34"/>
      <c r="K69" s="34"/>
      <c r="L69" s="34"/>
      <c r="M69" s="34"/>
      <c r="N69" s="34"/>
      <c r="P69">
        <f t="shared" ref="P69:P132" si="1">SUM(C69:N69)</f>
        <v>2</v>
      </c>
      <c r="S69">
        <v>2</v>
      </c>
      <c r="T69">
        <v>2</v>
      </c>
      <c r="W69">
        <v>1</v>
      </c>
      <c r="X69" s="99">
        <v>1</v>
      </c>
    </row>
    <row r="70" spans="1:24" ht="15" x14ac:dyDescent="0.25">
      <c r="A70" s="40">
        <v>1478</v>
      </c>
      <c r="B70" s="22" t="s">
        <v>91</v>
      </c>
      <c r="C70" s="34"/>
      <c r="D70" s="34"/>
      <c r="E70" s="34"/>
      <c r="F70" s="34">
        <v>1</v>
      </c>
      <c r="G70" s="34"/>
      <c r="H70" s="34"/>
      <c r="I70" s="34"/>
      <c r="J70" s="34"/>
      <c r="K70" s="34"/>
      <c r="L70" s="34"/>
      <c r="M70" s="34"/>
      <c r="N70" s="34"/>
      <c r="P70">
        <f t="shared" si="1"/>
        <v>1</v>
      </c>
      <c r="S70">
        <v>1</v>
      </c>
      <c r="T70">
        <v>3</v>
      </c>
      <c r="W70">
        <v>2</v>
      </c>
      <c r="X70" s="99">
        <v>3</v>
      </c>
    </row>
    <row r="71" spans="1:24" ht="15" x14ac:dyDescent="0.25">
      <c r="A71" s="40">
        <v>1588</v>
      </c>
      <c r="B71" s="22" t="s">
        <v>91</v>
      </c>
      <c r="C71" s="34"/>
      <c r="D71" s="34">
        <v>1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P71">
        <f t="shared" si="1"/>
        <v>1</v>
      </c>
      <c r="S71">
        <v>1</v>
      </c>
      <c r="T71">
        <v>2</v>
      </c>
      <c r="W71">
        <v>1</v>
      </c>
      <c r="X71" s="99">
        <v>1</v>
      </c>
    </row>
    <row r="72" spans="1:24" ht="15" x14ac:dyDescent="0.25">
      <c r="A72" s="40">
        <v>1589</v>
      </c>
      <c r="B72" s="22" t="s">
        <v>91</v>
      </c>
      <c r="C72" s="34"/>
      <c r="D72" s="34">
        <v>1</v>
      </c>
      <c r="E72" s="34"/>
      <c r="F72" s="34"/>
      <c r="G72" s="34"/>
      <c r="H72" s="34"/>
      <c r="I72" s="34"/>
      <c r="J72" s="34"/>
      <c r="K72" s="34"/>
      <c r="L72" s="34"/>
      <c r="M72" s="34"/>
      <c r="N72" s="34"/>
      <c r="P72">
        <f t="shared" si="1"/>
        <v>1</v>
      </c>
      <c r="S72">
        <v>1</v>
      </c>
      <c r="T72">
        <v>2</v>
      </c>
      <c r="W72">
        <v>1</v>
      </c>
      <c r="X72" s="99">
        <v>2</v>
      </c>
    </row>
    <row r="73" spans="1:24" ht="15" x14ac:dyDescent="0.25">
      <c r="A73" s="40">
        <v>1590</v>
      </c>
      <c r="B73" s="22" t="s">
        <v>91</v>
      </c>
      <c r="C73" s="34"/>
      <c r="D73" s="34">
        <v>1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P73">
        <f t="shared" si="1"/>
        <v>1</v>
      </c>
      <c r="S73">
        <v>1</v>
      </c>
      <c r="T73">
        <v>2</v>
      </c>
      <c r="W73">
        <v>1</v>
      </c>
      <c r="X73" s="99">
        <v>3</v>
      </c>
    </row>
    <row r="74" spans="1:24" ht="15" x14ac:dyDescent="0.25">
      <c r="A74" s="40">
        <v>1591</v>
      </c>
      <c r="B74" s="22" t="s">
        <v>91</v>
      </c>
      <c r="C74" s="34"/>
      <c r="D74" s="34"/>
      <c r="E74" s="34"/>
      <c r="F74" s="34"/>
      <c r="G74" s="34"/>
      <c r="H74" s="34">
        <v>1</v>
      </c>
      <c r="I74" s="34"/>
      <c r="J74" s="34"/>
      <c r="K74" s="34"/>
      <c r="L74" s="34">
        <v>1</v>
      </c>
      <c r="M74" s="34"/>
      <c r="N74" s="34"/>
      <c r="P74">
        <f t="shared" si="1"/>
        <v>2</v>
      </c>
      <c r="S74">
        <v>2</v>
      </c>
      <c r="T74">
        <v>3</v>
      </c>
      <c r="W74">
        <v>1</v>
      </c>
      <c r="X74" s="99">
        <v>3</v>
      </c>
    </row>
    <row r="75" spans="1:24" ht="15" x14ac:dyDescent="0.25">
      <c r="A75" s="40">
        <v>1593</v>
      </c>
      <c r="B75" s="22" t="s">
        <v>91</v>
      </c>
      <c r="C75" s="34">
        <v>1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P75">
        <f t="shared" si="1"/>
        <v>1</v>
      </c>
      <c r="S75">
        <v>1</v>
      </c>
      <c r="T75">
        <v>4</v>
      </c>
      <c r="W75">
        <v>1</v>
      </c>
      <c r="X75" s="99">
        <v>1</v>
      </c>
    </row>
    <row r="76" spans="1:24" ht="15" x14ac:dyDescent="0.25">
      <c r="A76" s="40">
        <v>1595</v>
      </c>
      <c r="B76" s="22" t="s">
        <v>91</v>
      </c>
      <c r="C76" s="34"/>
      <c r="D76" s="34"/>
      <c r="E76" s="34">
        <v>1</v>
      </c>
      <c r="F76" s="34"/>
      <c r="G76" s="34"/>
      <c r="H76" s="34"/>
      <c r="I76" s="34"/>
      <c r="J76" s="34"/>
      <c r="K76" s="34"/>
      <c r="L76" s="34"/>
      <c r="M76" s="34"/>
      <c r="N76" s="34"/>
      <c r="P76">
        <f t="shared" si="1"/>
        <v>1</v>
      </c>
      <c r="S76">
        <v>1</v>
      </c>
      <c r="T76">
        <v>3</v>
      </c>
      <c r="W76">
        <v>1</v>
      </c>
      <c r="X76" s="99">
        <v>3</v>
      </c>
    </row>
    <row r="77" spans="1:24" ht="15" x14ac:dyDescent="0.25">
      <c r="A77" s="40">
        <v>1597</v>
      </c>
      <c r="B77" s="22" t="s">
        <v>91</v>
      </c>
      <c r="C77" s="34">
        <v>1</v>
      </c>
      <c r="D77" s="34">
        <v>1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P77">
        <f t="shared" si="1"/>
        <v>2</v>
      </c>
      <c r="S77">
        <v>2</v>
      </c>
      <c r="T77">
        <v>2</v>
      </c>
      <c r="W77">
        <v>1</v>
      </c>
      <c r="X77" s="99">
        <v>1</v>
      </c>
    </row>
    <row r="78" spans="1:24" ht="15" x14ac:dyDescent="0.25">
      <c r="A78" s="40">
        <v>1598</v>
      </c>
      <c r="B78" s="22" t="s">
        <v>91</v>
      </c>
      <c r="C78" s="34"/>
      <c r="D78" s="34"/>
      <c r="E78" s="34">
        <v>1</v>
      </c>
      <c r="F78" s="34"/>
      <c r="G78" s="34"/>
      <c r="H78" s="34"/>
      <c r="I78" s="34"/>
      <c r="J78" s="34"/>
      <c r="K78" s="34"/>
      <c r="L78" s="34"/>
      <c r="M78" s="34"/>
      <c r="N78" s="34"/>
      <c r="P78">
        <f t="shared" si="1"/>
        <v>1</v>
      </c>
      <c r="S78">
        <v>1</v>
      </c>
      <c r="T78">
        <v>2</v>
      </c>
      <c r="W78">
        <v>1</v>
      </c>
      <c r="X78" s="99">
        <v>2</v>
      </c>
    </row>
    <row r="79" spans="1:24" ht="15" x14ac:dyDescent="0.25">
      <c r="A79" s="40">
        <v>1599</v>
      </c>
      <c r="B79" s="22" t="s">
        <v>91</v>
      </c>
      <c r="C79" s="34"/>
      <c r="D79" s="34"/>
      <c r="E79" s="34"/>
      <c r="F79" s="34">
        <v>1</v>
      </c>
      <c r="G79" s="34"/>
      <c r="H79" s="34"/>
      <c r="I79" s="34"/>
      <c r="J79" s="34"/>
      <c r="K79" s="34"/>
      <c r="L79" s="34"/>
      <c r="M79" s="34"/>
      <c r="N79" s="34"/>
      <c r="P79">
        <f t="shared" si="1"/>
        <v>1</v>
      </c>
      <c r="S79">
        <v>1</v>
      </c>
      <c r="T79">
        <v>2</v>
      </c>
      <c r="W79">
        <v>2</v>
      </c>
      <c r="X79" s="99">
        <v>2</v>
      </c>
    </row>
    <row r="80" spans="1:24" ht="15" x14ac:dyDescent="0.25">
      <c r="A80" s="40">
        <v>1612</v>
      </c>
      <c r="B80" s="22" t="s">
        <v>91</v>
      </c>
      <c r="C80" s="34">
        <v>1</v>
      </c>
      <c r="D80" s="34"/>
      <c r="E80" s="34"/>
      <c r="F80" s="34">
        <v>1</v>
      </c>
      <c r="G80" s="34"/>
      <c r="H80" s="34"/>
      <c r="I80" s="34"/>
      <c r="J80" s="34"/>
      <c r="K80" s="34"/>
      <c r="L80" s="34"/>
      <c r="M80" s="34"/>
      <c r="N80" s="34"/>
      <c r="P80">
        <f t="shared" si="1"/>
        <v>2</v>
      </c>
      <c r="S80">
        <v>2</v>
      </c>
      <c r="T80">
        <v>2</v>
      </c>
      <c r="W80">
        <v>1</v>
      </c>
      <c r="X80" s="99">
        <v>1</v>
      </c>
    </row>
    <row r="81" spans="1:24" ht="15" x14ac:dyDescent="0.25">
      <c r="A81" s="40">
        <v>1613</v>
      </c>
      <c r="B81" s="22" t="s">
        <v>91</v>
      </c>
      <c r="C81" s="34">
        <v>1</v>
      </c>
      <c r="D81" s="34"/>
      <c r="E81" s="34"/>
      <c r="F81" s="34">
        <v>1</v>
      </c>
      <c r="G81" s="34"/>
      <c r="H81" s="34"/>
      <c r="I81" s="34"/>
      <c r="J81" s="34"/>
      <c r="K81" s="34"/>
      <c r="L81" s="34"/>
      <c r="M81" s="34"/>
      <c r="N81" s="34"/>
      <c r="P81">
        <f t="shared" si="1"/>
        <v>2</v>
      </c>
      <c r="S81">
        <v>2</v>
      </c>
      <c r="T81">
        <v>3</v>
      </c>
      <c r="W81">
        <v>3</v>
      </c>
      <c r="X81" s="99">
        <v>3</v>
      </c>
    </row>
    <row r="82" spans="1:24" ht="15" x14ac:dyDescent="0.25">
      <c r="A82" s="40">
        <v>1614</v>
      </c>
      <c r="B82" s="22" t="s">
        <v>91</v>
      </c>
      <c r="C82" s="34">
        <v>1</v>
      </c>
      <c r="D82" s="34"/>
      <c r="E82" s="34"/>
      <c r="F82" s="34">
        <v>1</v>
      </c>
      <c r="G82" s="34"/>
      <c r="H82" s="34"/>
      <c r="I82" s="34"/>
      <c r="J82" s="34"/>
      <c r="K82" s="34"/>
      <c r="L82" s="34"/>
      <c r="M82" s="34"/>
      <c r="N82" s="34"/>
      <c r="P82">
        <f t="shared" si="1"/>
        <v>2</v>
      </c>
      <c r="S82">
        <v>2</v>
      </c>
      <c r="T82">
        <v>3</v>
      </c>
      <c r="W82">
        <v>2</v>
      </c>
      <c r="X82" s="99">
        <v>2</v>
      </c>
    </row>
    <row r="83" spans="1:24" ht="15" x14ac:dyDescent="0.25">
      <c r="A83" s="40">
        <v>1615</v>
      </c>
      <c r="B83" s="22" t="s">
        <v>91</v>
      </c>
      <c r="C83" s="34"/>
      <c r="D83" s="34"/>
      <c r="E83" s="34"/>
      <c r="F83" s="34">
        <v>1</v>
      </c>
      <c r="G83" s="34"/>
      <c r="H83" s="34"/>
      <c r="I83" s="34"/>
      <c r="J83" s="34"/>
      <c r="K83" s="34"/>
      <c r="L83" s="34"/>
      <c r="M83" s="34"/>
      <c r="N83" s="34"/>
      <c r="P83">
        <f t="shared" si="1"/>
        <v>1</v>
      </c>
      <c r="S83">
        <v>1</v>
      </c>
      <c r="T83">
        <v>2</v>
      </c>
      <c r="W83">
        <v>1</v>
      </c>
      <c r="X83" s="99">
        <v>3</v>
      </c>
    </row>
    <row r="84" spans="1:24" ht="15" x14ac:dyDescent="0.25">
      <c r="A84" s="40">
        <v>1617</v>
      </c>
      <c r="B84" s="22" t="s">
        <v>91</v>
      </c>
      <c r="C84" s="34"/>
      <c r="D84" s="34"/>
      <c r="E84" s="34"/>
      <c r="F84" s="34">
        <v>1</v>
      </c>
      <c r="G84" s="34"/>
      <c r="H84" s="34"/>
      <c r="I84" s="34"/>
      <c r="J84" s="34"/>
      <c r="K84" s="34"/>
      <c r="L84" s="34"/>
      <c r="M84" s="34"/>
      <c r="N84" s="34"/>
      <c r="P84">
        <f t="shared" si="1"/>
        <v>1</v>
      </c>
      <c r="S84">
        <v>1</v>
      </c>
      <c r="T84">
        <v>1</v>
      </c>
      <c r="W84">
        <v>1</v>
      </c>
      <c r="X84" s="99">
        <v>1</v>
      </c>
    </row>
    <row r="85" spans="1:24" ht="15" x14ac:dyDescent="0.25">
      <c r="A85" s="40">
        <v>1619</v>
      </c>
      <c r="B85" s="22" t="s">
        <v>91</v>
      </c>
      <c r="C85" s="34"/>
      <c r="D85" s="34"/>
      <c r="E85" s="34"/>
      <c r="F85" s="34">
        <v>1</v>
      </c>
      <c r="G85" s="34"/>
      <c r="H85" s="34"/>
      <c r="I85" s="34"/>
      <c r="J85" s="34"/>
      <c r="K85" s="34"/>
      <c r="L85" s="34"/>
      <c r="M85" s="34"/>
      <c r="N85" s="34"/>
      <c r="P85">
        <f t="shared" si="1"/>
        <v>1</v>
      </c>
      <c r="S85">
        <v>1</v>
      </c>
      <c r="T85">
        <v>3</v>
      </c>
      <c r="W85">
        <v>1</v>
      </c>
      <c r="X85" s="99">
        <v>3</v>
      </c>
    </row>
    <row r="86" spans="1:24" ht="15" x14ac:dyDescent="0.25">
      <c r="A86" s="40">
        <v>1620</v>
      </c>
      <c r="B86" s="22" t="s">
        <v>91</v>
      </c>
      <c r="C86" s="34"/>
      <c r="D86" s="34"/>
      <c r="E86" s="34"/>
      <c r="F86" s="34">
        <v>1</v>
      </c>
      <c r="G86" s="34"/>
      <c r="H86" s="34"/>
      <c r="I86" s="34"/>
      <c r="J86" s="34"/>
      <c r="K86" s="34"/>
      <c r="L86" s="34">
        <v>1</v>
      </c>
      <c r="M86" s="34"/>
      <c r="N86" s="34"/>
      <c r="P86">
        <f t="shared" si="1"/>
        <v>2</v>
      </c>
      <c r="S86">
        <v>2</v>
      </c>
      <c r="T86">
        <v>3</v>
      </c>
      <c r="W86">
        <v>1</v>
      </c>
      <c r="X86" s="99">
        <v>2</v>
      </c>
    </row>
    <row r="87" spans="1:24" ht="15" x14ac:dyDescent="0.25">
      <c r="A87" s="40">
        <v>1621</v>
      </c>
      <c r="B87" s="22" t="s">
        <v>91</v>
      </c>
      <c r="C87" s="34"/>
      <c r="D87" s="34"/>
      <c r="E87" s="34">
        <v>1</v>
      </c>
      <c r="F87" s="34">
        <v>1</v>
      </c>
      <c r="G87" s="34"/>
      <c r="H87" s="34"/>
      <c r="I87" s="34"/>
      <c r="J87" s="34"/>
      <c r="K87" s="34"/>
      <c r="L87" s="34"/>
      <c r="M87" s="34"/>
      <c r="N87" s="34"/>
      <c r="P87">
        <f t="shared" si="1"/>
        <v>2</v>
      </c>
      <c r="S87">
        <v>2</v>
      </c>
      <c r="T87">
        <v>1</v>
      </c>
      <c r="W87">
        <v>1</v>
      </c>
      <c r="X87" s="99">
        <v>1</v>
      </c>
    </row>
    <row r="88" spans="1:24" ht="15" x14ac:dyDescent="0.25">
      <c r="A88" s="40">
        <v>1622</v>
      </c>
      <c r="B88" s="22" t="s">
        <v>91</v>
      </c>
      <c r="C88" s="34"/>
      <c r="D88" s="34">
        <v>1</v>
      </c>
      <c r="E88" s="34"/>
      <c r="F88" s="34">
        <v>1</v>
      </c>
      <c r="G88" s="34"/>
      <c r="H88" s="34">
        <v>1</v>
      </c>
      <c r="I88" s="34"/>
      <c r="J88" s="34"/>
      <c r="K88" s="34"/>
      <c r="L88" s="34"/>
      <c r="M88" s="34"/>
      <c r="N88" s="34"/>
      <c r="P88">
        <f t="shared" si="1"/>
        <v>3</v>
      </c>
      <c r="S88">
        <v>3</v>
      </c>
      <c r="T88">
        <v>1</v>
      </c>
      <c r="W88">
        <v>3</v>
      </c>
      <c r="X88" s="99">
        <v>3</v>
      </c>
    </row>
    <row r="89" spans="1:24" ht="15" x14ac:dyDescent="0.25">
      <c r="A89" s="40">
        <v>1624</v>
      </c>
      <c r="B89" s="22" t="s">
        <v>91</v>
      </c>
      <c r="C89" s="34"/>
      <c r="D89" s="34"/>
      <c r="E89" s="34"/>
      <c r="F89" s="34">
        <v>1</v>
      </c>
      <c r="G89" s="34"/>
      <c r="H89" s="34"/>
      <c r="I89" s="34"/>
      <c r="J89" s="34"/>
      <c r="K89" s="34"/>
      <c r="L89" s="34"/>
      <c r="M89" s="34"/>
      <c r="N89" s="34"/>
      <c r="P89">
        <f t="shared" si="1"/>
        <v>1</v>
      </c>
      <c r="S89">
        <v>1</v>
      </c>
      <c r="T89">
        <v>2</v>
      </c>
      <c r="W89">
        <v>1</v>
      </c>
      <c r="X89" s="99">
        <v>3</v>
      </c>
    </row>
    <row r="90" spans="1:24" ht="15" x14ac:dyDescent="0.25">
      <c r="A90" s="40">
        <v>1626</v>
      </c>
      <c r="B90" s="22" t="s">
        <v>91</v>
      </c>
      <c r="C90" s="34"/>
      <c r="D90" s="34"/>
      <c r="E90" s="34"/>
      <c r="F90" s="34">
        <v>1</v>
      </c>
      <c r="G90" s="34"/>
      <c r="H90" s="34"/>
      <c r="I90" s="34"/>
      <c r="J90" s="34">
        <v>1</v>
      </c>
      <c r="K90" s="34"/>
      <c r="L90" s="34">
        <v>1</v>
      </c>
      <c r="M90" s="34"/>
      <c r="N90" s="34"/>
      <c r="P90">
        <f t="shared" si="1"/>
        <v>3</v>
      </c>
      <c r="S90">
        <v>3</v>
      </c>
      <c r="T90">
        <v>1</v>
      </c>
      <c r="W90">
        <v>2</v>
      </c>
      <c r="X90" s="99">
        <v>2</v>
      </c>
    </row>
    <row r="91" spans="1:24" ht="15" x14ac:dyDescent="0.25">
      <c r="A91" s="40">
        <v>1627</v>
      </c>
      <c r="B91" s="22" t="s">
        <v>91</v>
      </c>
      <c r="C91" s="34">
        <v>1</v>
      </c>
      <c r="D91" s="34"/>
      <c r="E91" s="34"/>
      <c r="F91" s="34">
        <v>1</v>
      </c>
      <c r="G91" s="34"/>
      <c r="H91" s="34"/>
      <c r="I91" s="34"/>
      <c r="J91" s="34"/>
      <c r="K91" s="34"/>
      <c r="L91" s="34"/>
      <c r="M91" s="34"/>
      <c r="N91" s="34"/>
      <c r="P91">
        <f t="shared" si="1"/>
        <v>2</v>
      </c>
      <c r="S91">
        <v>2</v>
      </c>
      <c r="T91">
        <v>2</v>
      </c>
      <c r="W91">
        <v>1</v>
      </c>
      <c r="X91" s="99">
        <v>1</v>
      </c>
    </row>
    <row r="92" spans="1:24" ht="15" x14ac:dyDescent="0.25">
      <c r="A92" s="40">
        <v>1628</v>
      </c>
      <c r="B92" s="22" t="s">
        <v>91</v>
      </c>
      <c r="C92" s="34">
        <v>1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P92">
        <f t="shared" si="1"/>
        <v>1</v>
      </c>
      <c r="S92">
        <v>1</v>
      </c>
      <c r="T92">
        <v>1</v>
      </c>
      <c r="W92">
        <v>2</v>
      </c>
      <c r="X92" s="99">
        <v>2</v>
      </c>
    </row>
    <row r="93" spans="1:24" ht="15" x14ac:dyDescent="0.25">
      <c r="A93" s="40">
        <v>1629</v>
      </c>
      <c r="B93" s="22" t="s">
        <v>91</v>
      </c>
      <c r="C93" s="34">
        <v>1</v>
      </c>
      <c r="D93" s="34"/>
      <c r="E93" s="34"/>
      <c r="F93" s="34">
        <v>1</v>
      </c>
      <c r="G93" s="34"/>
      <c r="H93" s="34"/>
      <c r="I93" s="34"/>
      <c r="J93" s="34"/>
      <c r="K93" s="34"/>
      <c r="L93" s="34"/>
      <c r="M93" s="34"/>
      <c r="N93" s="34"/>
      <c r="P93">
        <f t="shared" si="1"/>
        <v>2</v>
      </c>
      <c r="S93">
        <v>2</v>
      </c>
      <c r="T93">
        <v>2</v>
      </c>
      <c r="W93">
        <v>1</v>
      </c>
      <c r="X93" s="99">
        <v>1</v>
      </c>
    </row>
    <row r="94" spans="1:24" ht="15" x14ac:dyDescent="0.25">
      <c r="A94" s="40">
        <v>1630</v>
      </c>
      <c r="B94" s="22" t="s">
        <v>91</v>
      </c>
      <c r="C94" s="34">
        <v>1</v>
      </c>
      <c r="D94" s="34"/>
      <c r="E94" s="34"/>
      <c r="F94" s="34">
        <v>1</v>
      </c>
      <c r="G94" s="34"/>
      <c r="H94" s="34"/>
      <c r="I94" s="34"/>
      <c r="J94" s="34"/>
      <c r="K94" s="34"/>
      <c r="L94" s="34"/>
      <c r="M94" s="34"/>
      <c r="N94" s="34"/>
      <c r="P94">
        <f t="shared" si="1"/>
        <v>2</v>
      </c>
      <c r="S94">
        <v>2</v>
      </c>
      <c r="T94">
        <v>3</v>
      </c>
      <c r="W94">
        <v>3</v>
      </c>
      <c r="X94" s="99">
        <v>2</v>
      </c>
    </row>
    <row r="95" spans="1:24" ht="15" x14ac:dyDescent="0.25">
      <c r="A95" s="40">
        <v>1631</v>
      </c>
      <c r="B95" s="22" t="s">
        <v>91</v>
      </c>
      <c r="C95" s="34"/>
      <c r="D95" s="34"/>
      <c r="E95" s="34">
        <v>1</v>
      </c>
      <c r="F95" s="34">
        <v>1</v>
      </c>
      <c r="G95" s="34"/>
      <c r="H95" s="34"/>
      <c r="I95" s="34"/>
      <c r="J95" s="34"/>
      <c r="K95" s="34"/>
      <c r="L95" s="34"/>
      <c r="M95" s="34"/>
      <c r="N95" s="34"/>
      <c r="P95">
        <f t="shared" si="1"/>
        <v>2</v>
      </c>
      <c r="S95">
        <v>2</v>
      </c>
      <c r="T95">
        <v>2</v>
      </c>
      <c r="W95">
        <v>2</v>
      </c>
      <c r="X95" s="99">
        <v>3</v>
      </c>
    </row>
    <row r="96" spans="1:24" ht="15" x14ac:dyDescent="0.25">
      <c r="A96" s="40">
        <v>1632</v>
      </c>
      <c r="B96" s="22" t="s">
        <v>91</v>
      </c>
      <c r="C96" s="34"/>
      <c r="D96" s="34">
        <v>1</v>
      </c>
      <c r="E96" s="34"/>
      <c r="F96" s="34">
        <v>1</v>
      </c>
      <c r="G96" s="34"/>
      <c r="H96" s="34"/>
      <c r="I96" s="34"/>
      <c r="J96" s="34"/>
      <c r="K96" s="34"/>
      <c r="L96" s="34"/>
      <c r="M96" s="34"/>
      <c r="N96" s="34"/>
      <c r="P96">
        <f t="shared" si="1"/>
        <v>2</v>
      </c>
      <c r="S96">
        <v>2</v>
      </c>
      <c r="T96">
        <v>3</v>
      </c>
      <c r="W96">
        <v>1</v>
      </c>
      <c r="X96" s="99">
        <v>3</v>
      </c>
    </row>
    <row r="97" spans="1:24" ht="15" x14ac:dyDescent="0.25">
      <c r="A97" s="40">
        <v>1635</v>
      </c>
      <c r="B97" s="22" t="s">
        <v>91</v>
      </c>
      <c r="C97" s="34">
        <v>1</v>
      </c>
      <c r="D97" s="34">
        <v>1</v>
      </c>
      <c r="E97" s="34"/>
      <c r="F97" s="34"/>
      <c r="G97" s="34"/>
      <c r="H97" s="34">
        <v>1</v>
      </c>
      <c r="I97" s="34"/>
      <c r="J97" s="34"/>
      <c r="K97" s="34"/>
      <c r="L97" s="34"/>
      <c r="M97" s="34"/>
      <c r="N97" s="34"/>
      <c r="P97">
        <f t="shared" si="1"/>
        <v>3</v>
      </c>
      <c r="S97">
        <v>3</v>
      </c>
      <c r="T97">
        <v>1</v>
      </c>
      <c r="W97">
        <v>1</v>
      </c>
      <c r="X97" s="99">
        <v>2</v>
      </c>
    </row>
    <row r="98" spans="1:24" ht="15" x14ac:dyDescent="0.25">
      <c r="A98" s="40">
        <v>1638</v>
      </c>
      <c r="B98" s="22" t="s">
        <v>91</v>
      </c>
      <c r="C98" s="34">
        <v>1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P98">
        <f t="shared" si="1"/>
        <v>1</v>
      </c>
      <c r="S98">
        <v>1</v>
      </c>
      <c r="T98">
        <v>4</v>
      </c>
      <c r="W98">
        <v>2</v>
      </c>
      <c r="X98" s="99">
        <v>3</v>
      </c>
    </row>
    <row r="99" spans="1:24" ht="15" x14ac:dyDescent="0.25">
      <c r="A99" s="40">
        <v>1639</v>
      </c>
      <c r="B99" s="22" t="s">
        <v>91</v>
      </c>
      <c r="C99" s="34"/>
      <c r="D99" s="34">
        <v>1</v>
      </c>
      <c r="E99" s="34"/>
      <c r="F99" s="34"/>
      <c r="G99" s="34"/>
      <c r="H99" s="34">
        <v>1</v>
      </c>
      <c r="I99" s="34"/>
      <c r="J99" s="34"/>
      <c r="K99" s="34"/>
      <c r="L99" s="34"/>
      <c r="M99" s="34"/>
      <c r="N99" s="34"/>
      <c r="P99">
        <f t="shared" si="1"/>
        <v>2</v>
      </c>
      <c r="S99">
        <v>2</v>
      </c>
      <c r="T99">
        <v>2</v>
      </c>
      <c r="W99">
        <v>1</v>
      </c>
      <c r="X99" s="99">
        <v>1</v>
      </c>
    </row>
    <row r="100" spans="1:24" ht="15" x14ac:dyDescent="0.25">
      <c r="A100" s="40">
        <v>1640</v>
      </c>
      <c r="B100" s="22" t="s">
        <v>91</v>
      </c>
      <c r="C100" s="34"/>
      <c r="D100" s="34"/>
      <c r="E100" s="34"/>
      <c r="F100" s="34">
        <v>1</v>
      </c>
      <c r="G100" s="34"/>
      <c r="H100" s="34">
        <v>1</v>
      </c>
      <c r="I100" s="34"/>
      <c r="J100" s="34"/>
      <c r="K100" s="34"/>
      <c r="L100" s="34"/>
      <c r="M100" s="34"/>
      <c r="N100" s="34"/>
      <c r="P100">
        <f t="shared" si="1"/>
        <v>2</v>
      </c>
      <c r="S100">
        <v>2</v>
      </c>
      <c r="T100">
        <v>3</v>
      </c>
      <c r="W100">
        <v>2</v>
      </c>
      <c r="X100" s="99">
        <v>2</v>
      </c>
    </row>
    <row r="101" spans="1:24" ht="15" x14ac:dyDescent="0.25">
      <c r="A101" s="40">
        <v>1641</v>
      </c>
      <c r="B101" s="22" t="s">
        <v>91</v>
      </c>
      <c r="C101" s="34"/>
      <c r="D101" s="34"/>
      <c r="E101" s="34">
        <v>1</v>
      </c>
      <c r="F101" s="34"/>
      <c r="G101" s="34"/>
      <c r="H101" s="34"/>
      <c r="I101" s="34"/>
      <c r="J101" s="34"/>
      <c r="K101" s="34"/>
      <c r="L101" s="34">
        <v>1</v>
      </c>
      <c r="M101" s="34"/>
      <c r="N101" s="34"/>
      <c r="P101">
        <f t="shared" si="1"/>
        <v>2</v>
      </c>
      <c r="S101">
        <v>2</v>
      </c>
      <c r="T101">
        <v>3</v>
      </c>
      <c r="W101">
        <v>1</v>
      </c>
      <c r="X101" s="99">
        <v>2</v>
      </c>
    </row>
    <row r="102" spans="1:24" ht="15" x14ac:dyDescent="0.25">
      <c r="A102" s="40">
        <v>1642</v>
      </c>
      <c r="B102" s="22" t="s">
        <v>91</v>
      </c>
      <c r="C102" s="34"/>
      <c r="D102" s="34"/>
      <c r="E102" s="34"/>
      <c r="F102" s="34">
        <v>1</v>
      </c>
      <c r="G102" s="34"/>
      <c r="H102" s="34">
        <v>1</v>
      </c>
      <c r="I102" s="34"/>
      <c r="J102" s="34">
        <v>1</v>
      </c>
      <c r="K102" s="34"/>
      <c r="L102" s="34"/>
      <c r="M102" s="34"/>
      <c r="N102" s="34"/>
      <c r="P102">
        <f t="shared" si="1"/>
        <v>3</v>
      </c>
      <c r="S102">
        <v>3</v>
      </c>
      <c r="T102">
        <v>2</v>
      </c>
      <c r="W102">
        <v>1</v>
      </c>
      <c r="X102" s="99">
        <v>2</v>
      </c>
    </row>
    <row r="103" spans="1:24" ht="15" x14ac:dyDescent="0.25">
      <c r="A103" s="40">
        <v>1643</v>
      </c>
      <c r="B103" s="22" t="s">
        <v>91</v>
      </c>
      <c r="C103" s="34"/>
      <c r="D103" s="34"/>
      <c r="E103" s="34"/>
      <c r="F103" s="34">
        <v>1</v>
      </c>
      <c r="G103" s="34"/>
      <c r="H103" s="34">
        <v>1</v>
      </c>
      <c r="I103" s="34"/>
      <c r="J103" s="34"/>
      <c r="K103" s="34"/>
      <c r="L103" s="34"/>
      <c r="M103" s="34"/>
      <c r="N103" s="34"/>
      <c r="P103">
        <f t="shared" si="1"/>
        <v>2</v>
      </c>
      <c r="S103">
        <v>2</v>
      </c>
      <c r="T103">
        <v>2</v>
      </c>
      <c r="W103">
        <v>2</v>
      </c>
      <c r="X103" s="99">
        <v>1</v>
      </c>
    </row>
    <row r="104" spans="1:24" ht="15" x14ac:dyDescent="0.25">
      <c r="A104" s="40">
        <v>1681</v>
      </c>
      <c r="B104" s="22" t="s">
        <v>91</v>
      </c>
      <c r="C104" s="34"/>
      <c r="D104" s="34"/>
      <c r="E104" s="34">
        <v>1</v>
      </c>
      <c r="F104" s="34">
        <v>1</v>
      </c>
      <c r="G104" s="34"/>
      <c r="H104" s="34"/>
      <c r="I104" s="34"/>
      <c r="J104" s="34"/>
      <c r="K104" s="34"/>
      <c r="L104" s="34"/>
      <c r="M104" s="34"/>
      <c r="N104" s="34"/>
      <c r="P104">
        <f t="shared" si="1"/>
        <v>2</v>
      </c>
      <c r="S104">
        <v>2</v>
      </c>
      <c r="T104">
        <v>2</v>
      </c>
      <c r="W104">
        <v>2</v>
      </c>
      <c r="X104" s="99">
        <v>1</v>
      </c>
    </row>
    <row r="105" spans="1:24" ht="15" x14ac:dyDescent="0.25">
      <c r="A105" s="40">
        <v>1683</v>
      </c>
      <c r="B105" s="22" t="s">
        <v>91</v>
      </c>
      <c r="C105" s="34"/>
      <c r="D105" s="34"/>
      <c r="E105" s="34"/>
      <c r="F105" s="34">
        <v>1</v>
      </c>
      <c r="G105" s="34"/>
      <c r="H105" s="34"/>
      <c r="I105" s="34"/>
      <c r="J105" s="34"/>
      <c r="K105" s="34"/>
      <c r="L105" s="34"/>
      <c r="M105" s="34"/>
      <c r="N105" s="34"/>
      <c r="P105">
        <f t="shared" si="1"/>
        <v>1</v>
      </c>
      <c r="S105">
        <v>1</v>
      </c>
      <c r="T105">
        <v>1</v>
      </c>
      <c r="W105">
        <v>2</v>
      </c>
      <c r="X105" s="99">
        <v>2</v>
      </c>
    </row>
    <row r="106" spans="1:24" ht="15" x14ac:dyDescent="0.25">
      <c r="A106" s="40">
        <v>1684</v>
      </c>
      <c r="B106" s="22" t="s">
        <v>91</v>
      </c>
      <c r="C106" s="34"/>
      <c r="D106" s="34"/>
      <c r="E106" s="34"/>
      <c r="F106" s="34">
        <v>1</v>
      </c>
      <c r="G106" s="34"/>
      <c r="H106" s="34"/>
      <c r="I106" s="34"/>
      <c r="J106" s="34"/>
      <c r="K106" s="34"/>
      <c r="L106" s="34"/>
      <c r="M106" s="34"/>
      <c r="N106" s="34"/>
      <c r="P106">
        <f t="shared" si="1"/>
        <v>1</v>
      </c>
      <c r="S106">
        <v>1</v>
      </c>
      <c r="T106">
        <v>3</v>
      </c>
      <c r="W106">
        <v>1</v>
      </c>
      <c r="X106" s="99">
        <v>3</v>
      </c>
    </row>
    <row r="107" spans="1:24" ht="15" x14ac:dyDescent="0.25">
      <c r="A107" s="40">
        <v>1685</v>
      </c>
      <c r="B107" s="22" t="s">
        <v>91</v>
      </c>
      <c r="C107" s="34"/>
      <c r="D107" s="34"/>
      <c r="E107" s="34"/>
      <c r="F107" s="34">
        <v>1</v>
      </c>
      <c r="G107" s="34"/>
      <c r="H107" s="34"/>
      <c r="I107" s="34"/>
      <c r="J107" s="34"/>
      <c r="K107" s="34"/>
      <c r="L107" s="34"/>
      <c r="M107" s="34"/>
      <c r="N107" s="34"/>
      <c r="P107">
        <f t="shared" si="1"/>
        <v>1</v>
      </c>
      <c r="S107">
        <v>1</v>
      </c>
      <c r="T107">
        <v>2</v>
      </c>
      <c r="W107">
        <v>1</v>
      </c>
      <c r="X107" s="99">
        <v>2</v>
      </c>
    </row>
    <row r="108" spans="1:24" ht="15" x14ac:dyDescent="0.25">
      <c r="A108" s="40">
        <v>1686</v>
      </c>
      <c r="B108" s="22" t="s">
        <v>91</v>
      </c>
      <c r="C108" s="34"/>
      <c r="D108" s="34"/>
      <c r="E108" s="34"/>
      <c r="F108" s="34">
        <v>1</v>
      </c>
      <c r="G108" s="34"/>
      <c r="H108" s="34"/>
      <c r="I108" s="34"/>
      <c r="J108" s="34"/>
      <c r="K108" s="34"/>
      <c r="L108" s="34"/>
      <c r="M108" s="34"/>
      <c r="N108" s="34"/>
      <c r="P108">
        <f t="shared" si="1"/>
        <v>1</v>
      </c>
      <c r="S108">
        <v>1</v>
      </c>
      <c r="T108">
        <v>2</v>
      </c>
      <c r="W108">
        <v>1</v>
      </c>
      <c r="X108" s="99">
        <v>3</v>
      </c>
    </row>
    <row r="109" spans="1:24" ht="15" x14ac:dyDescent="0.25">
      <c r="A109" s="40">
        <v>1687</v>
      </c>
      <c r="B109" s="22" t="s">
        <v>91</v>
      </c>
      <c r="C109" s="34"/>
      <c r="D109" s="34"/>
      <c r="E109" s="34"/>
      <c r="F109" s="34">
        <v>1</v>
      </c>
      <c r="G109" s="34"/>
      <c r="H109" s="34"/>
      <c r="I109" s="34"/>
      <c r="J109" s="34"/>
      <c r="K109" s="34"/>
      <c r="L109" s="34"/>
      <c r="M109" s="34"/>
      <c r="N109" s="34"/>
      <c r="P109">
        <f t="shared" si="1"/>
        <v>1</v>
      </c>
      <c r="S109">
        <v>1</v>
      </c>
      <c r="T109">
        <v>2</v>
      </c>
      <c r="W109">
        <v>1</v>
      </c>
      <c r="X109" s="99">
        <v>2</v>
      </c>
    </row>
    <row r="110" spans="1:24" ht="15" x14ac:dyDescent="0.25">
      <c r="A110" s="40">
        <v>1690</v>
      </c>
      <c r="B110" s="22" t="s">
        <v>91</v>
      </c>
      <c r="C110" s="34"/>
      <c r="D110" s="34"/>
      <c r="E110" s="34"/>
      <c r="F110" s="34">
        <v>1</v>
      </c>
      <c r="G110" s="34"/>
      <c r="H110" s="34"/>
      <c r="I110" s="34"/>
      <c r="J110" s="34"/>
      <c r="K110" s="34"/>
      <c r="L110" s="34"/>
      <c r="M110" s="34"/>
      <c r="N110" s="34"/>
      <c r="P110">
        <f t="shared" si="1"/>
        <v>1</v>
      </c>
      <c r="S110">
        <v>1</v>
      </c>
      <c r="T110">
        <v>1</v>
      </c>
      <c r="W110">
        <v>1</v>
      </c>
      <c r="X110" s="99">
        <v>4</v>
      </c>
    </row>
    <row r="111" spans="1:24" ht="15" x14ac:dyDescent="0.25">
      <c r="A111" s="40">
        <v>1691</v>
      </c>
      <c r="B111" s="22" t="s">
        <v>91</v>
      </c>
      <c r="C111" s="34"/>
      <c r="D111" s="34">
        <v>1</v>
      </c>
      <c r="E111" s="34"/>
      <c r="F111" s="34">
        <v>1</v>
      </c>
      <c r="G111" s="34"/>
      <c r="H111" s="34">
        <v>1</v>
      </c>
      <c r="I111" s="34"/>
      <c r="J111" s="34"/>
      <c r="K111" s="34"/>
      <c r="L111" s="34"/>
      <c r="M111" s="34">
        <v>1</v>
      </c>
      <c r="N111" s="34"/>
      <c r="P111">
        <f t="shared" si="1"/>
        <v>4</v>
      </c>
      <c r="S111">
        <v>4</v>
      </c>
      <c r="T111">
        <v>3</v>
      </c>
      <c r="W111">
        <v>1</v>
      </c>
      <c r="X111" s="99">
        <v>2</v>
      </c>
    </row>
    <row r="112" spans="1:24" ht="15" x14ac:dyDescent="0.25">
      <c r="A112" s="40">
        <v>1692</v>
      </c>
      <c r="B112" s="22" t="s">
        <v>91</v>
      </c>
      <c r="C112" s="34"/>
      <c r="D112" s="34"/>
      <c r="E112" s="34"/>
      <c r="F112" s="34">
        <v>1</v>
      </c>
      <c r="G112" s="34"/>
      <c r="H112" s="34"/>
      <c r="I112" s="34"/>
      <c r="J112" s="34"/>
      <c r="K112" s="34"/>
      <c r="L112" s="34"/>
      <c r="M112" s="34"/>
      <c r="N112" s="34"/>
      <c r="P112">
        <f t="shared" si="1"/>
        <v>1</v>
      </c>
      <c r="S112">
        <v>1</v>
      </c>
      <c r="T112">
        <v>1</v>
      </c>
      <c r="W112">
        <v>1</v>
      </c>
      <c r="X112" s="99">
        <v>2</v>
      </c>
    </row>
    <row r="113" spans="1:24" ht="15" x14ac:dyDescent="0.25">
      <c r="A113" s="40">
        <v>1693</v>
      </c>
      <c r="B113" s="22" t="s">
        <v>91</v>
      </c>
      <c r="C113" s="34">
        <v>1</v>
      </c>
      <c r="D113" s="34">
        <v>1</v>
      </c>
      <c r="E113" s="34"/>
      <c r="F113" s="34">
        <v>1</v>
      </c>
      <c r="G113" s="34"/>
      <c r="H113" s="34">
        <v>1</v>
      </c>
      <c r="I113" s="34"/>
      <c r="J113" s="34"/>
      <c r="K113" s="34"/>
      <c r="L113" s="34"/>
      <c r="M113" s="34"/>
      <c r="N113" s="34"/>
      <c r="P113">
        <f t="shared" si="1"/>
        <v>4</v>
      </c>
      <c r="S113">
        <v>4</v>
      </c>
      <c r="T113">
        <v>1</v>
      </c>
      <c r="W113">
        <v>1</v>
      </c>
      <c r="X113" s="99">
        <v>3</v>
      </c>
    </row>
    <row r="114" spans="1:24" ht="15" x14ac:dyDescent="0.25">
      <c r="A114" s="40">
        <v>1694</v>
      </c>
      <c r="B114" s="22" t="s">
        <v>91</v>
      </c>
      <c r="C114" s="34"/>
      <c r="D114" s="34"/>
      <c r="E114" s="34"/>
      <c r="F114" s="34">
        <v>1</v>
      </c>
      <c r="G114" s="34"/>
      <c r="H114" s="34">
        <v>1</v>
      </c>
      <c r="I114" s="34"/>
      <c r="J114" s="34"/>
      <c r="K114" s="34"/>
      <c r="L114" s="34"/>
      <c r="M114" s="34"/>
      <c r="N114" s="34"/>
      <c r="P114">
        <f t="shared" si="1"/>
        <v>2</v>
      </c>
      <c r="S114">
        <v>2</v>
      </c>
      <c r="T114">
        <v>3</v>
      </c>
      <c r="W114">
        <v>1</v>
      </c>
      <c r="X114" s="99">
        <v>3</v>
      </c>
    </row>
    <row r="115" spans="1:24" ht="15" x14ac:dyDescent="0.25">
      <c r="A115" s="40">
        <v>1699</v>
      </c>
      <c r="B115" s="22" t="s">
        <v>91</v>
      </c>
      <c r="C115" s="34"/>
      <c r="D115" s="34">
        <v>1</v>
      </c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P115">
        <f t="shared" si="1"/>
        <v>1</v>
      </c>
      <c r="S115">
        <v>1</v>
      </c>
      <c r="T115">
        <v>3</v>
      </c>
      <c r="W115">
        <v>1</v>
      </c>
      <c r="X115" s="99">
        <v>2</v>
      </c>
    </row>
    <row r="116" spans="1:24" ht="15" x14ac:dyDescent="0.25">
      <c r="A116" s="40">
        <v>1700</v>
      </c>
      <c r="B116" s="22" t="s">
        <v>91</v>
      </c>
      <c r="C116" s="34"/>
      <c r="D116" s="34"/>
      <c r="E116" s="34"/>
      <c r="F116" s="34">
        <v>1</v>
      </c>
      <c r="G116" s="34"/>
      <c r="H116" s="34">
        <v>1</v>
      </c>
      <c r="I116" s="34"/>
      <c r="J116" s="34"/>
      <c r="K116" s="34"/>
      <c r="L116" s="34"/>
      <c r="M116" s="34"/>
      <c r="N116" s="34"/>
      <c r="P116">
        <f t="shared" si="1"/>
        <v>2</v>
      </c>
      <c r="S116">
        <v>2</v>
      </c>
      <c r="T116">
        <v>2</v>
      </c>
      <c r="W116">
        <v>2</v>
      </c>
      <c r="X116" s="99">
        <v>3</v>
      </c>
    </row>
    <row r="117" spans="1:24" ht="15" x14ac:dyDescent="0.25">
      <c r="A117" s="40">
        <v>1701</v>
      </c>
      <c r="B117" s="22" t="s">
        <v>91</v>
      </c>
      <c r="C117" s="34"/>
      <c r="D117" s="34"/>
      <c r="E117" s="34"/>
      <c r="F117" s="34">
        <v>1</v>
      </c>
      <c r="G117" s="34"/>
      <c r="H117" s="34"/>
      <c r="I117" s="34"/>
      <c r="J117" s="34"/>
      <c r="K117" s="34"/>
      <c r="L117" s="34"/>
      <c r="M117" s="34"/>
      <c r="N117" s="34"/>
      <c r="P117">
        <f t="shared" si="1"/>
        <v>1</v>
      </c>
      <c r="S117">
        <v>1</v>
      </c>
      <c r="T117">
        <v>3</v>
      </c>
      <c r="W117">
        <v>1</v>
      </c>
      <c r="X117" s="99">
        <v>2</v>
      </c>
    </row>
    <row r="118" spans="1:24" ht="15" x14ac:dyDescent="0.25">
      <c r="A118" s="40">
        <v>1702</v>
      </c>
      <c r="B118" s="22" t="s">
        <v>91</v>
      </c>
      <c r="C118" s="34"/>
      <c r="D118" s="34"/>
      <c r="E118" s="34"/>
      <c r="F118" s="34">
        <v>1</v>
      </c>
      <c r="G118" s="34"/>
      <c r="H118" s="34"/>
      <c r="I118" s="34"/>
      <c r="J118" s="34"/>
      <c r="K118" s="34"/>
      <c r="L118" s="34"/>
      <c r="M118" s="34"/>
      <c r="N118" s="34"/>
      <c r="P118">
        <f t="shared" si="1"/>
        <v>1</v>
      </c>
      <c r="S118">
        <v>1</v>
      </c>
      <c r="T118">
        <v>2</v>
      </c>
      <c r="W118">
        <v>1</v>
      </c>
      <c r="X118" s="99">
        <v>4</v>
      </c>
    </row>
    <row r="119" spans="1:24" ht="15" x14ac:dyDescent="0.25">
      <c r="A119" s="40">
        <v>1703</v>
      </c>
      <c r="B119" s="22" t="s">
        <v>91</v>
      </c>
      <c r="C119" s="34"/>
      <c r="D119" s="34"/>
      <c r="E119" s="34"/>
      <c r="F119" s="34">
        <v>1</v>
      </c>
      <c r="G119" s="34"/>
      <c r="H119" s="34"/>
      <c r="I119" s="34">
        <v>1</v>
      </c>
      <c r="J119" s="34"/>
      <c r="K119" s="34"/>
      <c r="L119" s="34"/>
      <c r="M119" s="34"/>
      <c r="N119" s="34"/>
      <c r="P119">
        <f t="shared" si="1"/>
        <v>2</v>
      </c>
      <c r="S119">
        <v>2</v>
      </c>
      <c r="T119">
        <v>2</v>
      </c>
      <c r="W119">
        <v>2</v>
      </c>
      <c r="X119" s="99">
        <v>2</v>
      </c>
    </row>
    <row r="120" spans="1:24" ht="15" x14ac:dyDescent="0.25">
      <c r="A120" s="40">
        <v>1704</v>
      </c>
      <c r="B120" s="22" t="s">
        <v>91</v>
      </c>
      <c r="C120" s="34"/>
      <c r="D120" s="34"/>
      <c r="E120" s="34"/>
      <c r="F120" s="34">
        <v>1</v>
      </c>
      <c r="G120" s="34"/>
      <c r="H120" s="34"/>
      <c r="I120" s="34"/>
      <c r="J120" s="34"/>
      <c r="K120" s="34"/>
      <c r="L120" s="34"/>
      <c r="M120" s="34"/>
      <c r="N120" s="34"/>
      <c r="P120">
        <f t="shared" si="1"/>
        <v>1</v>
      </c>
      <c r="S120">
        <v>1</v>
      </c>
      <c r="T120">
        <v>2</v>
      </c>
      <c r="W120">
        <v>1</v>
      </c>
      <c r="X120" s="99">
        <v>4</v>
      </c>
    </row>
    <row r="121" spans="1:24" ht="15" x14ac:dyDescent="0.25">
      <c r="A121" s="40">
        <v>1705</v>
      </c>
      <c r="B121" s="22" t="s">
        <v>91</v>
      </c>
      <c r="C121" s="34"/>
      <c r="D121" s="34"/>
      <c r="E121" s="34"/>
      <c r="F121" s="34">
        <v>1</v>
      </c>
      <c r="G121" s="34"/>
      <c r="H121" s="34"/>
      <c r="I121" s="34"/>
      <c r="J121" s="34"/>
      <c r="K121" s="34"/>
      <c r="L121" s="34"/>
      <c r="M121" s="34"/>
      <c r="N121" s="34"/>
      <c r="P121">
        <f t="shared" si="1"/>
        <v>1</v>
      </c>
      <c r="S121">
        <v>1</v>
      </c>
      <c r="T121">
        <v>2</v>
      </c>
      <c r="W121">
        <v>2</v>
      </c>
      <c r="X121" s="99">
        <v>2</v>
      </c>
    </row>
    <row r="122" spans="1:24" ht="15" x14ac:dyDescent="0.25">
      <c r="A122" s="40">
        <v>1708</v>
      </c>
      <c r="B122" s="22" t="s">
        <v>91</v>
      </c>
      <c r="C122" s="34"/>
      <c r="D122" s="34"/>
      <c r="E122" s="34"/>
      <c r="F122" s="34">
        <v>1</v>
      </c>
      <c r="G122" s="34"/>
      <c r="H122" s="34">
        <v>1</v>
      </c>
      <c r="I122" s="34"/>
      <c r="J122" s="34"/>
      <c r="K122" s="34"/>
      <c r="L122" s="34"/>
      <c r="M122" s="34"/>
      <c r="N122" s="34"/>
      <c r="P122">
        <f t="shared" si="1"/>
        <v>2</v>
      </c>
      <c r="S122">
        <v>2</v>
      </c>
      <c r="T122">
        <v>2</v>
      </c>
      <c r="W122">
        <v>1</v>
      </c>
      <c r="X122" s="99">
        <v>3</v>
      </c>
    </row>
    <row r="123" spans="1:24" ht="15" x14ac:dyDescent="0.25">
      <c r="A123" s="40">
        <v>1717</v>
      </c>
      <c r="B123" s="22" t="s">
        <v>91</v>
      </c>
      <c r="C123" s="34"/>
      <c r="D123" s="34">
        <v>1</v>
      </c>
      <c r="E123" s="34"/>
      <c r="F123" s="34"/>
      <c r="G123" s="34"/>
      <c r="H123" s="34">
        <v>1</v>
      </c>
      <c r="I123" s="34"/>
      <c r="J123" s="34"/>
      <c r="K123" s="34"/>
      <c r="L123" s="34"/>
      <c r="M123" s="34"/>
      <c r="N123" s="34"/>
      <c r="P123">
        <f t="shared" si="1"/>
        <v>2</v>
      </c>
      <c r="S123">
        <v>2</v>
      </c>
      <c r="T123">
        <v>3</v>
      </c>
      <c r="W123">
        <v>1</v>
      </c>
      <c r="X123" s="99">
        <v>2</v>
      </c>
    </row>
    <row r="124" spans="1:24" ht="15" x14ac:dyDescent="0.25">
      <c r="A124" s="40">
        <v>1718</v>
      </c>
      <c r="B124" s="22" t="s">
        <v>91</v>
      </c>
      <c r="C124" s="34"/>
      <c r="D124" s="34"/>
      <c r="E124" s="34"/>
      <c r="F124" s="34">
        <v>1</v>
      </c>
      <c r="G124" s="34"/>
      <c r="H124" s="34">
        <v>1</v>
      </c>
      <c r="I124" s="34"/>
      <c r="J124" s="34"/>
      <c r="K124" s="34"/>
      <c r="L124" s="34"/>
      <c r="M124" s="34"/>
      <c r="N124" s="34"/>
      <c r="P124">
        <f t="shared" si="1"/>
        <v>2</v>
      </c>
      <c r="S124">
        <v>2</v>
      </c>
      <c r="T124">
        <v>1</v>
      </c>
      <c r="W124">
        <v>3</v>
      </c>
      <c r="X124" s="99">
        <v>2</v>
      </c>
    </row>
    <row r="125" spans="1:24" ht="15" x14ac:dyDescent="0.25">
      <c r="A125" s="40">
        <v>1719</v>
      </c>
      <c r="B125" s="22" t="s">
        <v>91</v>
      </c>
      <c r="C125" s="34"/>
      <c r="D125" s="34">
        <v>1</v>
      </c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P125">
        <f t="shared" si="1"/>
        <v>1</v>
      </c>
      <c r="S125">
        <v>1</v>
      </c>
      <c r="T125">
        <v>1</v>
      </c>
      <c r="W125">
        <v>1</v>
      </c>
      <c r="X125" s="99">
        <v>1</v>
      </c>
    </row>
    <row r="126" spans="1:24" ht="15" x14ac:dyDescent="0.25">
      <c r="A126" s="40">
        <v>1759</v>
      </c>
      <c r="B126" s="22" t="s">
        <v>91</v>
      </c>
      <c r="C126" s="34"/>
      <c r="D126" s="34"/>
      <c r="E126" s="34"/>
      <c r="F126" s="34">
        <v>1</v>
      </c>
      <c r="G126" s="34"/>
      <c r="H126" s="34"/>
      <c r="I126" s="34"/>
      <c r="J126" s="34">
        <v>1</v>
      </c>
      <c r="K126" s="34"/>
      <c r="L126" s="34"/>
      <c r="M126" s="34"/>
      <c r="N126" s="34"/>
      <c r="P126">
        <f t="shared" si="1"/>
        <v>2</v>
      </c>
      <c r="S126">
        <v>2</v>
      </c>
      <c r="T126">
        <v>2</v>
      </c>
      <c r="W126">
        <v>1</v>
      </c>
      <c r="X126" s="99">
        <v>1</v>
      </c>
    </row>
    <row r="127" spans="1:24" ht="15" x14ac:dyDescent="0.25">
      <c r="A127" s="40">
        <v>1760</v>
      </c>
      <c r="B127" s="22" t="s">
        <v>91</v>
      </c>
      <c r="C127" s="34">
        <v>1</v>
      </c>
      <c r="D127" s="34"/>
      <c r="E127" s="34"/>
      <c r="F127" s="34">
        <v>1</v>
      </c>
      <c r="G127" s="34"/>
      <c r="H127" s="34">
        <v>1</v>
      </c>
      <c r="I127" s="34"/>
      <c r="J127" s="34"/>
      <c r="K127" s="34"/>
      <c r="L127" s="34"/>
      <c r="M127" s="34"/>
      <c r="N127" s="34"/>
      <c r="P127">
        <f t="shared" si="1"/>
        <v>3</v>
      </c>
      <c r="S127">
        <v>3</v>
      </c>
      <c r="T127">
        <v>2</v>
      </c>
      <c r="W127">
        <v>1</v>
      </c>
      <c r="X127" s="99">
        <v>2</v>
      </c>
    </row>
    <row r="128" spans="1:24" ht="15" x14ac:dyDescent="0.25">
      <c r="A128" s="40">
        <v>1761</v>
      </c>
      <c r="B128" s="22" t="s">
        <v>91</v>
      </c>
      <c r="C128" s="34"/>
      <c r="D128" s="34"/>
      <c r="E128" s="34"/>
      <c r="F128" s="34"/>
      <c r="G128" s="34"/>
      <c r="H128" s="34"/>
      <c r="I128" s="34"/>
      <c r="J128" s="34">
        <v>1</v>
      </c>
      <c r="K128" s="34"/>
      <c r="L128" s="34"/>
      <c r="M128" s="34"/>
      <c r="N128" s="34"/>
      <c r="P128">
        <f t="shared" si="1"/>
        <v>1</v>
      </c>
      <c r="S128">
        <v>1</v>
      </c>
      <c r="T128">
        <v>3</v>
      </c>
      <c r="W128">
        <v>2</v>
      </c>
      <c r="X128" s="99">
        <v>3</v>
      </c>
    </row>
    <row r="129" spans="1:24" ht="15" x14ac:dyDescent="0.25">
      <c r="A129" s="40">
        <v>1763</v>
      </c>
      <c r="B129" s="22" t="s">
        <v>91</v>
      </c>
      <c r="C129" s="34"/>
      <c r="D129" s="34"/>
      <c r="E129" s="34"/>
      <c r="F129" s="34">
        <v>1</v>
      </c>
      <c r="G129" s="34"/>
      <c r="H129" s="34"/>
      <c r="I129" s="34"/>
      <c r="J129" s="34"/>
      <c r="K129" s="34"/>
      <c r="L129" s="34"/>
      <c r="M129" s="34"/>
      <c r="N129" s="34"/>
      <c r="P129">
        <f t="shared" si="1"/>
        <v>1</v>
      </c>
      <c r="S129">
        <v>1</v>
      </c>
      <c r="T129">
        <v>3</v>
      </c>
      <c r="W129">
        <v>1</v>
      </c>
      <c r="X129" s="99">
        <v>2</v>
      </c>
    </row>
    <row r="130" spans="1:24" ht="15" x14ac:dyDescent="0.25">
      <c r="A130" s="40">
        <v>1765</v>
      </c>
      <c r="B130" s="22" t="s">
        <v>91</v>
      </c>
      <c r="C130" s="34">
        <v>1</v>
      </c>
      <c r="D130" s="34"/>
      <c r="E130" s="34"/>
      <c r="F130" s="34">
        <v>1</v>
      </c>
      <c r="G130" s="34"/>
      <c r="H130" s="34">
        <v>1</v>
      </c>
      <c r="I130" s="34"/>
      <c r="J130" s="34"/>
      <c r="K130" s="34"/>
      <c r="L130" s="34"/>
      <c r="M130" s="34"/>
      <c r="N130" s="34"/>
      <c r="P130">
        <f t="shared" si="1"/>
        <v>3</v>
      </c>
      <c r="S130">
        <v>3</v>
      </c>
      <c r="T130">
        <v>4</v>
      </c>
      <c r="W130">
        <v>1</v>
      </c>
      <c r="X130" s="99">
        <v>3</v>
      </c>
    </row>
    <row r="131" spans="1:24" ht="15" x14ac:dyDescent="0.25">
      <c r="A131" s="40">
        <v>1767</v>
      </c>
      <c r="B131" s="22" t="s">
        <v>91</v>
      </c>
      <c r="C131" s="34">
        <v>1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P131">
        <f t="shared" si="1"/>
        <v>1</v>
      </c>
      <c r="S131">
        <v>1</v>
      </c>
      <c r="T131">
        <v>4</v>
      </c>
      <c r="W131">
        <v>1</v>
      </c>
      <c r="X131" s="99">
        <v>1</v>
      </c>
    </row>
    <row r="132" spans="1:24" ht="15" x14ac:dyDescent="0.25">
      <c r="A132" s="40">
        <v>1768</v>
      </c>
      <c r="B132" s="22" t="s">
        <v>91</v>
      </c>
      <c r="C132" s="34">
        <v>1</v>
      </c>
      <c r="D132" s="34"/>
      <c r="E132" s="34"/>
      <c r="F132" s="34">
        <v>1</v>
      </c>
      <c r="G132" s="34"/>
      <c r="H132" s="34"/>
      <c r="I132" s="34"/>
      <c r="J132" s="34"/>
      <c r="K132" s="34"/>
      <c r="L132" s="34"/>
      <c r="M132" s="34"/>
      <c r="N132" s="34"/>
      <c r="P132">
        <f t="shared" si="1"/>
        <v>2</v>
      </c>
      <c r="S132">
        <v>2</v>
      </c>
      <c r="T132">
        <v>4</v>
      </c>
      <c r="W132">
        <v>1</v>
      </c>
      <c r="X132" s="99">
        <v>3</v>
      </c>
    </row>
    <row r="133" spans="1:24" ht="15" x14ac:dyDescent="0.25">
      <c r="A133" s="40">
        <v>1770</v>
      </c>
      <c r="B133" s="22" t="s">
        <v>91</v>
      </c>
      <c r="C133" s="34">
        <v>1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P133">
        <f t="shared" ref="P133:P196" si="2">SUM(C133:N133)</f>
        <v>1</v>
      </c>
      <c r="S133">
        <v>1</v>
      </c>
      <c r="T133">
        <v>2</v>
      </c>
      <c r="W133">
        <v>2</v>
      </c>
      <c r="X133" s="99">
        <v>1</v>
      </c>
    </row>
    <row r="134" spans="1:24" ht="15" x14ac:dyDescent="0.25">
      <c r="A134" s="40">
        <v>1771</v>
      </c>
      <c r="B134" s="22" t="s">
        <v>91</v>
      </c>
      <c r="C134" s="34"/>
      <c r="D134" s="34"/>
      <c r="E134" s="34"/>
      <c r="F134" s="34">
        <v>1</v>
      </c>
      <c r="G134" s="34"/>
      <c r="H134" s="34">
        <v>1</v>
      </c>
      <c r="I134" s="34"/>
      <c r="J134" s="34"/>
      <c r="K134" s="34"/>
      <c r="L134" s="34"/>
      <c r="M134" s="34"/>
      <c r="N134" s="34"/>
      <c r="P134">
        <f t="shared" si="2"/>
        <v>2</v>
      </c>
      <c r="S134">
        <v>2</v>
      </c>
      <c r="T134">
        <v>2</v>
      </c>
      <c r="W134">
        <v>1</v>
      </c>
      <c r="X134" s="99">
        <v>1</v>
      </c>
    </row>
    <row r="135" spans="1:24" ht="15" x14ac:dyDescent="0.25">
      <c r="A135" s="40">
        <v>1772</v>
      </c>
      <c r="B135" s="22" t="s">
        <v>91</v>
      </c>
      <c r="C135" s="34"/>
      <c r="D135" s="34"/>
      <c r="E135" s="34">
        <v>1</v>
      </c>
      <c r="F135" s="34">
        <v>1</v>
      </c>
      <c r="G135" s="34"/>
      <c r="H135" s="34"/>
      <c r="I135" s="34"/>
      <c r="J135" s="34"/>
      <c r="K135" s="34"/>
      <c r="L135" s="34"/>
      <c r="M135" s="34"/>
      <c r="N135" s="34"/>
      <c r="P135">
        <f t="shared" si="2"/>
        <v>2</v>
      </c>
      <c r="S135">
        <v>2</v>
      </c>
      <c r="T135">
        <v>3</v>
      </c>
      <c r="W135">
        <v>1</v>
      </c>
      <c r="X135" s="99">
        <v>1</v>
      </c>
    </row>
    <row r="136" spans="1:24" ht="15" x14ac:dyDescent="0.25">
      <c r="A136" s="40">
        <v>1773</v>
      </c>
      <c r="B136" s="22" t="s">
        <v>91</v>
      </c>
      <c r="C136" s="34"/>
      <c r="D136" s="34"/>
      <c r="E136" s="34"/>
      <c r="F136" s="34">
        <v>1</v>
      </c>
      <c r="G136" s="34"/>
      <c r="H136" s="34">
        <v>1</v>
      </c>
      <c r="I136" s="34"/>
      <c r="J136" s="34"/>
      <c r="K136" s="34"/>
      <c r="L136" s="34"/>
      <c r="M136" s="34"/>
      <c r="N136" s="34"/>
      <c r="P136">
        <f t="shared" si="2"/>
        <v>2</v>
      </c>
      <c r="S136">
        <v>2</v>
      </c>
      <c r="T136">
        <v>5</v>
      </c>
      <c r="W136">
        <v>1</v>
      </c>
      <c r="X136" s="99">
        <v>2</v>
      </c>
    </row>
    <row r="137" spans="1:24" ht="15" x14ac:dyDescent="0.25">
      <c r="A137" s="40">
        <v>1774</v>
      </c>
      <c r="B137" s="22" t="s">
        <v>91</v>
      </c>
      <c r="C137" s="34"/>
      <c r="D137" s="34"/>
      <c r="E137" s="34"/>
      <c r="F137" s="34">
        <v>1</v>
      </c>
      <c r="G137" s="34"/>
      <c r="H137" s="34"/>
      <c r="I137" s="34"/>
      <c r="J137" s="34"/>
      <c r="K137" s="34"/>
      <c r="L137" s="34"/>
      <c r="M137" s="34"/>
      <c r="N137" s="34"/>
      <c r="P137">
        <f t="shared" si="2"/>
        <v>1</v>
      </c>
      <c r="S137">
        <v>1</v>
      </c>
      <c r="T137">
        <v>2</v>
      </c>
      <c r="W137">
        <v>1</v>
      </c>
      <c r="X137" s="99">
        <v>1</v>
      </c>
    </row>
    <row r="138" spans="1:24" ht="15" x14ac:dyDescent="0.25">
      <c r="A138" s="40">
        <v>1775</v>
      </c>
      <c r="B138" s="22" t="s">
        <v>91</v>
      </c>
      <c r="C138" s="34">
        <v>1</v>
      </c>
      <c r="D138" s="34"/>
      <c r="E138" s="34"/>
      <c r="F138" s="34">
        <v>1</v>
      </c>
      <c r="G138" s="34"/>
      <c r="H138" s="34"/>
      <c r="I138" s="34"/>
      <c r="J138" s="34"/>
      <c r="K138" s="34"/>
      <c r="L138" s="34"/>
      <c r="M138" s="34"/>
      <c r="N138" s="34"/>
      <c r="P138">
        <f t="shared" si="2"/>
        <v>2</v>
      </c>
      <c r="S138">
        <v>2</v>
      </c>
      <c r="T138">
        <v>2</v>
      </c>
      <c r="W138">
        <v>1</v>
      </c>
      <c r="X138" s="99">
        <v>2</v>
      </c>
    </row>
    <row r="139" spans="1:24" ht="15" x14ac:dyDescent="0.25">
      <c r="A139" s="40">
        <v>1777</v>
      </c>
      <c r="B139" s="22" t="s">
        <v>91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>
        <v>1</v>
      </c>
      <c r="N139" s="34"/>
      <c r="P139">
        <f t="shared" si="2"/>
        <v>1</v>
      </c>
      <c r="S139">
        <v>1</v>
      </c>
      <c r="T139">
        <v>3</v>
      </c>
      <c r="W139">
        <v>1</v>
      </c>
      <c r="X139" s="99">
        <v>1</v>
      </c>
    </row>
    <row r="140" spans="1:24" ht="15" x14ac:dyDescent="0.25">
      <c r="A140" s="40">
        <v>1778</v>
      </c>
      <c r="B140" s="22" t="s">
        <v>91</v>
      </c>
      <c r="C140" s="34"/>
      <c r="D140" s="34"/>
      <c r="E140" s="34"/>
      <c r="F140" s="34">
        <v>1</v>
      </c>
      <c r="G140" s="34"/>
      <c r="H140" s="34"/>
      <c r="I140" s="34"/>
      <c r="J140" s="34"/>
      <c r="K140" s="34"/>
      <c r="L140" s="34"/>
      <c r="M140" s="34"/>
      <c r="N140" s="34"/>
      <c r="P140">
        <f t="shared" si="2"/>
        <v>1</v>
      </c>
      <c r="S140">
        <v>1</v>
      </c>
      <c r="T140">
        <v>2</v>
      </c>
      <c r="W140">
        <v>1</v>
      </c>
      <c r="X140" s="99">
        <v>2</v>
      </c>
    </row>
    <row r="141" spans="1:24" ht="15" x14ac:dyDescent="0.25">
      <c r="A141" s="40">
        <v>1781</v>
      </c>
      <c r="B141" s="22" t="s">
        <v>91</v>
      </c>
      <c r="C141" s="34"/>
      <c r="D141" s="34"/>
      <c r="E141" s="34"/>
      <c r="F141" s="34">
        <v>1</v>
      </c>
      <c r="G141" s="34"/>
      <c r="H141" s="34"/>
      <c r="I141" s="34"/>
      <c r="J141" s="34"/>
      <c r="K141" s="34"/>
      <c r="L141" s="34"/>
      <c r="M141" s="34"/>
      <c r="N141" s="34"/>
      <c r="P141">
        <f t="shared" si="2"/>
        <v>1</v>
      </c>
      <c r="S141">
        <v>1</v>
      </c>
      <c r="T141">
        <v>3</v>
      </c>
      <c r="W141">
        <v>2</v>
      </c>
      <c r="X141" s="99">
        <v>2</v>
      </c>
    </row>
    <row r="142" spans="1:24" ht="15" x14ac:dyDescent="0.25">
      <c r="A142" s="40">
        <v>1782</v>
      </c>
      <c r="B142" s="22" t="s">
        <v>91</v>
      </c>
      <c r="C142" s="34">
        <v>1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P142">
        <f t="shared" si="2"/>
        <v>1</v>
      </c>
      <c r="S142">
        <v>1</v>
      </c>
      <c r="T142">
        <v>4</v>
      </c>
      <c r="W142">
        <v>1</v>
      </c>
      <c r="X142" s="99">
        <v>1</v>
      </c>
    </row>
    <row r="143" spans="1:24" ht="15" x14ac:dyDescent="0.25">
      <c r="A143" s="40">
        <v>1783</v>
      </c>
      <c r="B143" s="22" t="s">
        <v>91</v>
      </c>
      <c r="C143" s="34">
        <v>1</v>
      </c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P143">
        <f t="shared" si="2"/>
        <v>1</v>
      </c>
      <c r="S143">
        <v>1</v>
      </c>
      <c r="T143">
        <v>3</v>
      </c>
      <c r="W143">
        <v>1</v>
      </c>
      <c r="X143" s="99">
        <v>2</v>
      </c>
    </row>
    <row r="144" spans="1:24" ht="15" x14ac:dyDescent="0.25">
      <c r="A144" s="40">
        <v>1787</v>
      </c>
      <c r="B144" s="22" t="s">
        <v>91</v>
      </c>
      <c r="C144" s="34"/>
      <c r="D144" s="34"/>
      <c r="E144" s="34"/>
      <c r="F144" s="34">
        <v>1</v>
      </c>
      <c r="G144" s="34"/>
      <c r="H144" s="34"/>
      <c r="I144" s="34"/>
      <c r="J144" s="34"/>
      <c r="K144" s="34"/>
      <c r="L144" s="34"/>
      <c r="M144" s="34"/>
      <c r="N144" s="34"/>
      <c r="P144">
        <f t="shared" si="2"/>
        <v>1</v>
      </c>
      <c r="S144">
        <v>1</v>
      </c>
      <c r="T144">
        <v>1</v>
      </c>
      <c r="W144">
        <v>1</v>
      </c>
      <c r="X144" s="99">
        <v>1</v>
      </c>
    </row>
    <row r="145" spans="1:24" ht="15" x14ac:dyDescent="0.25">
      <c r="A145" s="40">
        <v>1789</v>
      </c>
      <c r="B145" s="22" t="s">
        <v>91</v>
      </c>
      <c r="C145" s="34">
        <v>1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P145">
        <f t="shared" si="2"/>
        <v>1</v>
      </c>
      <c r="S145">
        <v>1</v>
      </c>
      <c r="T145">
        <v>3</v>
      </c>
      <c r="W145">
        <v>1</v>
      </c>
      <c r="X145" s="99">
        <v>1</v>
      </c>
    </row>
    <row r="146" spans="1:24" ht="15" x14ac:dyDescent="0.25">
      <c r="A146" s="40">
        <v>1790</v>
      </c>
      <c r="B146" s="22" t="s">
        <v>91</v>
      </c>
      <c r="C146" s="34"/>
      <c r="D146" s="34"/>
      <c r="E146" s="34"/>
      <c r="F146" s="34">
        <v>1</v>
      </c>
      <c r="G146" s="34"/>
      <c r="H146" s="34">
        <v>1</v>
      </c>
      <c r="I146" s="34"/>
      <c r="J146" s="34"/>
      <c r="K146" s="34"/>
      <c r="L146" s="34"/>
      <c r="M146" s="34"/>
      <c r="N146" s="34"/>
      <c r="P146">
        <f t="shared" si="2"/>
        <v>2</v>
      </c>
      <c r="S146">
        <v>2</v>
      </c>
      <c r="T146">
        <v>1</v>
      </c>
      <c r="W146">
        <v>1</v>
      </c>
      <c r="X146" s="99">
        <v>2</v>
      </c>
    </row>
    <row r="147" spans="1:24" ht="15" x14ac:dyDescent="0.25">
      <c r="A147" s="40">
        <v>1791</v>
      </c>
      <c r="B147" s="22" t="s">
        <v>91</v>
      </c>
      <c r="C147" s="34"/>
      <c r="D147" s="34">
        <v>1</v>
      </c>
      <c r="E147" s="34"/>
      <c r="F147" s="34">
        <v>1</v>
      </c>
      <c r="G147" s="34"/>
      <c r="H147" s="34"/>
      <c r="I147" s="34"/>
      <c r="J147" s="34"/>
      <c r="K147" s="34"/>
      <c r="L147" s="34"/>
      <c r="M147" s="34"/>
      <c r="N147" s="34"/>
      <c r="P147">
        <f t="shared" si="2"/>
        <v>2</v>
      </c>
      <c r="S147">
        <v>2</v>
      </c>
      <c r="T147">
        <v>1</v>
      </c>
      <c r="W147">
        <v>1</v>
      </c>
      <c r="X147" s="99">
        <v>3</v>
      </c>
    </row>
    <row r="148" spans="1:24" ht="15" x14ac:dyDescent="0.25">
      <c r="A148" s="40">
        <v>1792</v>
      </c>
      <c r="B148" s="22" t="s">
        <v>91</v>
      </c>
      <c r="C148" s="34"/>
      <c r="D148" s="34"/>
      <c r="E148" s="34"/>
      <c r="F148" s="34">
        <v>1</v>
      </c>
      <c r="G148" s="34"/>
      <c r="H148" s="34">
        <v>1</v>
      </c>
      <c r="I148" s="34"/>
      <c r="J148" s="34"/>
      <c r="K148" s="34"/>
      <c r="L148" s="34"/>
      <c r="M148" s="34"/>
      <c r="N148" s="34"/>
      <c r="P148">
        <f t="shared" si="2"/>
        <v>2</v>
      </c>
      <c r="S148">
        <v>2</v>
      </c>
      <c r="T148">
        <v>2</v>
      </c>
      <c r="W148">
        <v>1</v>
      </c>
      <c r="X148" s="99">
        <v>1</v>
      </c>
    </row>
    <row r="149" spans="1:24" ht="15" x14ac:dyDescent="0.25">
      <c r="A149" s="40">
        <v>1794</v>
      </c>
      <c r="B149" s="22" t="s">
        <v>91</v>
      </c>
      <c r="C149" s="34"/>
      <c r="D149" s="34"/>
      <c r="E149" s="34"/>
      <c r="F149" s="34">
        <v>1</v>
      </c>
      <c r="G149" s="34"/>
      <c r="H149" s="34"/>
      <c r="I149" s="34"/>
      <c r="J149" s="34"/>
      <c r="K149" s="34"/>
      <c r="L149" s="34"/>
      <c r="M149" s="34"/>
      <c r="N149" s="34"/>
      <c r="P149">
        <f t="shared" si="2"/>
        <v>1</v>
      </c>
      <c r="S149">
        <v>1</v>
      </c>
      <c r="T149">
        <v>1</v>
      </c>
      <c r="W149">
        <v>1</v>
      </c>
      <c r="X149" s="99">
        <v>1</v>
      </c>
    </row>
    <row r="150" spans="1:24" ht="15" x14ac:dyDescent="0.25">
      <c r="A150" s="40">
        <v>1795</v>
      </c>
      <c r="B150" s="22" t="s">
        <v>91</v>
      </c>
      <c r="C150" s="34"/>
      <c r="D150" s="34"/>
      <c r="E150" s="34"/>
      <c r="F150" s="34">
        <v>1</v>
      </c>
      <c r="G150" s="34"/>
      <c r="H150" s="34">
        <v>1</v>
      </c>
      <c r="I150" s="34"/>
      <c r="J150" s="34"/>
      <c r="K150" s="34"/>
      <c r="L150" s="34"/>
      <c r="M150" s="34"/>
      <c r="N150" s="34"/>
      <c r="P150">
        <f t="shared" si="2"/>
        <v>2</v>
      </c>
      <c r="S150">
        <v>2</v>
      </c>
      <c r="T150">
        <v>1</v>
      </c>
      <c r="W150">
        <v>1</v>
      </c>
      <c r="X150" s="99">
        <v>1</v>
      </c>
    </row>
    <row r="151" spans="1:24" ht="15" x14ac:dyDescent="0.25">
      <c r="A151" s="40">
        <v>1797</v>
      </c>
      <c r="B151" s="22" t="s">
        <v>91</v>
      </c>
      <c r="C151" s="34"/>
      <c r="D151" s="34"/>
      <c r="E151" s="34"/>
      <c r="F151" s="34">
        <v>1</v>
      </c>
      <c r="G151" s="34"/>
      <c r="H151" s="34"/>
      <c r="I151" s="34"/>
      <c r="J151" s="34"/>
      <c r="K151" s="34"/>
      <c r="L151" s="34"/>
      <c r="M151" s="34"/>
      <c r="N151" s="34"/>
      <c r="P151">
        <f t="shared" si="2"/>
        <v>1</v>
      </c>
      <c r="S151">
        <v>1</v>
      </c>
      <c r="T151">
        <v>2</v>
      </c>
      <c r="W151">
        <v>1</v>
      </c>
      <c r="X151" s="99">
        <v>1</v>
      </c>
    </row>
    <row r="152" spans="1:24" ht="15" x14ac:dyDescent="0.25">
      <c r="A152" s="40">
        <v>1798</v>
      </c>
      <c r="B152" s="22" t="s">
        <v>91</v>
      </c>
      <c r="C152" s="34">
        <v>1</v>
      </c>
      <c r="D152" s="34"/>
      <c r="E152" s="34"/>
      <c r="F152" s="34">
        <v>1</v>
      </c>
      <c r="G152" s="34"/>
      <c r="H152" s="34"/>
      <c r="I152" s="34">
        <v>1</v>
      </c>
      <c r="J152" s="34"/>
      <c r="K152" s="34"/>
      <c r="L152" s="34"/>
      <c r="M152" s="34">
        <v>1</v>
      </c>
      <c r="N152" s="34"/>
      <c r="P152">
        <f t="shared" si="2"/>
        <v>4</v>
      </c>
      <c r="S152">
        <v>4</v>
      </c>
      <c r="T152">
        <v>2</v>
      </c>
      <c r="W152">
        <v>1</v>
      </c>
      <c r="X152" s="99">
        <v>2</v>
      </c>
    </row>
    <row r="153" spans="1:24" ht="15" x14ac:dyDescent="0.25">
      <c r="A153" s="40">
        <v>1813</v>
      </c>
      <c r="B153" s="22" t="s">
        <v>91</v>
      </c>
      <c r="C153" s="34">
        <v>1</v>
      </c>
      <c r="D153" s="34"/>
      <c r="E153" s="34"/>
      <c r="F153" s="34">
        <v>1</v>
      </c>
      <c r="G153" s="34"/>
      <c r="H153" s="34"/>
      <c r="I153" s="34"/>
      <c r="J153" s="34"/>
      <c r="K153" s="34"/>
      <c r="L153" s="34"/>
      <c r="M153" s="34"/>
      <c r="N153" s="34"/>
      <c r="P153">
        <f t="shared" si="2"/>
        <v>2</v>
      </c>
      <c r="S153">
        <v>2</v>
      </c>
      <c r="T153">
        <v>4</v>
      </c>
      <c r="W153">
        <v>1</v>
      </c>
      <c r="X153" s="99">
        <v>2</v>
      </c>
    </row>
    <row r="154" spans="1:24" ht="15" x14ac:dyDescent="0.25">
      <c r="A154" s="40">
        <v>1814</v>
      </c>
      <c r="B154" s="22" t="s">
        <v>91</v>
      </c>
      <c r="C154" s="34"/>
      <c r="D154" s="34"/>
      <c r="E154" s="34"/>
      <c r="F154" s="34">
        <v>1</v>
      </c>
      <c r="G154" s="34"/>
      <c r="H154" s="34"/>
      <c r="I154" s="34"/>
      <c r="J154" s="34"/>
      <c r="K154" s="34"/>
      <c r="L154" s="34"/>
      <c r="M154" s="34"/>
      <c r="N154" s="34"/>
      <c r="P154">
        <f t="shared" si="2"/>
        <v>1</v>
      </c>
      <c r="S154">
        <v>1</v>
      </c>
      <c r="T154">
        <v>2</v>
      </c>
      <c r="W154">
        <v>1</v>
      </c>
      <c r="X154" s="99">
        <v>2</v>
      </c>
    </row>
    <row r="155" spans="1:24" ht="15" x14ac:dyDescent="0.25">
      <c r="A155" s="40">
        <v>1816</v>
      </c>
      <c r="B155" s="22" t="s">
        <v>91</v>
      </c>
      <c r="C155" s="34"/>
      <c r="D155" s="34"/>
      <c r="E155" s="34"/>
      <c r="F155" s="34">
        <v>1</v>
      </c>
      <c r="G155" s="34"/>
      <c r="H155" s="34">
        <v>1</v>
      </c>
      <c r="I155" s="34"/>
      <c r="J155" s="34"/>
      <c r="K155" s="34"/>
      <c r="L155" s="34"/>
      <c r="M155" s="34"/>
      <c r="N155" s="34"/>
      <c r="P155">
        <f t="shared" si="2"/>
        <v>2</v>
      </c>
      <c r="S155">
        <v>2</v>
      </c>
      <c r="T155">
        <v>3</v>
      </c>
      <c r="W155">
        <v>3</v>
      </c>
      <c r="X155" s="99">
        <v>3</v>
      </c>
    </row>
    <row r="156" spans="1:24" ht="15" x14ac:dyDescent="0.25">
      <c r="A156" s="40">
        <v>1820</v>
      </c>
      <c r="B156" s="22" t="s">
        <v>91</v>
      </c>
      <c r="C156" s="34"/>
      <c r="D156" s="34">
        <v>1</v>
      </c>
      <c r="E156" s="34"/>
      <c r="F156" s="34">
        <v>1</v>
      </c>
      <c r="G156" s="34"/>
      <c r="H156" s="34">
        <v>1</v>
      </c>
      <c r="I156" s="34"/>
      <c r="J156" s="34"/>
      <c r="K156" s="34"/>
      <c r="L156" s="34"/>
      <c r="M156" s="34"/>
      <c r="N156" s="34"/>
      <c r="P156">
        <f t="shared" si="2"/>
        <v>3</v>
      </c>
      <c r="S156">
        <v>3</v>
      </c>
      <c r="T156">
        <v>4</v>
      </c>
      <c r="W156">
        <v>2</v>
      </c>
      <c r="X156" s="99">
        <v>2</v>
      </c>
    </row>
    <row r="157" spans="1:24" ht="15" x14ac:dyDescent="0.25">
      <c r="A157" s="40">
        <v>1826</v>
      </c>
      <c r="B157" s="22" t="s">
        <v>91</v>
      </c>
      <c r="C157" s="34"/>
      <c r="D157" s="34"/>
      <c r="E157" s="34"/>
      <c r="F157" s="34">
        <v>1</v>
      </c>
      <c r="G157" s="34"/>
      <c r="H157" s="34">
        <v>1</v>
      </c>
      <c r="I157" s="34"/>
      <c r="J157" s="34"/>
      <c r="K157" s="34"/>
      <c r="L157" s="34"/>
      <c r="M157" s="34"/>
      <c r="N157" s="34"/>
      <c r="P157">
        <f t="shared" si="2"/>
        <v>2</v>
      </c>
      <c r="S157">
        <v>2</v>
      </c>
      <c r="T157">
        <v>5</v>
      </c>
      <c r="W157">
        <v>2</v>
      </c>
      <c r="X157" s="99">
        <v>2</v>
      </c>
    </row>
    <row r="158" spans="1:24" ht="15" x14ac:dyDescent="0.25">
      <c r="A158" s="40">
        <v>1827</v>
      </c>
      <c r="B158" s="22" t="s">
        <v>91</v>
      </c>
      <c r="C158" s="34">
        <v>1</v>
      </c>
      <c r="D158" s="34"/>
      <c r="E158" s="34"/>
      <c r="F158" s="34"/>
      <c r="G158" s="34"/>
      <c r="H158" s="34">
        <v>1</v>
      </c>
      <c r="I158" s="34"/>
      <c r="J158" s="34"/>
      <c r="K158" s="34"/>
      <c r="L158" s="34"/>
      <c r="M158" s="34"/>
      <c r="N158" s="34"/>
      <c r="P158">
        <f t="shared" si="2"/>
        <v>2</v>
      </c>
      <c r="S158">
        <v>2</v>
      </c>
      <c r="T158">
        <v>2</v>
      </c>
      <c r="W158">
        <v>1</v>
      </c>
      <c r="X158" s="99">
        <v>2</v>
      </c>
    </row>
    <row r="159" spans="1:24" ht="15" x14ac:dyDescent="0.25">
      <c r="A159" s="40">
        <v>1828</v>
      </c>
      <c r="B159" s="22" t="s">
        <v>91</v>
      </c>
      <c r="C159" s="34">
        <v>1</v>
      </c>
      <c r="D159" s="34"/>
      <c r="E159" s="34"/>
      <c r="F159" s="34"/>
      <c r="G159" s="34"/>
      <c r="H159" s="34">
        <v>1</v>
      </c>
      <c r="I159" s="34"/>
      <c r="J159" s="34"/>
      <c r="K159" s="34"/>
      <c r="L159" s="34"/>
      <c r="M159" s="34"/>
      <c r="N159" s="34"/>
      <c r="P159">
        <f t="shared" si="2"/>
        <v>2</v>
      </c>
      <c r="S159">
        <v>2</v>
      </c>
      <c r="T159">
        <v>3</v>
      </c>
      <c r="W159">
        <v>1</v>
      </c>
      <c r="X159" s="99">
        <v>3</v>
      </c>
    </row>
    <row r="160" spans="1:24" ht="15" x14ac:dyDescent="0.25">
      <c r="A160" s="40">
        <v>1830</v>
      </c>
      <c r="B160" s="22" t="s">
        <v>91</v>
      </c>
      <c r="C160" s="34"/>
      <c r="D160" s="34">
        <v>1</v>
      </c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P160">
        <f t="shared" si="2"/>
        <v>1</v>
      </c>
      <c r="S160">
        <v>1</v>
      </c>
      <c r="T160">
        <v>2</v>
      </c>
      <c r="W160">
        <v>1</v>
      </c>
      <c r="X160" s="99">
        <v>2</v>
      </c>
    </row>
    <row r="161" spans="1:24" ht="15" x14ac:dyDescent="0.25">
      <c r="A161" s="40">
        <v>1831</v>
      </c>
      <c r="B161" s="22" t="s">
        <v>91</v>
      </c>
      <c r="C161" s="34"/>
      <c r="D161" s="34">
        <v>1</v>
      </c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P161">
        <f t="shared" si="2"/>
        <v>1</v>
      </c>
      <c r="S161">
        <v>1</v>
      </c>
      <c r="T161">
        <v>4</v>
      </c>
      <c r="W161">
        <v>1</v>
      </c>
      <c r="X161" s="99">
        <v>2</v>
      </c>
    </row>
    <row r="162" spans="1:24" ht="15" x14ac:dyDescent="0.25">
      <c r="A162" s="40">
        <v>1832</v>
      </c>
      <c r="B162" s="22" t="s">
        <v>91</v>
      </c>
      <c r="C162" s="34"/>
      <c r="D162" s="34">
        <v>1</v>
      </c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P162">
        <f t="shared" si="2"/>
        <v>1</v>
      </c>
      <c r="S162">
        <v>1</v>
      </c>
      <c r="T162">
        <v>3</v>
      </c>
      <c r="W162">
        <v>1</v>
      </c>
      <c r="X162" s="99">
        <v>1</v>
      </c>
    </row>
    <row r="163" spans="1:24" ht="15" x14ac:dyDescent="0.25">
      <c r="A163" s="40">
        <v>1871</v>
      </c>
      <c r="B163" s="22" t="s">
        <v>91</v>
      </c>
      <c r="C163" s="34"/>
      <c r="D163" s="34"/>
      <c r="E163" s="34"/>
      <c r="F163" s="34">
        <v>1</v>
      </c>
      <c r="G163" s="34"/>
      <c r="H163" s="34"/>
      <c r="I163" s="34"/>
      <c r="J163" s="34"/>
      <c r="K163" s="34"/>
      <c r="L163" s="34"/>
      <c r="M163" s="34"/>
      <c r="N163" s="34"/>
      <c r="P163">
        <f t="shared" si="2"/>
        <v>1</v>
      </c>
      <c r="S163">
        <v>1</v>
      </c>
      <c r="T163">
        <v>3</v>
      </c>
      <c r="W163">
        <v>1</v>
      </c>
      <c r="X163" s="99">
        <v>2</v>
      </c>
    </row>
    <row r="164" spans="1:24" ht="15" x14ac:dyDescent="0.25">
      <c r="A164" s="40">
        <v>1874</v>
      </c>
      <c r="B164" s="22" t="s">
        <v>91</v>
      </c>
      <c r="C164" s="34"/>
      <c r="D164" s="34"/>
      <c r="E164" s="34"/>
      <c r="F164" s="34">
        <v>1</v>
      </c>
      <c r="G164" s="34"/>
      <c r="H164" s="34">
        <v>1</v>
      </c>
      <c r="I164" s="34"/>
      <c r="J164" s="34"/>
      <c r="K164" s="34"/>
      <c r="L164" s="34"/>
      <c r="M164" s="34"/>
      <c r="N164" s="34"/>
      <c r="P164">
        <f t="shared" si="2"/>
        <v>2</v>
      </c>
      <c r="S164">
        <v>2</v>
      </c>
      <c r="T164">
        <v>2</v>
      </c>
      <c r="W164">
        <v>1</v>
      </c>
      <c r="X164" s="99">
        <v>1</v>
      </c>
    </row>
    <row r="165" spans="1:24" ht="15" x14ac:dyDescent="0.25">
      <c r="A165" s="40">
        <v>1875</v>
      </c>
      <c r="B165" s="22" t="s">
        <v>91</v>
      </c>
      <c r="C165" s="34">
        <v>1</v>
      </c>
      <c r="D165" s="34"/>
      <c r="E165" s="34"/>
      <c r="F165" s="34">
        <v>1</v>
      </c>
      <c r="G165" s="34"/>
      <c r="H165" s="34"/>
      <c r="I165" s="34"/>
      <c r="J165" s="34"/>
      <c r="K165" s="34"/>
      <c r="L165" s="34"/>
      <c r="M165" s="34"/>
      <c r="N165" s="34"/>
      <c r="P165">
        <f t="shared" si="2"/>
        <v>2</v>
      </c>
      <c r="S165">
        <v>2</v>
      </c>
      <c r="T165">
        <v>2</v>
      </c>
      <c r="W165">
        <v>1</v>
      </c>
      <c r="X165" s="99">
        <v>3</v>
      </c>
    </row>
    <row r="166" spans="1:24" ht="15" x14ac:dyDescent="0.25">
      <c r="A166" s="40">
        <v>1876</v>
      </c>
      <c r="B166" s="22" t="s">
        <v>91</v>
      </c>
      <c r="C166" s="34">
        <v>1</v>
      </c>
      <c r="D166" s="34"/>
      <c r="E166" s="34"/>
      <c r="F166" s="34">
        <v>1</v>
      </c>
      <c r="G166" s="34"/>
      <c r="H166" s="34"/>
      <c r="I166" s="34"/>
      <c r="J166" s="34"/>
      <c r="K166" s="34"/>
      <c r="L166" s="34"/>
      <c r="M166" s="34"/>
      <c r="N166" s="34"/>
      <c r="P166">
        <f t="shared" si="2"/>
        <v>2</v>
      </c>
      <c r="S166">
        <v>2</v>
      </c>
      <c r="T166">
        <v>2</v>
      </c>
      <c r="W166">
        <v>1</v>
      </c>
      <c r="X166" s="99">
        <v>2</v>
      </c>
    </row>
    <row r="167" spans="1:24" ht="15" x14ac:dyDescent="0.25">
      <c r="A167" s="40">
        <v>1877</v>
      </c>
      <c r="B167" s="22" t="s">
        <v>91</v>
      </c>
      <c r="C167" s="34"/>
      <c r="D167" s="34"/>
      <c r="E167" s="34"/>
      <c r="F167" s="34">
        <v>1</v>
      </c>
      <c r="G167" s="34"/>
      <c r="H167" s="34"/>
      <c r="I167" s="34"/>
      <c r="J167" s="34"/>
      <c r="K167" s="34"/>
      <c r="L167" s="34"/>
      <c r="M167" s="34"/>
      <c r="N167" s="34"/>
      <c r="P167">
        <f t="shared" si="2"/>
        <v>1</v>
      </c>
      <c r="S167">
        <v>1</v>
      </c>
      <c r="T167">
        <v>1</v>
      </c>
      <c r="W167">
        <v>1</v>
      </c>
      <c r="X167" s="99">
        <v>1</v>
      </c>
    </row>
    <row r="168" spans="1:24" ht="15" x14ac:dyDescent="0.25">
      <c r="A168" s="40">
        <v>1881</v>
      </c>
      <c r="B168" s="22" t="s">
        <v>91</v>
      </c>
      <c r="C168" s="34"/>
      <c r="D168" s="34"/>
      <c r="E168" s="34"/>
      <c r="F168" s="34">
        <v>1</v>
      </c>
      <c r="G168" s="34"/>
      <c r="H168" s="34">
        <v>1</v>
      </c>
      <c r="I168" s="34"/>
      <c r="J168" s="34"/>
      <c r="K168" s="34"/>
      <c r="L168" s="34"/>
      <c r="M168" s="34"/>
      <c r="N168" s="34"/>
      <c r="P168">
        <f t="shared" si="2"/>
        <v>2</v>
      </c>
      <c r="S168">
        <v>2</v>
      </c>
      <c r="T168">
        <v>1</v>
      </c>
      <c r="W168">
        <v>1</v>
      </c>
      <c r="X168" s="99">
        <v>3</v>
      </c>
    </row>
    <row r="169" spans="1:24" ht="15" x14ac:dyDescent="0.25">
      <c r="A169" s="40">
        <v>1882</v>
      </c>
      <c r="B169" s="22" t="s">
        <v>91</v>
      </c>
      <c r="C169" s="34"/>
      <c r="D169" s="34"/>
      <c r="E169" s="34"/>
      <c r="F169" s="34">
        <v>1</v>
      </c>
      <c r="G169" s="34"/>
      <c r="H169" s="34">
        <v>1</v>
      </c>
      <c r="I169" s="34"/>
      <c r="J169" s="34"/>
      <c r="K169" s="34"/>
      <c r="L169" s="34"/>
      <c r="M169" s="34"/>
      <c r="N169" s="34">
        <v>1</v>
      </c>
      <c r="P169">
        <f t="shared" si="2"/>
        <v>3</v>
      </c>
      <c r="S169">
        <v>3</v>
      </c>
      <c r="T169">
        <v>2</v>
      </c>
      <c r="W169">
        <v>1</v>
      </c>
      <c r="X169" s="99">
        <v>2</v>
      </c>
    </row>
    <row r="170" spans="1:24" ht="15" x14ac:dyDescent="0.25">
      <c r="A170" s="40">
        <v>1892</v>
      </c>
      <c r="B170" s="22" t="s">
        <v>91</v>
      </c>
      <c r="C170" s="34"/>
      <c r="D170" s="34">
        <v>1</v>
      </c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P170">
        <f t="shared" si="2"/>
        <v>1</v>
      </c>
      <c r="S170">
        <v>1</v>
      </c>
      <c r="T170">
        <v>2</v>
      </c>
      <c r="W170">
        <v>3</v>
      </c>
      <c r="X170" s="99">
        <v>2</v>
      </c>
    </row>
    <row r="171" spans="1:24" ht="15" x14ac:dyDescent="0.25">
      <c r="A171" s="40">
        <v>1896</v>
      </c>
      <c r="B171" s="22" t="s">
        <v>91</v>
      </c>
      <c r="C171" s="34">
        <v>1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P171">
        <f t="shared" si="2"/>
        <v>1</v>
      </c>
      <c r="S171">
        <v>1</v>
      </c>
      <c r="T171">
        <v>1</v>
      </c>
      <c r="W171">
        <v>1</v>
      </c>
      <c r="X171" s="99">
        <v>1</v>
      </c>
    </row>
    <row r="172" spans="1:24" ht="15" x14ac:dyDescent="0.25">
      <c r="A172" s="40">
        <v>1941</v>
      </c>
      <c r="B172" s="22" t="s">
        <v>91</v>
      </c>
      <c r="C172" s="34">
        <v>1</v>
      </c>
      <c r="D172" s="34"/>
      <c r="E172" s="34"/>
      <c r="F172" s="34">
        <v>1</v>
      </c>
      <c r="G172" s="34"/>
      <c r="H172" s="34"/>
      <c r="I172" s="34"/>
      <c r="J172" s="34"/>
      <c r="K172" s="34"/>
      <c r="L172" s="34"/>
      <c r="M172" s="34"/>
      <c r="N172" s="34"/>
      <c r="P172">
        <f t="shared" si="2"/>
        <v>2</v>
      </c>
      <c r="S172">
        <v>2</v>
      </c>
      <c r="T172">
        <v>2</v>
      </c>
      <c r="W172">
        <v>1</v>
      </c>
      <c r="X172" s="99">
        <v>3</v>
      </c>
    </row>
    <row r="173" spans="1:24" ht="15" x14ac:dyDescent="0.25">
      <c r="A173" s="40">
        <v>1946</v>
      </c>
      <c r="B173" s="22" t="s">
        <v>91</v>
      </c>
      <c r="C173" s="34"/>
      <c r="D173" s="34"/>
      <c r="E173" s="34"/>
      <c r="F173" s="34">
        <v>1</v>
      </c>
      <c r="G173" s="34"/>
      <c r="H173" s="34">
        <v>1</v>
      </c>
      <c r="I173" s="34"/>
      <c r="J173" s="34"/>
      <c r="K173" s="34"/>
      <c r="L173" s="34"/>
      <c r="M173" s="34">
        <v>1</v>
      </c>
      <c r="N173" s="34"/>
      <c r="P173">
        <f t="shared" si="2"/>
        <v>3</v>
      </c>
      <c r="S173">
        <v>3</v>
      </c>
      <c r="T173">
        <v>1</v>
      </c>
      <c r="W173">
        <v>1</v>
      </c>
      <c r="X173" s="99">
        <v>1</v>
      </c>
    </row>
    <row r="174" spans="1:24" ht="15" x14ac:dyDescent="0.25">
      <c r="A174" s="40">
        <v>1948</v>
      </c>
      <c r="B174" s="22" t="s">
        <v>91</v>
      </c>
      <c r="C174" s="34"/>
      <c r="D174" s="34"/>
      <c r="E174" s="34"/>
      <c r="F174" s="34"/>
      <c r="G174" s="34"/>
      <c r="H174" s="34"/>
      <c r="I174" s="34">
        <v>1</v>
      </c>
      <c r="J174" s="34"/>
      <c r="K174" s="34"/>
      <c r="L174" s="34">
        <v>1</v>
      </c>
      <c r="M174" s="34"/>
      <c r="N174" s="34"/>
      <c r="P174">
        <f t="shared" si="2"/>
        <v>2</v>
      </c>
      <c r="S174">
        <v>2</v>
      </c>
      <c r="T174">
        <v>2</v>
      </c>
      <c r="W174">
        <v>1</v>
      </c>
      <c r="X174" s="99">
        <v>2</v>
      </c>
    </row>
    <row r="175" spans="1:24" ht="15" x14ac:dyDescent="0.25">
      <c r="A175" s="40">
        <v>1950</v>
      </c>
      <c r="B175" s="22" t="s">
        <v>91</v>
      </c>
      <c r="C175" s="34">
        <v>1</v>
      </c>
      <c r="D175" s="34"/>
      <c r="E175" s="34">
        <v>1</v>
      </c>
      <c r="F175" s="34">
        <v>1</v>
      </c>
      <c r="G175" s="34"/>
      <c r="H175" s="34">
        <v>1</v>
      </c>
      <c r="I175" s="34"/>
      <c r="J175" s="34"/>
      <c r="K175" s="34"/>
      <c r="L175" s="34"/>
      <c r="M175" s="34"/>
      <c r="N175" s="34"/>
      <c r="P175">
        <f t="shared" si="2"/>
        <v>4</v>
      </c>
      <c r="S175">
        <v>4</v>
      </c>
      <c r="T175">
        <v>1</v>
      </c>
      <c r="W175">
        <v>1</v>
      </c>
      <c r="X175" s="99">
        <v>2</v>
      </c>
    </row>
    <row r="176" spans="1:24" ht="15" x14ac:dyDescent="0.25">
      <c r="A176" s="40">
        <v>1953</v>
      </c>
      <c r="B176" s="22" t="s">
        <v>91</v>
      </c>
      <c r="C176" s="34"/>
      <c r="D176" s="34">
        <v>1</v>
      </c>
      <c r="E176" s="34"/>
      <c r="F176" s="34">
        <v>1</v>
      </c>
      <c r="G176" s="34"/>
      <c r="H176" s="34"/>
      <c r="I176" s="34"/>
      <c r="J176" s="34"/>
      <c r="K176" s="34"/>
      <c r="L176" s="34"/>
      <c r="M176" s="34"/>
      <c r="N176" s="34"/>
      <c r="P176">
        <f t="shared" si="2"/>
        <v>2</v>
      </c>
      <c r="S176">
        <v>2</v>
      </c>
      <c r="T176">
        <v>2</v>
      </c>
      <c r="W176">
        <v>1</v>
      </c>
      <c r="X176" s="99">
        <v>1</v>
      </c>
    </row>
    <row r="177" spans="1:24" ht="15" x14ac:dyDescent="0.25">
      <c r="A177" s="40">
        <v>1957</v>
      </c>
      <c r="B177" s="22" t="s">
        <v>91</v>
      </c>
      <c r="C177" s="34"/>
      <c r="D177" s="34"/>
      <c r="E177" s="34"/>
      <c r="F177" s="34">
        <v>1</v>
      </c>
      <c r="G177" s="34"/>
      <c r="H177" s="34"/>
      <c r="I177" s="34"/>
      <c r="J177" s="34"/>
      <c r="K177" s="34"/>
      <c r="L177" s="34"/>
      <c r="M177" s="34"/>
      <c r="N177" s="34"/>
      <c r="P177">
        <f t="shared" si="2"/>
        <v>1</v>
      </c>
      <c r="S177">
        <v>1</v>
      </c>
      <c r="T177">
        <v>1</v>
      </c>
      <c r="W177">
        <v>1</v>
      </c>
      <c r="X177" s="99">
        <v>3</v>
      </c>
    </row>
    <row r="178" spans="1:24" ht="15" x14ac:dyDescent="0.25">
      <c r="A178" s="40">
        <v>1962</v>
      </c>
      <c r="B178" s="22" t="s">
        <v>91</v>
      </c>
      <c r="C178" s="34"/>
      <c r="D178" s="34"/>
      <c r="E178" s="34"/>
      <c r="F178" s="34">
        <v>1</v>
      </c>
      <c r="G178" s="34"/>
      <c r="H178" s="34"/>
      <c r="I178" s="34"/>
      <c r="J178" s="34"/>
      <c r="K178" s="34"/>
      <c r="L178" s="34"/>
      <c r="M178" s="34"/>
      <c r="N178" s="34"/>
      <c r="P178">
        <f t="shared" si="2"/>
        <v>1</v>
      </c>
      <c r="S178">
        <v>1</v>
      </c>
      <c r="T178">
        <v>1</v>
      </c>
      <c r="W178">
        <v>1</v>
      </c>
      <c r="X178" s="99">
        <v>2</v>
      </c>
    </row>
    <row r="179" spans="1:24" ht="15" x14ac:dyDescent="0.25">
      <c r="A179" s="40">
        <v>1966</v>
      </c>
      <c r="B179" s="22" t="s">
        <v>91</v>
      </c>
      <c r="C179" s="34"/>
      <c r="D179" s="34"/>
      <c r="E179" s="34"/>
      <c r="F179" s="34">
        <v>1</v>
      </c>
      <c r="G179" s="34"/>
      <c r="H179" s="34"/>
      <c r="I179" s="34"/>
      <c r="J179" s="34"/>
      <c r="K179" s="34"/>
      <c r="L179" s="34"/>
      <c r="M179" s="34"/>
      <c r="N179" s="34"/>
      <c r="P179">
        <f t="shared" si="2"/>
        <v>1</v>
      </c>
      <c r="S179">
        <v>1</v>
      </c>
      <c r="T179">
        <v>2</v>
      </c>
      <c r="W179">
        <v>1</v>
      </c>
      <c r="X179" s="99">
        <v>1</v>
      </c>
    </row>
    <row r="180" spans="1:24" ht="15" x14ac:dyDescent="0.25">
      <c r="A180" s="40">
        <v>1967</v>
      </c>
      <c r="B180" s="22" t="s">
        <v>91</v>
      </c>
      <c r="C180" s="34"/>
      <c r="D180" s="34"/>
      <c r="E180" s="34">
        <v>1</v>
      </c>
      <c r="F180" s="34">
        <v>1</v>
      </c>
      <c r="G180" s="34">
        <v>1</v>
      </c>
      <c r="H180" s="34"/>
      <c r="I180" s="34"/>
      <c r="J180" s="34"/>
      <c r="K180" s="34"/>
      <c r="L180" s="34"/>
      <c r="M180" s="34"/>
      <c r="N180" s="34"/>
      <c r="P180">
        <f t="shared" si="2"/>
        <v>3</v>
      </c>
      <c r="S180">
        <v>3</v>
      </c>
      <c r="T180">
        <v>1</v>
      </c>
      <c r="W180">
        <v>1</v>
      </c>
      <c r="X180" s="99">
        <v>2</v>
      </c>
    </row>
    <row r="181" spans="1:24" ht="15" x14ac:dyDescent="0.25">
      <c r="A181" s="40">
        <v>1968</v>
      </c>
      <c r="B181" s="22" t="s">
        <v>91</v>
      </c>
      <c r="C181" s="34"/>
      <c r="D181" s="34">
        <v>1</v>
      </c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P181">
        <f t="shared" si="2"/>
        <v>1</v>
      </c>
      <c r="S181">
        <v>1</v>
      </c>
      <c r="T181">
        <v>2</v>
      </c>
      <c r="W181">
        <v>2</v>
      </c>
      <c r="X181" s="99">
        <v>2</v>
      </c>
    </row>
    <row r="182" spans="1:24" ht="15" x14ac:dyDescent="0.25">
      <c r="A182" s="40">
        <v>1976</v>
      </c>
      <c r="B182" s="22" t="s">
        <v>91</v>
      </c>
      <c r="C182" s="34">
        <v>1</v>
      </c>
      <c r="D182" s="34"/>
      <c r="E182" s="34"/>
      <c r="F182" s="34">
        <v>1</v>
      </c>
      <c r="G182" s="34"/>
      <c r="H182" s="34">
        <v>1</v>
      </c>
      <c r="I182" s="34"/>
      <c r="J182" s="34"/>
      <c r="K182" s="34"/>
      <c r="L182" s="34"/>
      <c r="M182" s="34">
        <v>1</v>
      </c>
      <c r="N182" s="34"/>
      <c r="P182">
        <f t="shared" si="2"/>
        <v>4</v>
      </c>
      <c r="S182">
        <v>4</v>
      </c>
      <c r="T182">
        <v>1</v>
      </c>
      <c r="W182">
        <v>1</v>
      </c>
      <c r="X182" s="99">
        <v>2</v>
      </c>
    </row>
    <row r="183" spans="1:24" ht="15" x14ac:dyDescent="0.25">
      <c r="A183" s="40">
        <v>1979</v>
      </c>
      <c r="B183" s="22" t="s">
        <v>91</v>
      </c>
      <c r="C183" s="34"/>
      <c r="D183" s="34"/>
      <c r="E183" s="34"/>
      <c r="F183" s="34">
        <v>1</v>
      </c>
      <c r="G183" s="34"/>
      <c r="H183" s="34"/>
      <c r="I183" s="34"/>
      <c r="J183" s="34"/>
      <c r="K183" s="34"/>
      <c r="L183" s="34"/>
      <c r="M183" s="34"/>
      <c r="N183" s="34"/>
      <c r="P183">
        <f t="shared" si="2"/>
        <v>1</v>
      </c>
      <c r="S183">
        <v>1</v>
      </c>
      <c r="T183">
        <v>2</v>
      </c>
      <c r="W183">
        <v>1</v>
      </c>
      <c r="X183" s="99">
        <v>2</v>
      </c>
    </row>
    <row r="184" spans="1:24" ht="15" x14ac:dyDescent="0.25">
      <c r="A184" s="40">
        <v>2016</v>
      </c>
      <c r="B184" s="22" t="s">
        <v>91</v>
      </c>
      <c r="C184" s="34"/>
      <c r="D184" s="34">
        <v>1</v>
      </c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P184">
        <f t="shared" si="2"/>
        <v>1</v>
      </c>
      <c r="S184">
        <v>1</v>
      </c>
      <c r="T184">
        <v>2</v>
      </c>
      <c r="W184">
        <v>2</v>
      </c>
      <c r="X184" s="99">
        <v>4</v>
      </c>
    </row>
    <row r="185" spans="1:24" ht="15" x14ac:dyDescent="0.25">
      <c r="A185" s="40">
        <v>2017</v>
      </c>
      <c r="B185" s="22" t="s">
        <v>91</v>
      </c>
      <c r="C185" s="34">
        <v>1</v>
      </c>
      <c r="D185" s="34"/>
      <c r="E185" s="34"/>
      <c r="F185" s="34"/>
      <c r="G185" s="34"/>
      <c r="H185" s="34">
        <v>1</v>
      </c>
      <c r="I185" s="34"/>
      <c r="J185" s="34"/>
      <c r="K185" s="34"/>
      <c r="L185" s="34"/>
      <c r="M185" s="34"/>
      <c r="N185" s="34"/>
      <c r="P185">
        <f t="shared" si="2"/>
        <v>2</v>
      </c>
      <c r="S185">
        <v>2</v>
      </c>
      <c r="T185">
        <v>2</v>
      </c>
      <c r="W185">
        <v>1</v>
      </c>
      <c r="X185" s="99">
        <v>1</v>
      </c>
    </row>
    <row r="186" spans="1:24" ht="15" x14ac:dyDescent="0.25">
      <c r="A186" s="40">
        <v>2018</v>
      </c>
      <c r="B186" s="22" t="s">
        <v>91</v>
      </c>
      <c r="C186" s="34"/>
      <c r="D186" s="34"/>
      <c r="E186" s="34"/>
      <c r="F186" s="34"/>
      <c r="G186" s="34"/>
      <c r="H186" s="34">
        <v>1</v>
      </c>
      <c r="I186" s="34"/>
      <c r="J186" s="34">
        <v>1</v>
      </c>
      <c r="K186" s="34"/>
      <c r="L186" s="34"/>
      <c r="M186" s="34"/>
      <c r="N186" s="34"/>
      <c r="P186">
        <f t="shared" si="2"/>
        <v>2</v>
      </c>
      <c r="S186">
        <v>2</v>
      </c>
      <c r="T186">
        <v>3</v>
      </c>
      <c r="W186">
        <v>2</v>
      </c>
      <c r="X186" s="99">
        <v>1</v>
      </c>
    </row>
    <row r="187" spans="1:24" ht="15" x14ac:dyDescent="0.25">
      <c r="A187" s="40">
        <v>2019</v>
      </c>
      <c r="B187" s="22" t="s">
        <v>91</v>
      </c>
      <c r="C187" s="34"/>
      <c r="D187" s="34"/>
      <c r="E187" s="34">
        <v>1</v>
      </c>
      <c r="F187" s="34">
        <v>1</v>
      </c>
      <c r="G187" s="34"/>
      <c r="H187" s="34"/>
      <c r="I187" s="34"/>
      <c r="J187" s="34">
        <v>1</v>
      </c>
      <c r="K187" s="34"/>
      <c r="L187" s="34"/>
      <c r="M187" s="34"/>
      <c r="N187" s="34"/>
      <c r="P187">
        <f t="shared" si="2"/>
        <v>3</v>
      </c>
      <c r="S187">
        <v>3</v>
      </c>
      <c r="T187">
        <v>2</v>
      </c>
      <c r="W187">
        <v>1</v>
      </c>
      <c r="X187" s="99">
        <v>2</v>
      </c>
    </row>
    <row r="188" spans="1:24" ht="15" x14ac:dyDescent="0.25">
      <c r="A188" s="40">
        <v>2022</v>
      </c>
      <c r="B188" s="22" t="s">
        <v>91</v>
      </c>
      <c r="C188" s="34">
        <v>1</v>
      </c>
      <c r="D188" s="34"/>
      <c r="E188" s="34"/>
      <c r="F188" s="34">
        <v>1</v>
      </c>
      <c r="G188" s="34"/>
      <c r="H188" s="34">
        <v>1</v>
      </c>
      <c r="I188" s="34"/>
      <c r="J188" s="34"/>
      <c r="K188" s="34"/>
      <c r="L188" s="34"/>
      <c r="M188" s="34"/>
      <c r="N188" s="34"/>
      <c r="P188">
        <f t="shared" si="2"/>
        <v>3</v>
      </c>
      <c r="S188">
        <v>3</v>
      </c>
      <c r="T188">
        <v>1</v>
      </c>
      <c r="W188">
        <v>1</v>
      </c>
      <c r="X188" s="99">
        <v>2</v>
      </c>
    </row>
    <row r="189" spans="1:24" ht="15" x14ac:dyDescent="0.25">
      <c r="A189" s="40">
        <v>2031</v>
      </c>
      <c r="B189" s="22" t="s">
        <v>91</v>
      </c>
      <c r="C189" s="34">
        <v>1</v>
      </c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P189">
        <f t="shared" si="2"/>
        <v>1</v>
      </c>
      <c r="S189">
        <v>1</v>
      </c>
      <c r="T189">
        <v>2</v>
      </c>
      <c r="W189">
        <v>1</v>
      </c>
      <c r="X189" s="99">
        <v>2</v>
      </c>
    </row>
    <row r="190" spans="1:24" ht="15" x14ac:dyDescent="0.25">
      <c r="A190" s="40">
        <v>2032</v>
      </c>
      <c r="B190" s="22" t="s">
        <v>91</v>
      </c>
      <c r="C190" s="34"/>
      <c r="D190" s="34"/>
      <c r="E190" s="34">
        <v>1</v>
      </c>
      <c r="F190" s="34"/>
      <c r="G190" s="34"/>
      <c r="H190" s="34"/>
      <c r="I190" s="34"/>
      <c r="J190" s="34"/>
      <c r="K190" s="34"/>
      <c r="L190" s="34"/>
      <c r="M190" s="34"/>
      <c r="N190" s="34"/>
      <c r="P190">
        <f t="shared" si="2"/>
        <v>1</v>
      </c>
      <c r="S190">
        <v>1</v>
      </c>
      <c r="T190">
        <v>2</v>
      </c>
      <c r="W190">
        <v>1</v>
      </c>
      <c r="X190" s="99">
        <v>1</v>
      </c>
    </row>
    <row r="191" spans="1:24" ht="15" x14ac:dyDescent="0.25">
      <c r="A191" s="40">
        <v>2034</v>
      </c>
      <c r="B191" s="22" t="s">
        <v>91</v>
      </c>
      <c r="C191" s="34">
        <v>1</v>
      </c>
      <c r="D191" s="34"/>
      <c r="E191" s="34"/>
      <c r="F191" s="34">
        <v>1</v>
      </c>
      <c r="G191" s="34"/>
      <c r="H191" s="34"/>
      <c r="I191" s="34"/>
      <c r="J191" s="34">
        <v>1</v>
      </c>
      <c r="K191" s="34"/>
      <c r="L191" s="34"/>
      <c r="M191" s="34"/>
      <c r="N191" s="34"/>
      <c r="P191">
        <f t="shared" si="2"/>
        <v>3</v>
      </c>
      <c r="S191">
        <v>3</v>
      </c>
      <c r="T191">
        <v>3</v>
      </c>
      <c r="W191">
        <v>1</v>
      </c>
      <c r="X191" s="99">
        <v>3</v>
      </c>
    </row>
    <row r="192" spans="1:24" ht="15" x14ac:dyDescent="0.25">
      <c r="A192" s="40">
        <v>2035</v>
      </c>
      <c r="B192" s="22" t="s">
        <v>91</v>
      </c>
      <c r="C192" s="34">
        <v>1</v>
      </c>
      <c r="D192" s="34"/>
      <c r="E192" s="34"/>
      <c r="F192" s="34">
        <v>1</v>
      </c>
      <c r="G192" s="34"/>
      <c r="H192" s="34"/>
      <c r="I192" s="34"/>
      <c r="J192" s="34"/>
      <c r="K192" s="34"/>
      <c r="L192" s="34"/>
      <c r="M192" s="34"/>
      <c r="N192" s="34"/>
      <c r="P192">
        <f t="shared" si="2"/>
        <v>2</v>
      </c>
      <c r="S192">
        <v>2</v>
      </c>
      <c r="T192">
        <v>5</v>
      </c>
      <c r="W192">
        <v>1</v>
      </c>
      <c r="X192" s="99">
        <v>1</v>
      </c>
    </row>
    <row r="193" spans="1:24" ht="15" x14ac:dyDescent="0.25">
      <c r="A193" s="40">
        <v>2051</v>
      </c>
      <c r="B193" s="22" t="s">
        <v>91</v>
      </c>
      <c r="C193" s="34">
        <v>1</v>
      </c>
      <c r="D193" s="34"/>
      <c r="E193" s="34"/>
      <c r="F193" s="34">
        <v>1</v>
      </c>
      <c r="G193" s="34"/>
      <c r="H193" s="34"/>
      <c r="I193" s="34"/>
      <c r="J193" s="34">
        <v>1</v>
      </c>
      <c r="K193" s="34"/>
      <c r="L193" s="34"/>
      <c r="M193" s="34"/>
      <c r="N193" s="34"/>
      <c r="P193">
        <f t="shared" si="2"/>
        <v>3</v>
      </c>
      <c r="S193">
        <v>3</v>
      </c>
      <c r="T193">
        <v>5</v>
      </c>
      <c r="W193">
        <v>1</v>
      </c>
      <c r="X193" s="99">
        <v>3</v>
      </c>
    </row>
    <row r="194" spans="1:24" ht="15" x14ac:dyDescent="0.25">
      <c r="A194" s="40">
        <v>2052</v>
      </c>
      <c r="B194" s="22" t="s">
        <v>91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>
        <v>1</v>
      </c>
      <c r="M194" s="34"/>
      <c r="N194" s="34"/>
      <c r="P194">
        <f t="shared" si="2"/>
        <v>1</v>
      </c>
      <c r="S194">
        <v>1</v>
      </c>
      <c r="T194">
        <v>4</v>
      </c>
      <c r="W194">
        <v>1</v>
      </c>
      <c r="X194" s="99">
        <v>3</v>
      </c>
    </row>
    <row r="195" spans="1:24" ht="15" x14ac:dyDescent="0.25">
      <c r="A195" s="40">
        <v>2053</v>
      </c>
      <c r="B195" s="22" t="s">
        <v>91</v>
      </c>
      <c r="C195" s="34"/>
      <c r="D195" s="34"/>
      <c r="E195" s="34">
        <v>1</v>
      </c>
      <c r="F195" s="34"/>
      <c r="G195" s="34"/>
      <c r="H195" s="34"/>
      <c r="I195" s="34"/>
      <c r="J195" s="34">
        <v>1</v>
      </c>
      <c r="K195" s="34"/>
      <c r="L195" s="34"/>
      <c r="M195" s="34"/>
      <c r="N195" s="34"/>
      <c r="P195">
        <f t="shared" si="2"/>
        <v>2</v>
      </c>
      <c r="S195">
        <v>2</v>
      </c>
      <c r="T195">
        <v>3</v>
      </c>
      <c r="W195">
        <v>1</v>
      </c>
      <c r="X195" s="99">
        <v>1</v>
      </c>
    </row>
    <row r="196" spans="1:24" ht="15" x14ac:dyDescent="0.25">
      <c r="A196" s="40">
        <v>2054</v>
      </c>
      <c r="B196" s="22" t="s">
        <v>91</v>
      </c>
      <c r="C196" s="34">
        <v>1</v>
      </c>
      <c r="D196" s="34"/>
      <c r="E196" s="34"/>
      <c r="F196" s="34"/>
      <c r="G196" s="34"/>
      <c r="H196" s="34"/>
      <c r="I196" s="34"/>
      <c r="J196" s="34"/>
      <c r="K196" s="34"/>
      <c r="L196" s="34"/>
      <c r="M196" s="34">
        <v>1</v>
      </c>
      <c r="N196" s="34"/>
      <c r="P196">
        <f t="shared" si="2"/>
        <v>2</v>
      </c>
      <c r="S196">
        <v>2</v>
      </c>
      <c r="T196">
        <v>2</v>
      </c>
      <c r="W196">
        <v>1</v>
      </c>
      <c r="X196" s="99">
        <v>3</v>
      </c>
    </row>
    <row r="197" spans="1:24" ht="15" x14ac:dyDescent="0.25">
      <c r="A197" s="40">
        <v>2073</v>
      </c>
      <c r="B197" s="22" t="s">
        <v>91</v>
      </c>
      <c r="C197" s="34"/>
      <c r="D197" s="34"/>
      <c r="E197" s="34"/>
      <c r="F197" s="34"/>
      <c r="G197" s="34"/>
      <c r="H197" s="34"/>
      <c r="I197" s="34">
        <v>1</v>
      </c>
      <c r="J197" s="34"/>
      <c r="K197" s="34"/>
      <c r="L197" s="34"/>
      <c r="M197" s="34"/>
      <c r="N197" s="34"/>
      <c r="P197">
        <f t="shared" ref="P197:P260" si="3">SUM(C197:N197)</f>
        <v>1</v>
      </c>
      <c r="S197">
        <v>1</v>
      </c>
      <c r="T197">
        <v>2</v>
      </c>
      <c r="W197">
        <v>1</v>
      </c>
      <c r="X197" s="99">
        <v>2</v>
      </c>
    </row>
    <row r="198" spans="1:24" ht="15" x14ac:dyDescent="0.25">
      <c r="A198" s="40">
        <v>2074</v>
      </c>
      <c r="B198" s="22" t="s">
        <v>91</v>
      </c>
      <c r="C198" s="34"/>
      <c r="D198" s="34">
        <v>1</v>
      </c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P198">
        <f t="shared" si="3"/>
        <v>1</v>
      </c>
      <c r="S198">
        <v>1</v>
      </c>
      <c r="T198">
        <v>1</v>
      </c>
      <c r="W198">
        <v>2</v>
      </c>
      <c r="X198" s="99">
        <v>1</v>
      </c>
    </row>
    <row r="199" spans="1:24" ht="15" x14ac:dyDescent="0.25">
      <c r="A199" s="40">
        <v>2075</v>
      </c>
      <c r="B199" s="22" t="s">
        <v>91</v>
      </c>
      <c r="C199" s="34">
        <v>1</v>
      </c>
      <c r="D199" s="34"/>
      <c r="E199" s="34"/>
      <c r="F199" s="34"/>
      <c r="G199" s="34"/>
      <c r="H199" s="34"/>
      <c r="I199" s="34">
        <v>1</v>
      </c>
      <c r="J199" s="34"/>
      <c r="K199" s="34"/>
      <c r="L199" s="34"/>
      <c r="M199" s="34"/>
      <c r="N199" s="34"/>
      <c r="P199">
        <f t="shared" si="3"/>
        <v>2</v>
      </c>
      <c r="S199">
        <v>2</v>
      </c>
      <c r="T199">
        <v>3</v>
      </c>
      <c r="W199">
        <v>1</v>
      </c>
      <c r="X199" s="99">
        <v>2</v>
      </c>
    </row>
    <row r="200" spans="1:24" ht="15" x14ac:dyDescent="0.25">
      <c r="A200" s="40">
        <v>2076</v>
      </c>
      <c r="B200" s="22" t="s">
        <v>91</v>
      </c>
      <c r="C200" s="34"/>
      <c r="D200" s="34"/>
      <c r="E200" s="34"/>
      <c r="F200" s="34">
        <v>1</v>
      </c>
      <c r="G200" s="34"/>
      <c r="H200" s="34">
        <v>1</v>
      </c>
      <c r="I200" s="34"/>
      <c r="J200" s="34"/>
      <c r="K200" s="34"/>
      <c r="L200" s="34"/>
      <c r="M200" s="34"/>
      <c r="N200" s="34"/>
      <c r="P200">
        <f t="shared" si="3"/>
        <v>2</v>
      </c>
      <c r="S200">
        <v>2</v>
      </c>
      <c r="T200">
        <v>5</v>
      </c>
      <c r="W200">
        <v>1</v>
      </c>
      <c r="X200" s="99">
        <v>2</v>
      </c>
    </row>
    <row r="201" spans="1:24" ht="15" x14ac:dyDescent="0.25">
      <c r="A201" s="40">
        <v>2077</v>
      </c>
      <c r="B201" s="22" t="s">
        <v>91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>
        <v>1</v>
      </c>
      <c r="M201" s="34"/>
      <c r="N201" s="34"/>
      <c r="P201">
        <f t="shared" si="3"/>
        <v>1</v>
      </c>
      <c r="S201">
        <v>1</v>
      </c>
      <c r="T201">
        <v>3</v>
      </c>
      <c r="W201">
        <v>1</v>
      </c>
      <c r="X201" s="99">
        <v>1</v>
      </c>
    </row>
    <row r="202" spans="1:24" ht="15" x14ac:dyDescent="0.25">
      <c r="A202" s="40">
        <v>2079</v>
      </c>
      <c r="B202" s="22" t="s">
        <v>91</v>
      </c>
      <c r="C202" s="34"/>
      <c r="D202" s="34"/>
      <c r="E202" s="34"/>
      <c r="F202" s="34">
        <v>1</v>
      </c>
      <c r="G202" s="34"/>
      <c r="H202" s="34">
        <v>1</v>
      </c>
      <c r="I202" s="34"/>
      <c r="J202" s="34"/>
      <c r="K202" s="34"/>
      <c r="L202" s="34"/>
      <c r="M202" s="34"/>
      <c r="N202" s="34"/>
      <c r="P202">
        <f t="shared" si="3"/>
        <v>2</v>
      </c>
      <c r="S202">
        <v>2</v>
      </c>
      <c r="T202">
        <v>2</v>
      </c>
      <c r="W202">
        <v>2</v>
      </c>
      <c r="X202" s="99">
        <v>2</v>
      </c>
    </row>
    <row r="203" spans="1:24" ht="15" x14ac:dyDescent="0.25">
      <c r="A203" s="40">
        <v>2090</v>
      </c>
      <c r="B203" s="22" t="s">
        <v>91</v>
      </c>
      <c r="C203" s="34">
        <v>1</v>
      </c>
      <c r="D203" s="34"/>
      <c r="E203" s="34"/>
      <c r="F203" s="34"/>
      <c r="G203" s="34"/>
      <c r="H203" s="34"/>
      <c r="I203" s="34"/>
      <c r="J203" s="34">
        <v>1</v>
      </c>
      <c r="K203" s="34"/>
      <c r="L203" s="34"/>
      <c r="M203" s="34">
        <v>1</v>
      </c>
      <c r="N203" s="34"/>
      <c r="P203">
        <f t="shared" si="3"/>
        <v>3</v>
      </c>
      <c r="S203">
        <v>3</v>
      </c>
      <c r="T203">
        <v>1</v>
      </c>
      <c r="W203">
        <v>2</v>
      </c>
      <c r="X203" s="99">
        <v>4</v>
      </c>
    </row>
    <row r="204" spans="1:24" ht="15" x14ac:dyDescent="0.25">
      <c r="A204" s="40">
        <v>2091</v>
      </c>
      <c r="B204" s="22" t="s">
        <v>91</v>
      </c>
      <c r="C204" s="34"/>
      <c r="D204" s="34">
        <v>1</v>
      </c>
      <c r="E204" s="34"/>
      <c r="F204" s="34">
        <v>1</v>
      </c>
      <c r="G204" s="34"/>
      <c r="H204" s="34"/>
      <c r="I204" s="34">
        <v>1</v>
      </c>
      <c r="J204" s="34"/>
      <c r="K204" s="34"/>
      <c r="L204" s="34">
        <v>1</v>
      </c>
      <c r="M204" s="34"/>
      <c r="N204" s="34"/>
      <c r="P204">
        <f t="shared" si="3"/>
        <v>4</v>
      </c>
      <c r="S204">
        <v>4</v>
      </c>
      <c r="T204">
        <v>3</v>
      </c>
      <c r="W204">
        <v>2</v>
      </c>
      <c r="X204" s="99">
        <v>1</v>
      </c>
    </row>
    <row r="205" spans="1:24" ht="15" x14ac:dyDescent="0.25">
      <c r="A205" s="40">
        <v>2092</v>
      </c>
      <c r="B205" s="22" t="s">
        <v>91</v>
      </c>
      <c r="C205" s="34"/>
      <c r="D205" s="34"/>
      <c r="E205" s="34">
        <v>1</v>
      </c>
      <c r="F205" s="34">
        <v>1</v>
      </c>
      <c r="G205" s="34"/>
      <c r="H205" s="34">
        <v>1</v>
      </c>
      <c r="I205" s="34"/>
      <c r="J205" s="34"/>
      <c r="K205" s="34"/>
      <c r="L205" s="34"/>
      <c r="M205" s="34"/>
      <c r="N205" s="34"/>
      <c r="P205">
        <f t="shared" si="3"/>
        <v>3</v>
      </c>
      <c r="S205">
        <v>3</v>
      </c>
      <c r="T205">
        <v>1</v>
      </c>
      <c r="W205">
        <v>1</v>
      </c>
      <c r="X205" s="99">
        <v>4</v>
      </c>
    </row>
    <row r="206" spans="1:24" ht="15" x14ac:dyDescent="0.25">
      <c r="A206" s="40">
        <v>2093</v>
      </c>
      <c r="B206" s="22" t="s">
        <v>91</v>
      </c>
      <c r="C206" s="34"/>
      <c r="D206" s="34"/>
      <c r="E206" s="34">
        <v>1</v>
      </c>
      <c r="F206" s="34"/>
      <c r="G206" s="34"/>
      <c r="H206" s="34"/>
      <c r="I206" s="34"/>
      <c r="J206" s="34"/>
      <c r="K206" s="34"/>
      <c r="L206" s="34"/>
      <c r="M206" s="34"/>
      <c r="N206" s="34"/>
      <c r="P206">
        <f t="shared" si="3"/>
        <v>1</v>
      </c>
      <c r="S206">
        <v>1</v>
      </c>
      <c r="T206">
        <v>2</v>
      </c>
      <c r="W206">
        <v>1</v>
      </c>
      <c r="X206" s="99">
        <v>5</v>
      </c>
    </row>
    <row r="207" spans="1:24" ht="15" x14ac:dyDescent="0.25">
      <c r="A207" s="40">
        <v>2094</v>
      </c>
      <c r="B207" s="22" t="s">
        <v>91</v>
      </c>
      <c r="C207" s="34"/>
      <c r="D207" s="34"/>
      <c r="E207" s="34"/>
      <c r="F207" s="34">
        <v>1</v>
      </c>
      <c r="G207" s="34"/>
      <c r="H207" s="34"/>
      <c r="I207" s="34">
        <v>1</v>
      </c>
      <c r="J207" s="34"/>
      <c r="K207" s="34"/>
      <c r="L207" s="34"/>
      <c r="M207" s="34"/>
      <c r="N207" s="34"/>
      <c r="P207">
        <f t="shared" si="3"/>
        <v>2</v>
      </c>
      <c r="S207">
        <v>2</v>
      </c>
      <c r="T207">
        <v>2</v>
      </c>
      <c r="W207">
        <v>1</v>
      </c>
      <c r="X207" s="99">
        <v>1</v>
      </c>
    </row>
    <row r="208" spans="1:24" ht="15" x14ac:dyDescent="0.25">
      <c r="A208" s="40">
        <v>2096</v>
      </c>
      <c r="B208" s="22" t="s">
        <v>91</v>
      </c>
      <c r="C208" s="34">
        <v>1</v>
      </c>
      <c r="D208" s="34"/>
      <c r="E208" s="34"/>
      <c r="F208" s="34">
        <v>1</v>
      </c>
      <c r="G208" s="34"/>
      <c r="H208" s="34"/>
      <c r="I208" s="34"/>
      <c r="J208" s="34"/>
      <c r="K208" s="34"/>
      <c r="L208" s="34"/>
      <c r="M208" s="34"/>
      <c r="N208" s="34"/>
      <c r="P208">
        <f t="shared" si="3"/>
        <v>2</v>
      </c>
      <c r="S208">
        <v>2</v>
      </c>
      <c r="T208">
        <v>2</v>
      </c>
      <c r="W208">
        <v>1</v>
      </c>
      <c r="X208" s="99">
        <v>3</v>
      </c>
    </row>
    <row r="209" spans="1:24" ht="15" x14ac:dyDescent="0.25">
      <c r="A209" s="40">
        <v>2097</v>
      </c>
      <c r="B209" s="22" t="s">
        <v>91</v>
      </c>
      <c r="C209" s="34">
        <v>1</v>
      </c>
      <c r="D209" s="34"/>
      <c r="E209" s="34"/>
      <c r="F209" s="34">
        <v>1</v>
      </c>
      <c r="G209" s="34"/>
      <c r="H209" s="34"/>
      <c r="I209" s="34"/>
      <c r="J209" s="34"/>
      <c r="K209" s="34"/>
      <c r="L209" s="34"/>
      <c r="M209" s="34"/>
      <c r="N209" s="34"/>
      <c r="P209">
        <f t="shared" si="3"/>
        <v>2</v>
      </c>
      <c r="S209">
        <v>2</v>
      </c>
      <c r="T209">
        <v>3</v>
      </c>
      <c r="W209">
        <v>1</v>
      </c>
      <c r="X209" s="99">
        <v>1</v>
      </c>
    </row>
    <row r="210" spans="1:24" ht="15" x14ac:dyDescent="0.25">
      <c r="A210" s="40">
        <v>2098</v>
      </c>
      <c r="B210" s="22" t="s">
        <v>91</v>
      </c>
      <c r="C210" s="34"/>
      <c r="D210" s="34"/>
      <c r="E210" s="34">
        <v>1</v>
      </c>
      <c r="F210" s="34">
        <v>1</v>
      </c>
      <c r="G210" s="34"/>
      <c r="H210" s="34"/>
      <c r="I210" s="34"/>
      <c r="J210" s="34"/>
      <c r="K210" s="34"/>
      <c r="L210" s="34"/>
      <c r="M210" s="34"/>
      <c r="N210" s="34"/>
      <c r="P210">
        <f t="shared" si="3"/>
        <v>2</v>
      </c>
      <c r="S210">
        <v>2</v>
      </c>
      <c r="T210">
        <v>2</v>
      </c>
      <c r="W210">
        <v>1</v>
      </c>
      <c r="X210" s="99">
        <v>1</v>
      </c>
    </row>
    <row r="211" spans="1:24" ht="15" x14ac:dyDescent="0.25">
      <c r="A211" s="40">
        <v>1001</v>
      </c>
      <c r="B211" s="22" t="s">
        <v>91</v>
      </c>
      <c r="C211" s="34"/>
      <c r="D211" s="34"/>
      <c r="E211" s="34">
        <v>1</v>
      </c>
      <c r="F211" s="34">
        <v>1</v>
      </c>
      <c r="G211" s="34"/>
      <c r="H211" s="34"/>
      <c r="I211" s="34"/>
      <c r="J211" s="34"/>
      <c r="K211" s="34"/>
      <c r="L211" s="34"/>
      <c r="M211" s="34"/>
      <c r="N211" s="34"/>
      <c r="P211">
        <f t="shared" si="3"/>
        <v>2</v>
      </c>
      <c r="S211">
        <v>2</v>
      </c>
      <c r="T211">
        <v>3</v>
      </c>
      <c r="W211">
        <v>1</v>
      </c>
      <c r="X211" s="99">
        <v>1</v>
      </c>
    </row>
    <row r="212" spans="1:24" ht="15" x14ac:dyDescent="0.25">
      <c r="A212" s="40">
        <v>1002</v>
      </c>
      <c r="B212" s="22" t="s">
        <v>91</v>
      </c>
      <c r="C212" s="34">
        <v>1</v>
      </c>
      <c r="D212" s="34"/>
      <c r="E212" s="34">
        <v>1</v>
      </c>
      <c r="F212" s="34">
        <v>1</v>
      </c>
      <c r="G212" s="34"/>
      <c r="H212" s="34"/>
      <c r="I212" s="34"/>
      <c r="J212" s="34"/>
      <c r="K212" s="34"/>
      <c r="L212" s="34"/>
      <c r="M212" s="34"/>
      <c r="N212" s="34"/>
      <c r="P212">
        <f t="shared" si="3"/>
        <v>3</v>
      </c>
      <c r="S212">
        <v>3</v>
      </c>
      <c r="T212">
        <v>1</v>
      </c>
      <c r="W212">
        <v>2</v>
      </c>
      <c r="X212" s="99">
        <v>4</v>
      </c>
    </row>
    <row r="213" spans="1:24" ht="15" x14ac:dyDescent="0.25">
      <c r="A213" s="40">
        <v>1003</v>
      </c>
      <c r="B213" s="22" t="s">
        <v>91</v>
      </c>
      <c r="C213" s="34">
        <v>1</v>
      </c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P213">
        <f t="shared" si="3"/>
        <v>1</v>
      </c>
      <c r="S213">
        <v>1</v>
      </c>
      <c r="T213">
        <v>1</v>
      </c>
      <c r="W213">
        <v>1</v>
      </c>
      <c r="X213" s="99">
        <v>2</v>
      </c>
    </row>
    <row r="214" spans="1:24" ht="15" x14ac:dyDescent="0.25">
      <c r="A214" s="40">
        <v>1004</v>
      </c>
      <c r="B214" s="22" t="s">
        <v>91</v>
      </c>
      <c r="C214" s="34">
        <v>1</v>
      </c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P214">
        <f t="shared" si="3"/>
        <v>1</v>
      </c>
      <c r="S214">
        <v>1</v>
      </c>
      <c r="T214">
        <v>2</v>
      </c>
      <c r="W214">
        <v>1</v>
      </c>
      <c r="X214" s="99">
        <v>1</v>
      </c>
    </row>
    <row r="215" spans="1:24" ht="15" x14ac:dyDescent="0.25">
      <c r="A215" s="40">
        <v>1013</v>
      </c>
      <c r="B215" s="22" t="s">
        <v>91</v>
      </c>
      <c r="C215" s="34"/>
      <c r="D215" s="34">
        <v>1</v>
      </c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P215">
        <f t="shared" si="3"/>
        <v>1</v>
      </c>
      <c r="S215">
        <v>1</v>
      </c>
      <c r="T215">
        <v>2</v>
      </c>
      <c r="W215">
        <v>2</v>
      </c>
      <c r="X215" s="99">
        <v>2</v>
      </c>
    </row>
    <row r="216" spans="1:24" ht="15" x14ac:dyDescent="0.25">
      <c r="A216" s="40">
        <v>1014</v>
      </c>
      <c r="B216" s="22" t="s">
        <v>91</v>
      </c>
      <c r="C216" s="34"/>
      <c r="D216" s="34">
        <v>1</v>
      </c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P216">
        <f t="shared" si="3"/>
        <v>1</v>
      </c>
      <c r="S216">
        <v>1</v>
      </c>
      <c r="T216">
        <v>3</v>
      </c>
      <c r="W216">
        <v>1</v>
      </c>
      <c r="X216" s="99">
        <v>1</v>
      </c>
    </row>
    <row r="217" spans="1:24" ht="15" x14ac:dyDescent="0.25">
      <c r="A217" s="40">
        <v>1015</v>
      </c>
      <c r="B217" s="22" t="s">
        <v>91</v>
      </c>
      <c r="C217" s="34">
        <v>1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P217">
        <f t="shared" si="3"/>
        <v>1</v>
      </c>
      <c r="S217">
        <v>1</v>
      </c>
      <c r="T217">
        <v>2</v>
      </c>
      <c r="W217">
        <v>1</v>
      </c>
      <c r="X217" s="99">
        <v>2</v>
      </c>
    </row>
    <row r="218" spans="1:24" ht="15" x14ac:dyDescent="0.25">
      <c r="A218" s="40">
        <v>1016</v>
      </c>
      <c r="B218" s="22" t="s">
        <v>91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>
        <v>1</v>
      </c>
      <c r="M218" s="34"/>
      <c r="N218" s="34"/>
      <c r="P218">
        <f t="shared" si="3"/>
        <v>1</v>
      </c>
      <c r="S218">
        <v>1</v>
      </c>
      <c r="T218">
        <v>2</v>
      </c>
      <c r="W218">
        <v>1</v>
      </c>
      <c r="X218" s="99">
        <v>2</v>
      </c>
    </row>
    <row r="219" spans="1:24" ht="15" x14ac:dyDescent="0.25">
      <c r="A219" s="40">
        <v>1025</v>
      </c>
      <c r="B219" s="22" t="s">
        <v>91</v>
      </c>
      <c r="C219" s="34">
        <v>1</v>
      </c>
      <c r="D219" s="34">
        <v>1</v>
      </c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P219">
        <f t="shared" si="3"/>
        <v>2</v>
      </c>
      <c r="S219">
        <v>2</v>
      </c>
      <c r="T219">
        <v>2</v>
      </c>
      <c r="W219">
        <v>1</v>
      </c>
      <c r="X219" s="99">
        <v>3</v>
      </c>
    </row>
    <row r="220" spans="1:24" ht="15" x14ac:dyDescent="0.25">
      <c r="A220" s="40">
        <v>1027</v>
      </c>
      <c r="B220" s="22" t="s">
        <v>91</v>
      </c>
      <c r="C220" s="34">
        <v>1</v>
      </c>
      <c r="D220" s="34"/>
      <c r="E220" s="34"/>
      <c r="F220" s="34">
        <v>1</v>
      </c>
      <c r="G220" s="34"/>
      <c r="H220" s="34"/>
      <c r="I220" s="34"/>
      <c r="J220" s="34">
        <v>1</v>
      </c>
      <c r="K220" s="34"/>
      <c r="L220" s="34"/>
      <c r="M220" s="34"/>
      <c r="N220" s="34"/>
      <c r="P220">
        <f t="shared" si="3"/>
        <v>3</v>
      </c>
      <c r="S220">
        <v>3</v>
      </c>
      <c r="T220">
        <v>1</v>
      </c>
      <c r="W220">
        <v>1</v>
      </c>
      <c r="X220" s="99">
        <v>3</v>
      </c>
    </row>
    <row r="221" spans="1:24" ht="15" x14ac:dyDescent="0.25">
      <c r="A221" s="40">
        <v>1028</v>
      </c>
      <c r="B221" s="22" t="s">
        <v>91</v>
      </c>
      <c r="C221" s="34">
        <v>1</v>
      </c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P221">
        <f t="shared" si="3"/>
        <v>1</v>
      </c>
      <c r="S221">
        <v>1</v>
      </c>
      <c r="T221">
        <v>1</v>
      </c>
      <c r="W221">
        <v>1</v>
      </c>
      <c r="X221" s="99">
        <v>3</v>
      </c>
    </row>
    <row r="222" spans="1:24" ht="15" x14ac:dyDescent="0.25">
      <c r="A222" s="40">
        <v>1029</v>
      </c>
      <c r="B222" s="22" t="s">
        <v>91</v>
      </c>
      <c r="C222" s="34"/>
      <c r="D222" s="34"/>
      <c r="E222" s="34">
        <v>1</v>
      </c>
      <c r="F222" s="34"/>
      <c r="G222" s="34"/>
      <c r="H222" s="34"/>
      <c r="I222" s="34"/>
      <c r="J222" s="34"/>
      <c r="K222" s="34"/>
      <c r="L222" s="34"/>
      <c r="M222" s="34"/>
      <c r="N222" s="34"/>
      <c r="P222">
        <f t="shared" si="3"/>
        <v>1</v>
      </c>
      <c r="S222">
        <v>1</v>
      </c>
      <c r="T222">
        <v>1</v>
      </c>
      <c r="W222">
        <v>1</v>
      </c>
      <c r="X222" s="99">
        <v>3</v>
      </c>
    </row>
    <row r="223" spans="1:24" ht="15" x14ac:dyDescent="0.25">
      <c r="A223" s="40">
        <v>1032</v>
      </c>
      <c r="B223" s="22" t="s">
        <v>91</v>
      </c>
      <c r="C223" s="34"/>
      <c r="D223" s="34"/>
      <c r="E223" s="34"/>
      <c r="F223" s="34"/>
      <c r="G223" s="34"/>
      <c r="H223" s="34">
        <v>1</v>
      </c>
      <c r="I223" s="34">
        <v>1</v>
      </c>
      <c r="J223" s="34"/>
      <c r="K223" s="34"/>
      <c r="L223" s="34"/>
      <c r="M223" s="34"/>
      <c r="N223" s="34"/>
      <c r="P223">
        <f t="shared" si="3"/>
        <v>2</v>
      </c>
      <c r="S223">
        <v>2</v>
      </c>
      <c r="T223">
        <v>1</v>
      </c>
      <c r="W223">
        <v>2</v>
      </c>
      <c r="X223" s="99">
        <v>3</v>
      </c>
    </row>
    <row r="224" spans="1:24" ht="15" x14ac:dyDescent="0.25">
      <c r="A224" s="40">
        <v>1038</v>
      </c>
      <c r="B224" s="22" t="s">
        <v>91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>
        <v>1</v>
      </c>
      <c r="P224">
        <f t="shared" si="3"/>
        <v>1</v>
      </c>
      <c r="S224">
        <v>1</v>
      </c>
      <c r="T224">
        <v>2</v>
      </c>
      <c r="W224">
        <v>1</v>
      </c>
      <c r="X224" s="99">
        <v>1</v>
      </c>
    </row>
    <row r="225" spans="1:24" ht="15" x14ac:dyDescent="0.25">
      <c r="A225" s="40">
        <v>1043</v>
      </c>
      <c r="B225" s="22" t="s">
        <v>91</v>
      </c>
      <c r="C225" s="34">
        <v>1</v>
      </c>
      <c r="D225" s="34"/>
      <c r="E225" s="34"/>
      <c r="F225" s="34">
        <v>1</v>
      </c>
      <c r="G225" s="34"/>
      <c r="H225" s="34">
        <v>1</v>
      </c>
      <c r="I225" s="34"/>
      <c r="J225" s="34"/>
      <c r="K225" s="34"/>
      <c r="L225" s="34"/>
      <c r="M225" s="34"/>
      <c r="N225" s="34"/>
      <c r="P225">
        <f t="shared" si="3"/>
        <v>3</v>
      </c>
      <c r="S225">
        <v>3</v>
      </c>
      <c r="T225">
        <v>2</v>
      </c>
      <c r="W225">
        <v>2</v>
      </c>
      <c r="X225" s="99">
        <v>1</v>
      </c>
    </row>
    <row r="226" spans="1:24" ht="15" x14ac:dyDescent="0.25">
      <c r="A226" s="40">
        <v>1045</v>
      </c>
      <c r="B226" s="22" t="s">
        <v>91</v>
      </c>
      <c r="C226" s="34">
        <v>1</v>
      </c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P226">
        <f t="shared" si="3"/>
        <v>1</v>
      </c>
      <c r="S226">
        <v>1</v>
      </c>
      <c r="T226">
        <v>2</v>
      </c>
      <c r="W226">
        <v>1</v>
      </c>
      <c r="X226" s="99">
        <v>2</v>
      </c>
    </row>
    <row r="227" spans="1:24" ht="15" x14ac:dyDescent="0.25">
      <c r="A227" s="40">
        <v>1048</v>
      </c>
      <c r="B227" s="22" t="s">
        <v>91</v>
      </c>
      <c r="C227" s="34"/>
      <c r="D227" s="34"/>
      <c r="E227" s="34">
        <v>1</v>
      </c>
      <c r="F227" s="34"/>
      <c r="G227" s="34"/>
      <c r="H227" s="34"/>
      <c r="I227" s="34">
        <v>1</v>
      </c>
      <c r="J227" s="34"/>
      <c r="K227" s="34"/>
      <c r="L227" s="34"/>
      <c r="M227" s="34"/>
      <c r="N227" s="34"/>
      <c r="P227">
        <f t="shared" si="3"/>
        <v>2</v>
      </c>
      <c r="S227">
        <v>2</v>
      </c>
      <c r="T227">
        <v>4</v>
      </c>
      <c r="W227">
        <v>1</v>
      </c>
      <c r="X227" s="99">
        <v>3</v>
      </c>
    </row>
    <row r="228" spans="1:24" ht="15" x14ac:dyDescent="0.25">
      <c r="A228" s="40">
        <v>1050</v>
      </c>
      <c r="B228" s="22" t="s">
        <v>91</v>
      </c>
      <c r="C228" s="34">
        <v>1</v>
      </c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P228">
        <f t="shared" si="3"/>
        <v>1</v>
      </c>
      <c r="S228">
        <v>1</v>
      </c>
      <c r="T228">
        <v>1</v>
      </c>
      <c r="W228">
        <v>2</v>
      </c>
      <c r="X228" s="99">
        <v>3</v>
      </c>
    </row>
    <row r="229" spans="1:24" ht="15" x14ac:dyDescent="0.25">
      <c r="A229" s="40">
        <v>1053</v>
      </c>
      <c r="B229" s="22" t="s">
        <v>91</v>
      </c>
      <c r="C229" s="34"/>
      <c r="D229" s="34"/>
      <c r="E229" s="34">
        <v>1</v>
      </c>
      <c r="F229" s="34"/>
      <c r="G229" s="34"/>
      <c r="H229" s="34"/>
      <c r="I229" s="34"/>
      <c r="J229" s="34"/>
      <c r="K229" s="34"/>
      <c r="L229" s="34"/>
      <c r="M229" s="34"/>
      <c r="N229" s="34"/>
      <c r="P229">
        <f t="shared" si="3"/>
        <v>1</v>
      </c>
      <c r="S229">
        <v>1</v>
      </c>
      <c r="T229">
        <v>1</v>
      </c>
      <c r="W229">
        <v>1</v>
      </c>
      <c r="X229" s="99">
        <v>2</v>
      </c>
    </row>
    <row r="230" spans="1:24" ht="15" x14ac:dyDescent="0.25">
      <c r="A230" s="40">
        <v>1054</v>
      </c>
      <c r="B230" s="22" t="s">
        <v>91</v>
      </c>
      <c r="C230" s="34"/>
      <c r="D230" s="34"/>
      <c r="E230" s="34"/>
      <c r="F230" s="34"/>
      <c r="G230" s="34"/>
      <c r="H230" s="34"/>
      <c r="I230" s="34">
        <v>1</v>
      </c>
      <c r="J230" s="34"/>
      <c r="K230" s="34"/>
      <c r="L230" s="34"/>
      <c r="M230" s="34"/>
      <c r="N230" s="34"/>
      <c r="P230">
        <f t="shared" si="3"/>
        <v>1</v>
      </c>
      <c r="S230">
        <v>1</v>
      </c>
      <c r="T230">
        <v>1</v>
      </c>
      <c r="W230">
        <v>1</v>
      </c>
      <c r="X230" s="99">
        <v>3</v>
      </c>
    </row>
    <row r="231" spans="1:24" ht="15" x14ac:dyDescent="0.25">
      <c r="A231" s="40">
        <v>1055</v>
      </c>
      <c r="B231" s="22" t="s">
        <v>91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>
        <v>1</v>
      </c>
      <c r="M231" s="34"/>
      <c r="N231" s="34"/>
      <c r="P231">
        <f t="shared" si="3"/>
        <v>1</v>
      </c>
      <c r="S231">
        <v>1</v>
      </c>
      <c r="T231">
        <v>1</v>
      </c>
      <c r="W231">
        <v>1</v>
      </c>
      <c r="X231" s="99">
        <v>3</v>
      </c>
    </row>
    <row r="232" spans="1:24" ht="15" x14ac:dyDescent="0.25">
      <c r="A232" s="40">
        <v>1056</v>
      </c>
      <c r="B232" s="22" t="s">
        <v>91</v>
      </c>
      <c r="C232" s="34"/>
      <c r="D232" s="34"/>
      <c r="E232" s="34"/>
      <c r="F232" s="34">
        <v>1</v>
      </c>
      <c r="G232" s="34"/>
      <c r="H232" s="34"/>
      <c r="I232" s="34"/>
      <c r="J232" s="34"/>
      <c r="K232" s="34"/>
      <c r="L232" s="34"/>
      <c r="M232" s="34"/>
      <c r="N232" s="34"/>
      <c r="P232">
        <f t="shared" si="3"/>
        <v>1</v>
      </c>
      <c r="S232">
        <v>1</v>
      </c>
      <c r="T232">
        <v>1</v>
      </c>
      <c r="W232">
        <v>1</v>
      </c>
      <c r="X232" s="99">
        <v>1</v>
      </c>
    </row>
    <row r="233" spans="1:24" ht="15" x14ac:dyDescent="0.25">
      <c r="A233" s="40">
        <v>1057</v>
      </c>
      <c r="B233" s="22" t="s">
        <v>91</v>
      </c>
      <c r="C233" s="34">
        <v>1</v>
      </c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P233">
        <f t="shared" si="3"/>
        <v>1</v>
      </c>
      <c r="S233">
        <v>1</v>
      </c>
      <c r="T233">
        <v>3</v>
      </c>
      <c r="W233">
        <v>1</v>
      </c>
      <c r="X233" s="99">
        <v>2</v>
      </c>
    </row>
    <row r="234" spans="1:24" ht="15" x14ac:dyDescent="0.25">
      <c r="A234" s="40">
        <v>1058</v>
      </c>
      <c r="B234" s="22" t="s">
        <v>91</v>
      </c>
      <c r="C234" s="34">
        <v>1</v>
      </c>
      <c r="D234" s="34"/>
      <c r="E234" s="34"/>
      <c r="F234" s="34">
        <v>1</v>
      </c>
      <c r="G234" s="34"/>
      <c r="H234" s="34"/>
      <c r="I234" s="34">
        <v>1</v>
      </c>
      <c r="J234" s="34"/>
      <c r="K234" s="34"/>
      <c r="L234" s="34"/>
      <c r="M234" s="34"/>
      <c r="N234" s="34"/>
      <c r="P234">
        <f t="shared" si="3"/>
        <v>3</v>
      </c>
      <c r="S234">
        <v>3</v>
      </c>
      <c r="T234">
        <v>3</v>
      </c>
      <c r="W234">
        <v>2</v>
      </c>
      <c r="X234" s="99">
        <v>2</v>
      </c>
    </row>
    <row r="235" spans="1:24" ht="15" x14ac:dyDescent="0.25">
      <c r="A235" s="40">
        <v>1060</v>
      </c>
      <c r="B235" s="22" t="s">
        <v>91</v>
      </c>
      <c r="C235" s="34"/>
      <c r="D235" s="34">
        <v>1</v>
      </c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P235">
        <f t="shared" si="3"/>
        <v>1</v>
      </c>
      <c r="S235">
        <v>1</v>
      </c>
      <c r="T235">
        <v>2</v>
      </c>
      <c r="W235">
        <v>1</v>
      </c>
      <c r="X235" s="99">
        <v>2</v>
      </c>
    </row>
    <row r="236" spans="1:24" ht="15" x14ac:dyDescent="0.25">
      <c r="A236" s="40">
        <v>1069</v>
      </c>
      <c r="B236" s="22" t="s">
        <v>91</v>
      </c>
      <c r="C236" s="34">
        <v>1</v>
      </c>
      <c r="D236" s="34"/>
      <c r="E236" s="34"/>
      <c r="F236" s="34">
        <v>1</v>
      </c>
      <c r="G236" s="34"/>
      <c r="H236" s="34"/>
      <c r="I236" s="34"/>
      <c r="J236" s="34"/>
      <c r="K236" s="34"/>
      <c r="L236" s="34"/>
      <c r="M236" s="34"/>
      <c r="N236" s="34"/>
      <c r="P236">
        <f t="shared" si="3"/>
        <v>2</v>
      </c>
      <c r="S236">
        <v>2</v>
      </c>
      <c r="T236">
        <v>2</v>
      </c>
      <c r="W236">
        <v>1</v>
      </c>
      <c r="X236" s="99">
        <v>3</v>
      </c>
    </row>
    <row r="237" spans="1:24" ht="15" x14ac:dyDescent="0.25">
      <c r="A237" s="40">
        <v>1076</v>
      </c>
      <c r="B237" s="22" t="s">
        <v>91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>
        <v>1</v>
      </c>
      <c r="N237" s="34"/>
      <c r="P237">
        <f t="shared" si="3"/>
        <v>1</v>
      </c>
      <c r="S237">
        <v>1</v>
      </c>
      <c r="T237">
        <v>2</v>
      </c>
      <c r="W237">
        <v>1</v>
      </c>
      <c r="X237" s="99">
        <v>3</v>
      </c>
    </row>
    <row r="238" spans="1:24" ht="15" x14ac:dyDescent="0.25">
      <c r="A238" s="40">
        <v>1080</v>
      </c>
      <c r="B238" s="22" t="s">
        <v>91</v>
      </c>
      <c r="C238" s="34"/>
      <c r="D238" s="34"/>
      <c r="E238" s="34"/>
      <c r="F238" s="34">
        <v>1</v>
      </c>
      <c r="G238" s="34"/>
      <c r="H238" s="34"/>
      <c r="I238" s="34"/>
      <c r="J238" s="34"/>
      <c r="K238" s="34"/>
      <c r="L238" s="34"/>
      <c r="M238" s="34"/>
      <c r="N238" s="34"/>
      <c r="P238">
        <f t="shared" si="3"/>
        <v>1</v>
      </c>
      <c r="S238">
        <v>1</v>
      </c>
      <c r="T238">
        <v>2</v>
      </c>
      <c r="W238">
        <v>1</v>
      </c>
      <c r="X238" s="99">
        <v>2</v>
      </c>
    </row>
    <row r="239" spans="1:24" ht="15" x14ac:dyDescent="0.25">
      <c r="A239" s="40">
        <v>1081</v>
      </c>
      <c r="B239" s="22" t="s">
        <v>91</v>
      </c>
      <c r="C239" s="34"/>
      <c r="D239" s="34"/>
      <c r="E239" s="34"/>
      <c r="F239" s="34">
        <v>1</v>
      </c>
      <c r="G239" s="34"/>
      <c r="H239" s="34"/>
      <c r="I239" s="34"/>
      <c r="J239" s="34"/>
      <c r="K239" s="34"/>
      <c r="L239" s="34"/>
      <c r="M239" s="34"/>
      <c r="N239" s="34"/>
      <c r="P239">
        <f t="shared" si="3"/>
        <v>1</v>
      </c>
      <c r="S239">
        <v>1</v>
      </c>
      <c r="T239">
        <v>1</v>
      </c>
      <c r="W239">
        <v>1</v>
      </c>
      <c r="X239" s="99">
        <v>3</v>
      </c>
    </row>
    <row r="240" spans="1:24" ht="15" x14ac:dyDescent="0.25">
      <c r="A240" s="40">
        <v>1082</v>
      </c>
      <c r="B240" s="22" t="s">
        <v>91</v>
      </c>
      <c r="C240" s="34">
        <v>1</v>
      </c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P240">
        <f t="shared" si="3"/>
        <v>1</v>
      </c>
      <c r="S240">
        <v>1</v>
      </c>
      <c r="T240">
        <v>2</v>
      </c>
      <c r="W240">
        <v>2</v>
      </c>
      <c r="X240" s="99">
        <v>2</v>
      </c>
    </row>
    <row r="241" spans="1:24" ht="15" x14ac:dyDescent="0.25">
      <c r="A241" s="40">
        <v>1083</v>
      </c>
      <c r="B241" s="22" t="s">
        <v>91</v>
      </c>
      <c r="C241" s="34"/>
      <c r="D241" s="34"/>
      <c r="E241" s="34"/>
      <c r="F241" s="34">
        <v>1</v>
      </c>
      <c r="G241" s="34">
        <v>1</v>
      </c>
      <c r="H241" s="34"/>
      <c r="I241" s="34"/>
      <c r="J241" s="34"/>
      <c r="K241" s="34"/>
      <c r="L241" s="34"/>
      <c r="M241" s="34"/>
      <c r="N241" s="34"/>
      <c r="P241">
        <f t="shared" si="3"/>
        <v>2</v>
      </c>
      <c r="S241">
        <v>2</v>
      </c>
      <c r="T241">
        <v>3</v>
      </c>
      <c r="W241">
        <v>1</v>
      </c>
      <c r="X241" s="99">
        <v>2</v>
      </c>
    </row>
    <row r="242" spans="1:24" ht="15" x14ac:dyDescent="0.25">
      <c r="A242" s="40">
        <v>1084</v>
      </c>
      <c r="B242" s="22" t="s">
        <v>91</v>
      </c>
      <c r="C242" s="34">
        <v>1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P242">
        <f t="shared" si="3"/>
        <v>1</v>
      </c>
      <c r="S242">
        <v>1</v>
      </c>
      <c r="T242">
        <v>3</v>
      </c>
      <c r="W242">
        <v>1</v>
      </c>
      <c r="X242" s="99">
        <v>3</v>
      </c>
    </row>
    <row r="243" spans="1:24" ht="15" x14ac:dyDescent="0.25">
      <c r="A243" s="40">
        <v>1086</v>
      </c>
      <c r="B243" s="22" t="s">
        <v>91</v>
      </c>
      <c r="C243" s="34">
        <v>1</v>
      </c>
      <c r="D243" s="34"/>
      <c r="E243" s="34"/>
      <c r="F243" s="34">
        <v>1</v>
      </c>
      <c r="G243" s="34"/>
      <c r="H243" s="34"/>
      <c r="I243" s="34"/>
      <c r="J243" s="34">
        <v>1</v>
      </c>
      <c r="K243" s="34"/>
      <c r="L243" s="34"/>
      <c r="M243" s="34"/>
      <c r="N243" s="34"/>
      <c r="P243">
        <f t="shared" si="3"/>
        <v>3</v>
      </c>
      <c r="S243">
        <v>3</v>
      </c>
      <c r="T243">
        <v>3</v>
      </c>
      <c r="W243">
        <v>1</v>
      </c>
      <c r="X243" s="99">
        <v>3</v>
      </c>
    </row>
    <row r="244" spans="1:24" ht="15" x14ac:dyDescent="0.25">
      <c r="A244" s="40">
        <v>1087</v>
      </c>
      <c r="B244" s="22" t="s">
        <v>91</v>
      </c>
      <c r="C244" s="34">
        <v>1</v>
      </c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P244">
        <f t="shared" si="3"/>
        <v>1</v>
      </c>
      <c r="S244">
        <v>1</v>
      </c>
      <c r="T244">
        <v>2</v>
      </c>
      <c r="W244">
        <v>1</v>
      </c>
      <c r="X244" s="99">
        <v>2</v>
      </c>
    </row>
    <row r="245" spans="1:24" ht="15" x14ac:dyDescent="0.25">
      <c r="A245" s="40">
        <v>1088</v>
      </c>
      <c r="B245" s="22" t="s">
        <v>91</v>
      </c>
      <c r="C245" s="34"/>
      <c r="D245" s="34"/>
      <c r="E245" s="34">
        <v>1</v>
      </c>
      <c r="F245" s="34">
        <v>1</v>
      </c>
      <c r="G245" s="34"/>
      <c r="H245" s="34"/>
      <c r="I245" s="34"/>
      <c r="J245" s="34"/>
      <c r="K245" s="34"/>
      <c r="L245" s="34"/>
      <c r="M245" s="34"/>
      <c r="N245" s="34"/>
      <c r="P245">
        <f t="shared" si="3"/>
        <v>2</v>
      </c>
      <c r="S245">
        <v>2</v>
      </c>
      <c r="T245">
        <v>1</v>
      </c>
      <c r="W245">
        <v>1</v>
      </c>
      <c r="X245" s="99">
        <v>1</v>
      </c>
    </row>
    <row r="246" spans="1:24" ht="15" x14ac:dyDescent="0.25">
      <c r="A246" s="40">
        <v>1090</v>
      </c>
      <c r="B246" s="22" t="s">
        <v>91</v>
      </c>
      <c r="C246" s="34">
        <v>1</v>
      </c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P246">
        <f t="shared" si="3"/>
        <v>1</v>
      </c>
      <c r="S246">
        <v>1</v>
      </c>
      <c r="T246">
        <v>1</v>
      </c>
      <c r="W246">
        <v>2</v>
      </c>
      <c r="X246" s="99">
        <v>1</v>
      </c>
    </row>
    <row r="247" spans="1:24" ht="15" x14ac:dyDescent="0.25">
      <c r="A247" s="40">
        <v>1092</v>
      </c>
      <c r="B247" s="22" t="s">
        <v>91</v>
      </c>
      <c r="C247" s="34"/>
      <c r="D247" s="34">
        <v>1</v>
      </c>
      <c r="E247" s="34"/>
      <c r="F247" s="34"/>
      <c r="G247" s="34">
        <v>1</v>
      </c>
      <c r="H247" s="34"/>
      <c r="I247" s="34"/>
      <c r="J247" s="34"/>
      <c r="K247" s="34"/>
      <c r="L247" s="34"/>
      <c r="M247" s="34"/>
      <c r="N247" s="34"/>
      <c r="P247">
        <f t="shared" si="3"/>
        <v>2</v>
      </c>
      <c r="S247">
        <v>2</v>
      </c>
      <c r="T247">
        <v>1</v>
      </c>
      <c r="W247">
        <v>2</v>
      </c>
      <c r="X247" s="99">
        <v>2</v>
      </c>
    </row>
    <row r="248" spans="1:24" ht="15" x14ac:dyDescent="0.25">
      <c r="A248" s="40">
        <v>1093</v>
      </c>
      <c r="B248" s="22" t="s">
        <v>91</v>
      </c>
      <c r="C248" s="34">
        <v>1</v>
      </c>
      <c r="D248" s="34"/>
      <c r="E248" s="34"/>
      <c r="F248" s="34">
        <v>1</v>
      </c>
      <c r="G248" s="34"/>
      <c r="H248" s="34"/>
      <c r="I248" s="34"/>
      <c r="J248" s="34"/>
      <c r="K248" s="34"/>
      <c r="L248" s="34"/>
      <c r="M248" s="34"/>
      <c r="N248" s="34"/>
      <c r="P248">
        <f t="shared" si="3"/>
        <v>2</v>
      </c>
      <c r="S248">
        <v>2</v>
      </c>
      <c r="T248">
        <v>3</v>
      </c>
      <c r="W248">
        <v>1</v>
      </c>
      <c r="X248" s="99">
        <v>1</v>
      </c>
    </row>
    <row r="249" spans="1:24" ht="15" x14ac:dyDescent="0.25">
      <c r="A249" s="40">
        <v>1094</v>
      </c>
      <c r="B249" s="22" t="s">
        <v>91</v>
      </c>
      <c r="C249" s="34">
        <v>1</v>
      </c>
      <c r="D249" s="34"/>
      <c r="E249" s="34"/>
      <c r="F249" s="34">
        <v>1</v>
      </c>
      <c r="G249" s="34"/>
      <c r="H249" s="34"/>
      <c r="I249" s="34"/>
      <c r="J249" s="34"/>
      <c r="K249" s="34"/>
      <c r="L249" s="34"/>
      <c r="M249" s="34"/>
      <c r="N249" s="34"/>
      <c r="P249">
        <f t="shared" si="3"/>
        <v>2</v>
      </c>
      <c r="S249">
        <v>2</v>
      </c>
      <c r="T249">
        <v>2</v>
      </c>
      <c r="W249">
        <v>2</v>
      </c>
      <c r="X249" s="99">
        <v>1</v>
      </c>
    </row>
    <row r="250" spans="1:24" ht="15" x14ac:dyDescent="0.25">
      <c r="A250" s="40">
        <v>1095</v>
      </c>
      <c r="B250" s="22" t="s">
        <v>91</v>
      </c>
      <c r="C250" s="34"/>
      <c r="D250" s="34"/>
      <c r="E250" s="34">
        <v>1</v>
      </c>
      <c r="F250" s="34">
        <v>1</v>
      </c>
      <c r="G250" s="34"/>
      <c r="H250" s="34"/>
      <c r="I250" s="34"/>
      <c r="J250" s="34"/>
      <c r="K250" s="34"/>
      <c r="L250" s="34"/>
      <c r="M250" s="34"/>
      <c r="N250" s="34"/>
      <c r="P250">
        <f t="shared" si="3"/>
        <v>2</v>
      </c>
      <c r="S250">
        <v>2</v>
      </c>
      <c r="T250">
        <v>1</v>
      </c>
      <c r="W250">
        <v>1</v>
      </c>
      <c r="X250" s="99">
        <v>2</v>
      </c>
    </row>
    <row r="251" spans="1:24" ht="15" x14ac:dyDescent="0.25">
      <c r="A251" s="40">
        <v>1096</v>
      </c>
      <c r="B251" s="22" t="s">
        <v>91</v>
      </c>
      <c r="C251" s="34">
        <v>1</v>
      </c>
      <c r="D251" s="34"/>
      <c r="E251" s="34"/>
      <c r="F251" s="34">
        <v>1</v>
      </c>
      <c r="G251" s="34"/>
      <c r="H251" s="34"/>
      <c r="I251" s="34"/>
      <c r="J251" s="34"/>
      <c r="K251" s="34"/>
      <c r="L251" s="34"/>
      <c r="M251" s="34"/>
      <c r="N251" s="34"/>
      <c r="P251">
        <f t="shared" si="3"/>
        <v>2</v>
      </c>
      <c r="S251">
        <v>2</v>
      </c>
      <c r="T251">
        <v>2</v>
      </c>
      <c r="W251">
        <v>1</v>
      </c>
      <c r="X251" s="99">
        <v>2</v>
      </c>
    </row>
    <row r="252" spans="1:24" ht="15" x14ac:dyDescent="0.25">
      <c r="A252" s="40">
        <v>1097</v>
      </c>
      <c r="B252" s="22" t="s">
        <v>91</v>
      </c>
      <c r="C252" s="34"/>
      <c r="D252" s="34">
        <v>1</v>
      </c>
      <c r="E252" s="34"/>
      <c r="F252" s="34">
        <v>1</v>
      </c>
      <c r="G252" s="34"/>
      <c r="H252" s="34"/>
      <c r="I252" s="34"/>
      <c r="J252" s="34"/>
      <c r="K252" s="34"/>
      <c r="L252" s="34"/>
      <c r="M252" s="34"/>
      <c r="N252" s="34"/>
      <c r="P252">
        <f t="shared" si="3"/>
        <v>2</v>
      </c>
      <c r="S252">
        <v>2</v>
      </c>
      <c r="T252">
        <v>2</v>
      </c>
      <c r="W252">
        <v>1</v>
      </c>
      <c r="X252" s="99">
        <v>3</v>
      </c>
    </row>
    <row r="253" spans="1:24" ht="15" x14ac:dyDescent="0.25">
      <c r="A253" s="40">
        <v>1101</v>
      </c>
      <c r="B253" s="22" t="s">
        <v>91</v>
      </c>
      <c r="C253" s="34"/>
      <c r="D253" s="34">
        <v>1</v>
      </c>
      <c r="E253" s="34"/>
      <c r="F253" s="34">
        <v>1</v>
      </c>
      <c r="G253" s="34"/>
      <c r="H253" s="34"/>
      <c r="I253" s="34">
        <v>1</v>
      </c>
      <c r="J253" s="34"/>
      <c r="K253" s="34"/>
      <c r="L253" s="34"/>
      <c r="M253" s="34"/>
      <c r="N253" s="34"/>
      <c r="P253">
        <f t="shared" si="3"/>
        <v>3</v>
      </c>
      <c r="S253">
        <v>3</v>
      </c>
      <c r="T253">
        <v>3</v>
      </c>
      <c r="W253">
        <v>1</v>
      </c>
      <c r="X253" s="99">
        <v>1</v>
      </c>
    </row>
    <row r="254" spans="1:24" ht="15" x14ac:dyDescent="0.25">
      <c r="A254" s="40">
        <v>1102</v>
      </c>
      <c r="B254" s="22" t="s">
        <v>91</v>
      </c>
      <c r="C254" s="34">
        <v>1</v>
      </c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P254">
        <f t="shared" si="3"/>
        <v>1</v>
      </c>
      <c r="S254">
        <v>1</v>
      </c>
      <c r="T254">
        <v>2</v>
      </c>
      <c r="W254">
        <v>1</v>
      </c>
      <c r="X254" s="99">
        <v>1</v>
      </c>
    </row>
    <row r="255" spans="1:24" ht="15" x14ac:dyDescent="0.25">
      <c r="A255" s="40">
        <v>1103</v>
      </c>
      <c r="B255" s="22" t="s">
        <v>91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>
        <v>1</v>
      </c>
      <c r="P255">
        <f t="shared" si="3"/>
        <v>1</v>
      </c>
      <c r="S255">
        <v>1</v>
      </c>
      <c r="T255">
        <v>1</v>
      </c>
      <c r="W255">
        <v>1</v>
      </c>
      <c r="X255" s="99">
        <v>4</v>
      </c>
    </row>
    <row r="256" spans="1:24" ht="15" x14ac:dyDescent="0.25">
      <c r="A256" s="40">
        <v>1104</v>
      </c>
      <c r="B256" s="22" t="s">
        <v>91</v>
      </c>
      <c r="C256" s="34"/>
      <c r="D256" s="34">
        <v>1</v>
      </c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P256">
        <f t="shared" si="3"/>
        <v>1</v>
      </c>
      <c r="S256">
        <v>1</v>
      </c>
      <c r="T256">
        <v>2</v>
      </c>
      <c r="W256">
        <v>1</v>
      </c>
      <c r="X256" s="99">
        <v>3</v>
      </c>
    </row>
    <row r="257" spans="1:24" ht="15" x14ac:dyDescent="0.25">
      <c r="A257" s="40">
        <v>1105</v>
      </c>
      <c r="B257" s="22" t="s">
        <v>91</v>
      </c>
      <c r="C257" s="34"/>
      <c r="D257" s="34"/>
      <c r="E257" s="34">
        <v>1</v>
      </c>
      <c r="F257" s="34"/>
      <c r="G257" s="34"/>
      <c r="H257" s="34"/>
      <c r="I257" s="34"/>
      <c r="J257" s="34"/>
      <c r="K257" s="34"/>
      <c r="L257" s="34"/>
      <c r="M257" s="34"/>
      <c r="N257" s="34"/>
      <c r="P257">
        <f t="shared" si="3"/>
        <v>1</v>
      </c>
      <c r="S257">
        <v>1</v>
      </c>
      <c r="T257">
        <v>2</v>
      </c>
      <c r="W257">
        <v>2</v>
      </c>
      <c r="X257" s="99">
        <v>2</v>
      </c>
    </row>
    <row r="258" spans="1:24" ht="15" x14ac:dyDescent="0.25">
      <c r="A258" s="40">
        <v>1109</v>
      </c>
      <c r="B258" s="22" t="s">
        <v>91</v>
      </c>
      <c r="C258" s="34"/>
      <c r="D258" s="34"/>
      <c r="E258" s="34">
        <v>1</v>
      </c>
      <c r="F258" s="34"/>
      <c r="G258" s="34"/>
      <c r="H258" s="34"/>
      <c r="I258" s="34"/>
      <c r="J258" s="34"/>
      <c r="K258" s="34"/>
      <c r="L258" s="34"/>
      <c r="M258" s="34"/>
      <c r="N258" s="34"/>
      <c r="P258">
        <f t="shared" si="3"/>
        <v>1</v>
      </c>
      <c r="S258">
        <v>1</v>
      </c>
      <c r="T258">
        <v>2</v>
      </c>
      <c r="W258">
        <v>1</v>
      </c>
      <c r="X258" s="99">
        <v>3</v>
      </c>
    </row>
    <row r="259" spans="1:24" ht="15" x14ac:dyDescent="0.25">
      <c r="A259" s="40">
        <v>1113</v>
      </c>
      <c r="B259" s="22" t="s">
        <v>91</v>
      </c>
      <c r="C259" s="34"/>
      <c r="D259" s="34"/>
      <c r="E259" s="34">
        <v>1</v>
      </c>
      <c r="F259" s="34">
        <v>1</v>
      </c>
      <c r="G259" s="34"/>
      <c r="H259" s="34"/>
      <c r="I259" s="34"/>
      <c r="J259" s="34"/>
      <c r="K259" s="34"/>
      <c r="L259" s="34"/>
      <c r="M259" s="34"/>
      <c r="N259" s="34"/>
      <c r="P259">
        <f t="shared" si="3"/>
        <v>2</v>
      </c>
      <c r="S259">
        <v>2</v>
      </c>
      <c r="T259">
        <v>1</v>
      </c>
      <c r="W259">
        <v>1</v>
      </c>
      <c r="X259" s="99">
        <v>2</v>
      </c>
    </row>
    <row r="260" spans="1:24" ht="15" x14ac:dyDescent="0.25">
      <c r="A260" s="40">
        <v>1115</v>
      </c>
      <c r="B260" s="22" t="s">
        <v>91</v>
      </c>
      <c r="C260" s="34"/>
      <c r="D260" s="34"/>
      <c r="E260" s="34">
        <v>1</v>
      </c>
      <c r="F260" s="34"/>
      <c r="G260" s="34"/>
      <c r="H260" s="34"/>
      <c r="I260" s="34"/>
      <c r="J260" s="34"/>
      <c r="K260" s="34"/>
      <c r="L260" s="34"/>
      <c r="M260" s="34"/>
      <c r="N260" s="34"/>
      <c r="P260">
        <f t="shared" si="3"/>
        <v>1</v>
      </c>
      <c r="S260">
        <v>1</v>
      </c>
      <c r="T260">
        <v>1</v>
      </c>
      <c r="W260">
        <v>1</v>
      </c>
      <c r="X260" s="99">
        <v>1</v>
      </c>
    </row>
    <row r="261" spans="1:24" ht="15" x14ac:dyDescent="0.25">
      <c r="A261" s="40">
        <v>1116</v>
      </c>
      <c r="B261" s="22" t="s">
        <v>91</v>
      </c>
      <c r="C261" s="34"/>
      <c r="D261" s="34">
        <v>1</v>
      </c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P261">
        <f t="shared" ref="P261:P324" si="4">SUM(C261:N261)</f>
        <v>1</v>
      </c>
      <c r="S261">
        <v>1</v>
      </c>
      <c r="T261">
        <v>1</v>
      </c>
      <c r="W261">
        <v>1</v>
      </c>
      <c r="X261" s="99">
        <v>2</v>
      </c>
    </row>
    <row r="262" spans="1:24" ht="15" x14ac:dyDescent="0.25">
      <c r="A262" s="40">
        <v>1119</v>
      </c>
      <c r="B262" s="22" t="s">
        <v>91</v>
      </c>
      <c r="C262" s="34"/>
      <c r="D262" s="34"/>
      <c r="E262" s="34"/>
      <c r="F262" s="34"/>
      <c r="G262" s="34"/>
      <c r="H262" s="34"/>
      <c r="I262" s="34">
        <v>1</v>
      </c>
      <c r="J262" s="34"/>
      <c r="K262" s="34"/>
      <c r="L262" s="34"/>
      <c r="M262" s="34"/>
      <c r="N262" s="34"/>
      <c r="P262">
        <f t="shared" si="4"/>
        <v>1</v>
      </c>
      <c r="S262">
        <v>1</v>
      </c>
      <c r="T262">
        <v>2</v>
      </c>
      <c r="W262">
        <v>1</v>
      </c>
      <c r="X262" s="99">
        <v>2</v>
      </c>
    </row>
    <row r="263" spans="1:24" ht="15" x14ac:dyDescent="0.25">
      <c r="A263" s="40">
        <v>1127</v>
      </c>
      <c r="B263" s="22" t="s">
        <v>91</v>
      </c>
      <c r="C263" s="34"/>
      <c r="D263" s="34">
        <v>1</v>
      </c>
      <c r="E263" s="34"/>
      <c r="F263" s="34">
        <v>1</v>
      </c>
      <c r="G263" s="34"/>
      <c r="H263" s="34"/>
      <c r="I263" s="34"/>
      <c r="J263" s="34"/>
      <c r="K263" s="34"/>
      <c r="L263" s="34"/>
      <c r="M263" s="34"/>
      <c r="N263" s="34"/>
      <c r="P263">
        <f t="shared" si="4"/>
        <v>2</v>
      </c>
      <c r="S263">
        <v>2</v>
      </c>
      <c r="T263">
        <v>7</v>
      </c>
      <c r="W263">
        <v>1</v>
      </c>
      <c r="X263" s="99">
        <v>3</v>
      </c>
    </row>
    <row r="264" spans="1:24" ht="15" x14ac:dyDescent="0.25">
      <c r="A264" s="40">
        <v>1128</v>
      </c>
      <c r="B264" s="22" t="s">
        <v>91</v>
      </c>
      <c r="C264" s="34"/>
      <c r="D264" s="34">
        <v>1</v>
      </c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P264">
        <f t="shared" si="4"/>
        <v>1</v>
      </c>
      <c r="S264">
        <v>1</v>
      </c>
      <c r="T264">
        <v>2</v>
      </c>
      <c r="W264">
        <v>2</v>
      </c>
      <c r="X264" s="99">
        <v>3</v>
      </c>
    </row>
    <row r="265" spans="1:24" ht="15" x14ac:dyDescent="0.25">
      <c r="A265" s="40">
        <v>1129</v>
      </c>
      <c r="B265" s="22" t="s">
        <v>91</v>
      </c>
      <c r="C265" s="34"/>
      <c r="D265" s="34">
        <v>1</v>
      </c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P265">
        <f t="shared" si="4"/>
        <v>1</v>
      </c>
      <c r="S265">
        <v>1</v>
      </c>
      <c r="T265">
        <v>2</v>
      </c>
      <c r="W265">
        <v>3</v>
      </c>
      <c r="X265" s="99">
        <v>2</v>
      </c>
    </row>
    <row r="266" spans="1:24" ht="15" x14ac:dyDescent="0.25">
      <c r="A266" s="40">
        <v>1146</v>
      </c>
      <c r="B266" s="22" t="s">
        <v>91</v>
      </c>
      <c r="C266" s="34"/>
      <c r="D266" s="34"/>
      <c r="E266" s="34">
        <v>1</v>
      </c>
      <c r="F266" s="34"/>
      <c r="G266" s="34"/>
      <c r="H266" s="34"/>
      <c r="I266" s="34"/>
      <c r="J266" s="34"/>
      <c r="K266" s="34"/>
      <c r="L266" s="34"/>
      <c r="M266" s="34"/>
      <c r="N266" s="34"/>
      <c r="P266">
        <f t="shared" si="4"/>
        <v>1</v>
      </c>
      <c r="S266">
        <v>1</v>
      </c>
      <c r="T266">
        <v>1</v>
      </c>
      <c r="W266">
        <v>1</v>
      </c>
      <c r="X266" s="99">
        <v>2</v>
      </c>
    </row>
    <row r="267" spans="1:24" ht="15" x14ac:dyDescent="0.25">
      <c r="A267" s="40">
        <v>1147</v>
      </c>
      <c r="B267" s="22" t="s">
        <v>91</v>
      </c>
      <c r="C267" s="34"/>
      <c r="D267" s="34"/>
      <c r="E267" s="34">
        <v>1</v>
      </c>
      <c r="F267" s="34"/>
      <c r="G267" s="34"/>
      <c r="H267" s="34"/>
      <c r="I267" s="34"/>
      <c r="J267" s="34"/>
      <c r="K267" s="34"/>
      <c r="L267" s="34"/>
      <c r="M267" s="34"/>
      <c r="N267" s="34"/>
      <c r="P267">
        <f t="shared" si="4"/>
        <v>1</v>
      </c>
      <c r="S267">
        <v>1</v>
      </c>
      <c r="T267">
        <v>2</v>
      </c>
      <c r="W267">
        <v>1</v>
      </c>
      <c r="X267" s="99">
        <v>2</v>
      </c>
    </row>
    <row r="268" spans="1:24" ht="15" x14ac:dyDescent="0.25">
      <c r="A268" s="40">
        <v>1149</v>
      </c>
      <c r="B268" s="22" t="s">
        <v>91</v>
      </c>
      <c r="C268" s="34"/>
      <c r="D268" s="34"/>
      <c r="E268" s="34">
        <v>1</v>
      </c>
      <c r="F268" s="34">
        <v>1</v>
      </c>
      <c r="G268" s="34"/>
      <c r="H268" s="34">
        <v>1</v>
      </c>
      <c r="I268" s="34">
        <v>1</v>
      </c>
      <c r="J268" s="34"/>
      <c r="K268" s="34"/>
      <c r="L268" s="34"/>
      <c r="M268" s="34"/>
      <c r="N268" s="34"/>
      <c r="P268">
        <f t="shared" si="4"/>
        <v>4</v>
      </c>
      <c r="S268">
        <v>4</v>
      </c>
      <c r="T268">
        <v>2</v>
      </c>
      <c r="W268">
        <v>1</v>
      </c>
      <c r="X268" s="99">
        <v>2</v>
      </c>
    </row>
    <row r="269" spans="1:24" ht="15" x14ac:dyDescent="0.25">
      <c r="A269" s="40">
        <v>1150</v>
      </c>
      <c r="B269" s="22" t="s">
        <v>91</v>
      </c>
      <c r="C269" s="34"/>
      <c r="D269" s="34"/>
      <c r="E269" s="34">
        <v>1</v>
      </c>
      <c r="F269" s="34"/>
      <c r="G269" s="34"/>
      <c r="H269" s="34"/>
      <c r="I269" s="34"/>
      <c r="J269" s="34"/>
      <c r="K269" s="34"/>
      <c r="L269" s="34"/>
      <c r="M269" s="34"/>
      <c r="N269" s="34"/>
      <c r="P269">
        <f t="shared" si="4"/>
        <v>1</v>
      </c>
      <c r="S269">
        <v>1</v>
      </c>
      <c r="T269">
        <v>2</v>
      </c>
      <c r="W269">
        <v>1</v>
      </c>
      <c r="X269" s="99">
        <v>1</v>
      </c>
    </row>
    <row r="270" spans="1:24" ht="15" x14ac:dyDescent="0.25">
      <c r="A270" s="40">
        <v>1151</v>
      </c>
      <c r="B270" s="22" t="s">
        <v>91</v>
      </c>
      <c r="C270" s="34"/>
      <c r="D270" s="34">
        <v>1</v>
      </c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P270">
        <f t="shared" si="4"/>
        <v>1</v>
      </c>
      <c r="S270">
        <v>1</v>
      </c>
      <c r="T270">
        <v>3</v>
      </c>
      <c r="W270">
        <v>2</v>
      </c>
      <c r="X270" s="99">
        <v>2</v>
      </c>
    </row>
    <row r="271" spans="1:24" ht="15" x14ac:dyDescent="0.25">
      <c r="A271" s="40">
        <v>1152</v>
      </c>
      <c r="B271" s="22" t="s">
        <v>91</v>
      </c>
      <c r="C271" s="34">
        <v>1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P271">
        <f t="shared" si="4"/>
        <v>1</v>
      </c>
      <c r="S271">
        <v>1</v>
      </c>
      <c r="T271">
        <v>3</v>
      </c>
      <c r="W271">
        <v>1</v>
      </c>
      <c r="X271" s="99">
        <v>3</v>
      </c>
    </row>
    <row r="272" spans="1:24" ht="15" x14ac:dyDescent="0.25">
      <c r="A272" s="40">
        <v>1153</v>
      </c>
      <c r="B272" s="22" t="s">
        <v>91</v>
      </c>
      <c r="C272" s="34">
        <v>1</v>
      </c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P272">
        <f t="shared" si="4"/>
        <v>1</v>
      </c>
      <c r="S272">
        <v>1</v>
      </c>
      <c r="T272">
        <v>2</v>
      </c>
      <c r="W272">
        <v>1</v>
      </c>
      <c r="X272" s="99">
        <v>1</v>
      </c>
    </row>
    <row r="273" spans="1:24" ht="15" x14ac:dyDescent="0.25">
      <c r="A273" s="40">
        <v>1154</v>
      </c>
      <c r="B273" s="22" t="s">
        <v>91</v>
      </c>
      <c r="C273" s="34">
        <v>1</v>
      </c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P273">
        <f t="shared" si="4"/>
        <v>1</v>
      </c>
      <c r="S273">
        <v>1</v>
      </c>
      <c r="T273">
        <v>2</v>
      </c>
      <c r="W273">
        <v>2</v>
      </c>
      <c r="X273" s="99">
        <v>3</v>
      </c>
    </row>
    <row r="274" spans="1:24" ht="15" x14ac:dyDescent="0.25">
      <c r="A274" s="40">
        <v>1155</v>
      </c>
      <c r="B274" s="22" t="s">
        <v>91</v>
      </c>
      <c r="C274" s="34">
        <v>1</v>
      </c>
      <c r="D274" s="34"/>
      <c r="E274" s="34">
        <v>1</v>
      </c>
      <c r="F274" s="34"/>
      <c r="G274" s="34"/>
      <c r="H274" s="34"/>
      <c r="I274" s="34"/>
      <c r="J274" s="34"/>
      <c r="K274" s="34"/>
      <c r="L274" s="34"/>
      <c r="M274" s="34"/>
      <c r="N274" s="34"/>
      <c r="P274">
        <f t="shared" si="4"/>
        <v>2</v>
      </c>
      <c r="S274">
        <v>2</v>
      </c>
      <c r="T274">
        <v>3</v>
      </c>
      <c r="W274">
        <v>2</v>
      </c>
      <c r="X274" s="99">
        <v>3</v>
      </c>
    </row>
    <row r="275" spans="1:24" ht="15" x14ac:dyDescent="0.25">
      <c r="A275" s="40">
        <v>1156</v>
      </c>
      <c r="B275" s="22" t="s">
        <v>91</v>
      </c>
      <c r="C275" s="34"/>
      <c r="D275" s="34"/>
      <c r="E275" s="34">
        <v>1</v>
      </c>
      <c r="F275" s="34"/>
      <c r="G275" s="34"/>
      <c r="H275" s="34"/>
      <c r="I275" s="34"/>
      <c r="J275" s="34"/>
      <c r="K275" s="34"/>
      <c r="L275" s="34"/>
      <c r="M275" s="34"/>
      <c r="N275" s="34"/>
      <c r="P275">
        <f t="shared" si="4"/>
        <v>1</v>
      </c>
      <c r="S275">
        <v>1</v>
      </c>
      <c r="T275">
        <v>1</v>
      </c>
      <c r="W275">
        <v>1</v>
      </c>
      <c r="X275" s="99">
        <v>1</v>
      </c>
    </row>
    <row r="276" spans="1:24" ht="15" x14ac:dyDescent="0.25">
      <c r="A276" s="40">
        <v>1157</v>
      </c>
      <c r="B276" s="22" t="s">
        <v>91</v>
      </c>
      <c r="C276" s="34">
        <v>1</v>
      </c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P276">
        <f t="shared" si="4"/>
        <v>1</v>
      </c>
      <c r="S276">
        <v>1</v>
      </c>
      <c r="T276">
        <v>3</v>
      </c>
      <c r="W276">
        <v>1</v>
      </c>
      <c r="X276" s="99">
        <v>1</v>
      </c>
    </row>
    <row r="277" spans="1:24" ht="15" x14ac:dyDescent="0.25">
      <c r="A277" s="40">
        <v>1158</v>
      </c>
      <c r="B277" s="22" t="s">
        <v>91</v>
      </c>
      <c r="C277" s="34">
        <v>1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P277">
        <f t="shared" si="4"/>
        <v>1</v>
      </c>
      <c r="S277">
        <v>1</v>
      </c>
      <c r="T277">
        <v>1</v>
      </c>
      <c r="W277">
        <v>1</v>
      </c>
      <c r="X277" s="99">
        <v>2</v>
      </c>
    </row>
    <row r="278" spans="1:24" ht="15" x14ac:dyDescent="0.25">
      <c r="A278" s="40">
        <v>1159</v>
      </c>
      <c r="B278" s="22" t="s">
        <v>91</v>
      </c>
      <c r="C278" s="34"/>
      <c r="D278" s="34">
        <v>1</v>
      </c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P278">
        <f t="shared" si="4"/>
        <v>1</v>
      </c>
      <c r="S278">
        <v>1</v>
      </c>
      <c r="T278">
        <v>2</v>
      </c>
      <c r="W278">
        <v>1</v>
      </c>
      <c r="X278" s="99">
        <v>2</v>
      </c>
    </row>
    <row r="279" spans="1:24" ht="15" x14ac:dyDescent="0.25">
      <c r="A279" s="40">
        <v>1165</v>
      </c>
      <c r="B279" s="22" t="s">
        <v>91</v>
      </c>
      <c r="C279" s="34"/>
      <c r="D279" s="34">
        <v>1</v>
      </c>
      <c r="E279" s="34"/>
      <c r="F279" s="34">
        <v>1</v>
      </c>
      <c r="G279" s="34"/>
      <c r="H279" s="34"/>
      <c r="I279" s="34"/>
      <c r="J279" s="34">
        <v>1</v>
      </c>
      <c r="K279" s="34"/>
      <c r="L279" s="34"/>
      <c r="M279" s="34"/>
      <c r="N279" s="34"/>
      <c r="P279">
        <f t="shared" si="4"/>
        <v>3</v>
      </c>
      <c r="S279">
        <v>3</v>
      </c>
      <c r="T279">
        <v>3</v>
      </c>
      <c r="W279">
        <v>1</v>
      </c>
      <c r="X279" s="99">
        <v>1</v>
      </c>
    </row>
    <row r="280" spans="1:24" ht="15" x14ac:dyDescent="0.25">
      <c r="A280" s="40">
        <v>1166</v>
      </c>
      <c r="B280" s="22" t="s">
        <v>91</v>
      </c>
      <c r="C280" s="34"/>
      <c r="D280" s="34">
        <v>1</v>
      </c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P280">
        <f t="shared" si="4"/>
        <v>1</v>
      </c>
      <c r="S280">
        <v>1</v>
      </c>
      <c r="T280">
        <v>4</v>
      </c>
      <c r="X280" s="99">
        <v>2</v>
      </c>
    </row>
    <row r="281" spans="1:24" ht="15" x14ac:dyDescent="0.25">
      <c r="A281" s="40">
        <v>1171</v>
      </c>
      <c r="B281" s="22" t="s">
        <v>91</v>
      </c>
      <c r="C281" s="34"/>
      <c r="D281" s="34">
        <v>1</v>
      </c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P281">
        <f t="shared" si="4"/>
        <v>1</v>
      </c>
      <c r="S281">
        <v>1</v>
      </c>
      <c r="T281">
        <v>2</v>
      </c>
      <c r="X281" s="99">
        <v>2</v>
      </c>
    </row>
    <row r="282" spans="1:24" ht="15" x14ac:dyDescent="0.25">
      <c r="A282" s="40">
        <v>1172</v>
      </c>
      <c r="B282" s="22" t="s">
        <v>91</v>
      </c>
      <c r="C282" s="34"/>
      <c r="D282" s="34">
        <v>1</v>
      </c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P282">
        <f t="shared" si="4"/>
        <v>1</v>
      </c>
      <c r="S282">
        <v>1</v>
      </c>
      <c r="T282">
        <v>1</v>
      </c>
      <c r="X282" s="99">
        <v>2</v>
      </c>
    </row>
    <row r="283" spans="1:24" ht="15" x14ac:dyDescent="0.25">
      <c r="A283" s="40">
        <v>1173</v>
      </c>
      <c r="B283" s="22" t="s">
        <v>91</v>
      </c>
      <c r="C283" s="34"/>
      <c r="D283" s="34">
        <v>1</v>
      </c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P283">
        <f t="shared" si="4"/>
        <v>1</v>
      </c>
      <c r="S283">
        <v>1</v>
      </c>
      <c r="T283">
        <v>2</v>
      </c>
      <c r="X283" s="99">
        <v>3</v>
      </c>
    </row>
    <row r="284" spans="1:24" ht="15" x14ac:dyDescent="0.25">
      <c r="A284" s="40">
        <v>1181</v>
      </c>
      <c r="B284" s="22" t="s">
        <v>91</v>
      </c>
      <c r="C284" s="34"/>
      <c r="D284" s="34"/>
      <c r="E284" s="34"/>
      <c r="F284" s="34">
        <v>1</v>
      </c>
      <c r="G284" s="34"/>
      <c r="H284" s="34"/>
      <c r="I284" s="34">
        <v>1</v>
      </c>
      <c r="J284" s="34">
        <v>1</v>
      </c>
      <c r="K284" s="34"/>
      <c r="L284" s="34"/>
      <c r="M284" s="34">
        <v>1</v>
      </c>
      <c r="N284" s="34"/>
      <c r="P284">
        <f t="shared" si="4"/>
        <v>4</v>
      </c>
      <c r="S284">
        <v>4</v>
      </c>
      <c r="T284">
        <v>1</v>
      </c>
      <c r="X284" s="99">
        <v>1</v>
      </c>
    </row>
    <row r="285" spans="1:24" ht="15" x14ac:dyDescent="0.25">
      <c r="A285" s="40">
        <v>1182</v>
      </c>
      <c r="B285" s="22" t="s">
        <v>91</v>
      </c>
      <c r="C285" s="34"/>
      <c r="D285" s="34"/>
      <c r="E285" s="34">
        <v>1</v>
      </c>
      <c r="F285" s="34"/>
      <c r="G285" s="34"/>
      <c r="H285" s="34"/>
      <c r="I285" s="34"/>
      <c r="J285" s="34"/>
      <c r="K285" s="34"/>
      <c r="L285" s="34"/>
      <c r="M285" s="34"/>
      <c r="N285" s="34"/>
      <c r="P285">
        <f t="shared" si="4"/>
        <v>1</v>
      </c>
      <c r="S285">
        <v>1</v>
      </c>
      <c r="T285">
        <v>0</v>
      </c>
      <c r="X285" s="99">
        <v>3</v>
      </c>
    </row>
    <row r="286" spans="1:24" ht="15" x14ac:dyDescent="0.25">
      <c r="A286" s="40">
        <v>1183</v>
      </c>
      <c r="B286" s="22" t="s">
        <v>91</v>
      </c>
      <c r="C286" s="34"/>
      <c r="D286" s="34"/>
      <c r="E286" s="34"/>
      <c r="F286" s="34"/>
      <c r="G286" s="34"/>
      <c r="H286" s="34"/>
      <c r="I286" s="34">
        <v>1</v>
      </c>
      <c r="J286" s="34"/>
      <c r="K286" s="34"/>
      <c r="L286" s="34"/>
      <c r="M286" s="34"/>
      <c r="N286" s="34"/>
      <c r="P286">
        <f t="shared" si="4"/>
        <v>1</v>
      </c>
      <c r="S286">
        <v>1</v>
      </c>
      <c r="T286">
        <v>1</v>
      </c>
      <c r="X286" s="99">
        <v>2</v>
      </c>
    </row>
    <row r="287" spans="1:24" ht="15" x14ac:dyDescent="0.25">
      <c r="A287" s="40">
        <v>1184</v>
      </c>
      <c r="B287" s="22" t="s">
        <v>91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>
        <v>1</v>
      </c>
      <c r="P287">
        <f t="shared" si="4"/>
        <v>1</v>
      </c>
      <c r="S287">
        <v>1</v>
      </c>
      <c r="T287">
        <v>2</v>
      </c>
      <c r="X287" s="99">
        <v>1</v>
      </c>
    </row>
    <row r="288" spans="1:24" ht="15" x14ac:dyDescent="0.25">
      <c r="A288" s="40">
        <v>1188</v>
      </c>
      <c r="B288" s="22" t="s">
        <v>91</v>
      </c>
      <c r="C288" s="34"/>
      <c r="D288" s="34"/>
      <c r="E288" s="34">
        <v>1</v>
      </c>
      <c r="F288" s="34">
        <v>1</v>
      </c>
      <c r="G288" s="34"/>
      <c r="H288" s="34"/>
      <c r="I288" s="34"/>
      <c r="J288" s="34"/>
      <c r="K288" s="34"/>
      <c r="L288" s="34"/>
      <c r="M288" s="34"/>
      <c r="N288" s="34"/>
      <c r="P288">
        <f t="shared" si="4"/>
        <v>2</v>
      </c>
      <c r="S288">
        <v>2</v>
      </c>
      <c r="T288">
        <v>3</v>
      </c>
      <c r="X288" s="99">
        <v>4</v>
      </c>
    </row>
    <row r="289" spans="1:24" ht="15" x14ac:dyDescent="0.25">
      <c r="A289" s="40">
        <v>1190</v>
      </c>
      <c r="B289" s="22" t="s">
        <v>91</v>
      </c>
      <c r="C289" s="34">
        <v>1</v>
      </c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P289">
        <f t="shared" si="4"/>
        <v>1</v>
      </c>
      <c r="S289">
        <v>1</v>
      </c>
      <c r="T289">
        <v>2</v>
      </c>
      <c r="X289" s="99">
        <v>2</v>
      </c>
    </row>
    <row r="290" spans="1:24" ht="15" x14ac:dyDescent="0.25">
      <c r="A290" s="40">
        <v>1195</v>
      </c>
      <c r="B290" s="22" t="s">
        <v>91</v>
      </c>
      <c r="C290" s="34">
        <v>1</v>
      </c>
      <c r="D290" s="34"/>
      <c r="E290" s="34"/>
      <c r="F290" s="34">
        <v>1</v>
      </c>
      <c r="G290" s="34"/>
      <c r="H290" s="34"/>
      <c r="I290" s="34"/>
      <c r="J290" s="34"/>
      <c r="K290" s="34"/>
      <c r="L290" s="34"/>
      <c r="M290" s="34"/>
      <c r="N290" s="34"/>
      <c r="P290">
        <f t="shared" si="4"/>
        <v>2</v>
      </c>
      <c r="S290">
        <v>2</v>
      </c>
      <c r="T290">
        <v>1</v>
      </c>
      <c r="X290" s="99">
        <v>2</v>
      </c>
    </row>
    <row r="291" spans="1:24" ht="15" x14ac:dyDescent="0.25">
      <c r="A291" s="40">
        <v>1196</v>
      </c>
      <c r="B291" s="22" t="s">
        <v>91</v>
      </c>
      <c r="C291" s="34">
        <v>1</v>
      </c>
      <c r="D291" s="34"/>
      <c r="E291" s="34">
        <v>1</v>
      </c>
      <c r="F291" s="34"/>
      <c r="G291" s="34"/>
      <c r="H291" s="34"/>
      <c r="I291" s="34"/>
      <c r="J291" s="34"/>
      <c r="K291" s="34"/>
      <c r="L291" s="34"/>
      <c r="M291" s="34"/>
      <c r="N291" s="34"/>
      <c r="P291">
        <f t="shared" si="4"/>
        <v>2</v>
      </c>
      <c r="S291">
        <v>2</v>
      </c>
      <c r="T291">
        <v>2</v>
      </c>
      <c r="X291" s="99">
        <v>2</v>
      </c>
    </row>
    <row r="292" spans="1:24" ht="15" x14ac:dyDescent="0.25">
      <c r="A292" s="40">
        <v>1199</v>
      </c>
      <c r="B292" s="22" t="s">
        <v>91</v>
      </c>
      <c r="C292" s="34">
        <v>1</v>
      </c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P292">
        <f t="shared" si="4"/>
        <v>1</v>
      </c>
      <c r="S292">
        <v>1</v>
      </c>
      <c r="T292">
        <v>1</v>
      </c>
      <c r="X292" s="99">
        <v>4</v>
      </c>
    </row>
    <row r="293" spans="1:24" ht="15" x14ac:dyDescent="0.25">
      <c r="A293" s="40">
        <v>1267</v>
      </c>
      <c r="B293" s="22" t="s">
        <v>91</v>
      </c>
      <c r="C293" s="34"/>
      <c r="D293" s="34"/>
      <c r="E293" s="34">
        <v>1</v>
      </c>
      <c r="F293" s="34"/>
      <c r="G293" s="34">
        <v>1</v>
      </c>
      <c r="H293" s="34"/>
      <c r="I293" s="34"/>
      <c r="J293" s="34"/>
      <c r="K293" s="34"/>
      <c r="L293" s="34"/>
      <c r="M293" s="34"/>
      <c r="N293" s="34"/>
      <c r="P293">
        <f t="shared" si="4"/>
        <v>2</v>
      </c>
      <c r="S293">
        <v>2</v>
      </c>
      <c r="T293">
        <v>1</v>
      </c>
      <c r="X293" s="99">
        <v>2</v>
      </c>
    </row>
    <row r="294" spans="1:24" ht="15" x14ac:dyDescent="0.25">
      <c r="A294" s="40">
        <v>1268</v>
      </c>
      <c r="B294" s="22" t="s">
        <v>91</v>
      </c>
      <c r="C294" s="34"/>
      <c r="D294" s="34"/>
      <c r="E294" s="34">
        <v>1</v>
      </c>
      <c r="F294" s="34"/>
      <c r="G294" s="34">
        <v>1</v>
      </c>
      <c r="H294" s="34"/>
      <c r="I294" s="34"/>
      <c r="J294" s="34"/>
      <c r="K294" s="34"/>
      <c r="L294" s="34"/>
      <c r="M294" s="34"/>
      <c r="N294" s="34"/>
      <c r="P294">
        <f t="shared" si="4"/>
        <v>2</v>
      </c>
      <c r="S294">
        <v>2</v>
      </c>
      <c r="T294">
        <v>3</v>
      </c>
      <c r="X294" s="99">
        <v>1</v>
      </c>
    </row>
    <row r="295" spans="1:24" ht="15" x14ac:dyDescent="0.25">
      <c r="A295" s="40">
        <v>1269</v>
      </c>
      <c r="B295" s="22" t="s">
        <v>91</v>
      </c>
      <c r="C295" s="34"/>
      <c r="D295" s="34"/>
      <c r="E295" s="34"/>
      <c r="F295" s="34">
        <v>1</v>
      </c>
      <c r="G295" s="34"/>
      <c r="H295" s="34"/>
      <c r="I295" s="34"/>
      <c r="J295" s="34"/>
      <c r="K295" s="34"/>
      <c r="L295" s="34"/>
      <c r="M295" s="34"/>
      <c r="N295" s="34"/>
      <c r="P295">
        <f t="shared" si="4"/>
        <v>1</v>
      </c>
      <c r="S295">
        <v>1</v>
      </c>
      <c r="T295">
        <v>4</v>
      </c>
      <c r="X295" s="99">
        <v>3</v>
      </c>
    </row>
    <row r="296" spans="1:24" ht="15" x14ac:dyDescent="0.25">
      <c r="A296" s="40">
        <v>1278</v>
      </c>
      <c r="B296" s="22" t="s">
        <v>91</v>
      </c>
      <c r="C296" s="34"/>
      <c r="D296" s="34">
        <v>1</v>
      </c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P296">
        <f t="shared" si="4"/>
        <v>1</v>
      </c>
      <c r="S296">
        <v>1</v>
      </c>
      <c r="T296">
        <v>3</v>
      </c>
      <c r="X296" s="99">
        <v>2</v>
      </c>
    </row>
    <row r="297" spans="1:24" ht="15" x14ac:dyDescent="0.25">
      <c r="A297" s="40">
        <v>1280</v>
      </c>
      <c r="B297" s="22" t="s">
        <v>91</v>
      </c>
      <c r="C297" s="34">
        <v>1</v>
      </c>
      <c r="D297" s="34"/>
      <c r="E297" s="34"/>
      <c r="F297" s="34"/>
      <c r="G297" s="34"/>
      <c r="H297" s="34">
        <v>1</v>
      </c>
      <c r="I297" s="34"/>
      <c r="J297" s="34"/>
      <c r="K297" s="34"/>
      <c r="L297" s="34"/>
      <c r="M297" s="34"/>
      <c r="N297" s="34"/>
      <c r="P297">
        <f t="shared" si="4"/>
        <v>2</v>
      </c>
      <c r="S297">
        <v>2</v>
      </c>
      <c r="T297">
        <v>4</v>
      </c>
      <c r="X297" s="99">
        <v>2</v>
      </c>
    </row>
    <row r="298" spans="1:24" ht="15" x14ac:dyDescent="0.25">
      <c r="A298" s="40">
        <v>1283</v>
      </c>
      <c r="B298" s="22" t="s">
        <v>91</v>
      </c>
      <c r="C298" s="34">
        <v>1</v>
      </c>
      <c r="D298" s="34"/>
      <c r="E298" s="34">
        <v>1</v>
      </c>
      <c r="F298" s="34"/>
      <c r="G298" s="34"/>
      <c r="H298" s="34"/>
      <c r="I298" s="34"/>
      <c r="J298" s="34"/>
      <c r="K298" s="34"/>
      <c r="L298" s="34"/>
      <c r="M298" s="34"/>
      <c r="N298" s="34"/>
      <c r="P298">
        <f t="shared" si="4"/>
        <v>2</v>
      </c>
      <c r="S298">
        <v>2</v>
      </c>
      <c r="T298">
        <v>3</v>
      </c>
      <c r="X298" s="99">
        <v>2</v>
      </c>
    </row>
    <row r="299" spans="1:24" ht="15" x14ac:dyDescent="0.25">
      <c r="A299" s="40">
        <v>1284</v>
      </c>
      <c r="B299" s="22" t="s">
        <v>91</v>
      </c>
      <c r="C299" s="34">
        <v>1</v>
      </c>
      <c r="D299" s="34">
        <v>1</v>
      </c>
      <c r="E299" s="34"/>
      <c r="F299" s="34">
        <v>1</v>
      </c>
      <c r="G299" s="34"/>
      <c r="H299" s="34">
        <v>1</v>
      </c>
      <c r="I299" s="34"/>
      <c r="J299" s="34"/>
      <c r="K299" s="34"/>
      <c r="L299" s="34"/>
      <c r="M299" s="34"/>
      <c r="N299" s="34"/>
      <c r="P299">
        <f t="shared" si="4"/>
        <v>4</v>
      </c>
      <c r="S299">
        <v>4</v>
      </c>
      <c r="T299">
        <v>1</v>
      </c>
      <c r="X299" s="99">
        <v>3</v>
      </c>
    </row>
    <row r="300" spans="1:24" ht="15" x14ac:dyDescent="0.25">
      <c r="A300" s="40">
        <v>1285</v>
      </c>
      <c r="B300" s="22" t="s">
        <v>91</v>
      </c>
      <c r="C300" s="34"/>
      <c r="D300" s="34"/>
      <c r="E300" s="34"/>
      <c r="F300" s="34"/>
      <c r="G300" s="34"/>
      <c r="H300" s="34">
        <v>1</v>
      </c>
      <c r="I300" s="34"/>
      <c r="J300" s="34"/>
      <c r="K300" s="34"/>
      <c r="L300" s="34"/>
      <c r="M300" s="34"/>
      <c r="N300" s="34">
        <v>1</v>
      </c>
      <c r="P300">
        <f t="shared" si="4"/>
        <v>2</v>
      </c>
      <c r="S300">
        <v>2</v>
      </c>
      <c r="T300">
        <v>2</v>
      </c>
      <c r="X300" s="99">
        <v>3</v>
      </c>
    </row>
    <row r="301" spans="1:24" ht="15" x14ac:dyDescent="0.25">
      <c r="A301" s="40">
        <v>1286</v>
      </c>
      <c r="B301" s="22" t="s">
        <v>91</v>
      </c>
      <c r="C301" s="34">
        <v>1</v>
      </c>
      <c r="D301" s="34"/>
      <c r="E301" s="34"/>
      <c r="F301" s="34"/>
      <c r="G301" s="34"/>
      <c r="H301" s="34"/>
      <c r="I301" s="34"/>
      <c r="J301" s="34">
        <v>1</v>
      </c>
      <c r="K301" s="34"/>
      <c r="L301" s="34"/>
      <c r="M301" s="34"/>
      <c r="N301" s="34"/>
      <c r="P301">
        <f t="shared" si="4"/>
        <v>2</v>
      </c>
      <c r="S301">
        <v>2</v>
      </c>
      <c r="T301">
        <v>3</v>
      </c>
      <c r="X301" s="99">
        <v>4</v>
      </c>
    </row>
    <row r="302" spans="1:24" ht="15" x14ac:dyDescent="0.25">
      <c r="A302" s="40">
        <v>1296</v>
      </c>
      <c r="B302" s="22" t="s">
        <v>91</v>
      </c>
      <c r="C302" s="34"/>
      <c r="D302" s="34"/>
      <c r="E302" s="34"/>
      <c r="F302" s="34">
        <v>1</v>
      </c>
      <c r="G302" s="34"/>
      <c r="H302" s="34">
        <v>1</v>
      </c>
      <c r="I302" s="34">
        <v>1</v>
      </c>
      <c r="J302" s="34"/>
      <c r="K302" s="34"/>
      <c r="L302" s="34"/>
      <c r="M302" s="34"/>
      <c r="N302" s="34"/>
      <c r="P302">
        <f t="shared" si="4"/>
        <v>3</v>
      </c>
      <c r="S302">
        <v>3</v>
      </c>
      <c r="T302">
        <v>1</v>
      </c>
      <c r="X302" s="99">
        <v>5</v>
      </c>
    </row>
    <row r="303" spans="1:24" ht="15" x14ac:dyDescent="0.25">
      <c r="A303" s="40">
        <v>1299</v>
      </c>
      <c r="B303" s="22" t="s">
        <v>91</v>
      </c>
      <c r="C303" s="34"/>
      <c r="D303" s="34"/>
      <c r="E303" s="34">
        <v>1</v>
      </c>
      <c r="F303" s="34">
        <v>1</v>
      </c>
      <c r="G303" s="34"/>
      <c r="H303" s="34"/>
      <c r="I303" s="34"/>
      <c r="J303" s="34">
        <v>1</v>
      </c>
      <c r="K303" s="34"/>
      <c r="L303" s="34"/>
      <c r="M303" s="34"/>
      <c r="N303" s="34"/>
      <c r="P303">
        <f t="shared" si="4"/>
        <v>3</v>
      </c>
      <c r="S303">
        <v>3</v>
      </c>
      <c r="T303">
        <v>4</v>
      </c>
      <c r="X303" s="99">
        <v>2</v>
      </c>
    </row>
    <row r="304" spans="1:24" ht="15" x14ac:dyDescent="0.25">
      <c r="A304" s="40">
        <v>1318</v>
      </c>
      <c r="B304" s="22" t="s">
        <v>91</v>
      </c>
      <c r="C304" s="34"/>
      <c r="D304" s="34">
        <v>1</v>
      </c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P304">
        <f t="shared" si="4"/>
        <v>1</v>
      </c>
      <c r="S304">
        <v>1</v>
      </c>
      <c r="T304">
        <v>1</v>
      </c>
      <c r="X304" s="99">
        <v>3</v>
      </c>
    </row>
    <row r="305" spans="1:24" ht="15" x14ac:dyDescent="0.25">
      <c r="A305" s="40">
        <v>1323</v>
      </c>
      <c r="B305" s="22" t="s">
        <v>91</v>
      </c>
      <c r="C305" s="34"/>
      <c r="D305" s="34"/>
      <c r="E305" s="34"/>
      <c r="F305" s="34">
        <v>1</v>
      </c>
      <c r="G305" s="34"/>
      <c r="H305" s="34"/>
      <c r="I305" s="34"/>
      <c r="J305" s="34"/>
      <c r="K305" s="34"/>
      <c r="L305" s="34"/>
      <c r="M305" s="34"/>
      <c r="N305" s="34"/>
      <c r="P305">
        <f t="shared" si="4"/>
        <v>1</v>
      </c>
      <c r="S305">
        <v>1</v>
      </c>
      <c r="T305">
        <v>1</v>
      </c>
      <c r="X305" s="99">
        <v>4</v>
      </c>
    </row>
    <row r="306" spans="1:24" ht="15" x14ac:dyDescent="0.25">
      <c r="A306" s="40">
        <v>1324</v>
      </c>
      <c r="B306" s="22" t="s">
        <v>91</v>
      </c>
      <c r="C306" s="34"/>
      <c r="D306" s="34"/>
      <c r="E306" s="34"/>
      <c r="F306" s="34"/>
      <c r="G306" s="34"/>
      <c r="H306" s="34">
        <v>1</v>
      </c>
      <c r="I306" s="34">
        <v>1</v>
      </c>
      <c r="J306" s="34">
        <v>1</v>
      </c>
      <c r="K306" s="34"/>
      <c r="L306" s="34"/>
      <c r="M306" s="34"/>
      <c r="N306" s="34"/>
      <c r="P306">
        <f t="shared" si="4"/>
        <v>3</v>
      </c>
      <c r="S306">
        <v>3</v>
      </c>
      <c r="T306">
        <v>3</v>
      </c>
      <c r="X306" s="99">
        <v>5</v>
      </c>
    </row>
    <row r="307" spans="1:24" ht="15" x14ac:dyDescent="0.25">
      <c r="A307" s="40">
        <v>1325</v>
      </c>
      <c r="B307" s="22" t="s">
        <v>91</v>
      </c>
      <c r="C307" s="34"/>
      <c r="D307" s="34"/>
      <c r="E307" s="34"/>
      <c r="F307" s="34">
        <v>1</v>
      </c>
      <c r="G307" s="34">
        <v>1</v>
      </c>
      <c r="H307" s="34"/>
      <c r="I307" s="34"/>
      <c r="J307" s="34"/>
      <c r="K307" s="34"/>
      <c r="L307" s="34"/>
      <c r="M307" s="34"/>
      <c r="N307" s="34"/>
      <c r="P307">
        <f t="shared" si="4"/>
        <v>2</v>
      </c>
      <c r="S307">
        <v>2</v>
      </c>
      <c r="T307">
        <v>3</v>
      </c>
      <c r="X307" s="99">
        <v>2</v>
      </c>
    </row>
    <row r="308" spans="1:24" ht="15" x14ac:dyDescent="0.25">
      <c r="A308" s="40">
        <v>1326</v>
      </c>
      <c r="B308" s="22" t="s">
        <v>91</v>
      </c>
      <c r="C308" s="34"/>
      <c r="D308" s="34"/>
      <c r="E308" s="34"/>
      <c r="F308" s="34">
        <v>1</v>
      </c>
      <c r="G308" s="34"/>
      <c r="H308" s="34"/>
      <c r="I308" s="34"/>
      <c r="J308" s="34"/>
      <c r="K308" s="34"/>
      <c r="L308" s="34"/>
      <c r="M308" s="34"/>
      <c r="N308" s="34"/>
      <c r="P308">
        <f t="shared" si="4"/>
        <v>1</v>
      </c>
      <c r="S308">
        <v>1</v>
      </c>
      <c r="T308">
        <v>2</v>
      </c>
      <c r="X308" s="99">
        <v>3</v>
      </c>
    </row>
    <row r="309" spans="1:24" ht="15" x14ac:dyDescent="0.25">
      <c r="A309" s="40">
        <v>1328</v>
      </c>
      <c r="B309" s="22" t="s">
        <v>91</v>
      </c>
      <c r="C309" s="34"/>
      <c r="D309" s="34"/>
      <c r="E309" s="34"/>
      <c r="F309" s="34">
        <v>1</v>
      </c>
      <c r="G309" s="34"/>
      <c r="H309" s="34"/>
      <c r="I309" s="34"/>
      <c r="J309" s="34"/>
      <c r="K309" s="34"/>
      <c r="L309" s="34"/>
      <c r="M309" s="34"/>
      <c r="N309" s="34"/>
      <c r="P309">
        <f t="shared" si="4"/>
        <v>1</v>
      </c>
      <c r="S309">
        <v>1</v>
      </c>
      <c r="T309">
        <v>2</v>
      </c>
      <c r="X309" s="99">
        <v>2</v>
      </c>
    </row>
    <row r="310" spans="1:24" ht="15" x14ac:dyDescent="0.25">
      <c r="A310" s="40">
        <v>1329</v>
      </c>
      <c r="B310" s="22" t="s">
        <v>91</v>
      </c>
      <c r="C310" s="34"/>
      <c r="D310" s="34"/>
      <c r="E310" s="34"/>
      <c r="F310" s="34">
        <v>1</v>
      </c>
      <c r="G310" s="34"/>
      <c r="H310" s="34">
        <v>1</v>
      </c>
      <c r="I310" s="34"/>
      <c r="J310" s="34"/>
      <c r="K310" s="34"/>
      <c r="L310" s="34"/>
      <c r="M310" s="34"/>
      <c r="N310" s="34"/>
      <c r="P310">
        <f t="shared" si="4"/>
        <v>2</v>
      </c>
      <c r="S310">
        <v>2</v>
      </c>
      <c r="T310">
        <v>5</v>
      </c>
      <c r="X310" s="99">
        <v>3</v>
      </c>
    </row>
    <row r="311" spans="1:24" ht="15" x14ac:dyDescent="0.25">
      <c r="A311" s="40">
        <v>1330</v>
      </c>
      <c r="B311" s="22" t="s">
        <v>91</v>
      </c>
      <c r="C311" s="34"/>
      <c r="D311" s="34"/>
      <c r="E311" s="34"/>
      <c r="F311" s="34"/>
      <c r="G311" s="34"/>
      <c r="H311" s="34">
        <v>1</v>
      </c>
      <c r="I311" s="34">
        <v>1</v>
      </c>
      <c r="J311" s="34"/>
      <c r="K311" s="34"/>
      <c r="L311" s="34"/>
      <c r="M311" s="34"/>
      <c r="N311" s="34"/>
      <c r="P311">
        <f t="shared" si="4"/>
        <v>2</v>
      </c>
      <c r="S311">
        <v>2</v>
      </c>
      <c r="T311">
        <v>4</v>
      </c>
      <c r="X311" s="99">
        <v>3</v>
      </c>
    </row>
    <row r="312" spans="1:24" ht="15" x14ac:dyDescent="0.25">
      <c r="A312" s="40">
        <v>1331</v>
      </c>
      <c r="B312" s="22" t="s">
        <v>91</v>
      </c>
      <c r="C312" s="34"/>
      <c r="D312" s="34"/>
      <c r="E312" s="34"/>
      <c r="F312" s="34"/>
      <c r="G312" s="34"/>
      <c r="H312" s="34">
        <v>1</v>
      </c>
      <c r="I312" s="34"/>
      <c r="J312" s="34"/>
      <c r="K312" s="34"/>
      <c r="L312" s="34"/>
      <c r="M312" s="34"/>
      <c r="N312" s="34"/>
      <c r="P312">
        <f t="shared" si="4"/>
        <v>1</v>
      </c>
      <c r="S312">
        <v>1</v>
      </c>
      <c r="T312">
        <v>2</v>
      </c>
      <c r="X312" s="99">
        <v>3</v>
      </c>
    </row>
    <row r="313" spans="1:24" ht="15" x14ac:dyDescent="0.25">
      <c r="A313" s="40">
        <v>1332</v>
      </c>
      <c r="B313" s="22" t="s">
        <v>91</v>
      </c>
      <c r="C313" s="34"/>
      <c r="D313" s="34"/>
      <c r="E313" s="34"/>
      <c r="F313" s="34">
        <v>1</v>
      </c>
      <c r="G313" s="34"/>
      <c r="H313" s="34">
        <v>1</v>
      </c>
      <c r="I313" s="34"/>
      <c r="J313" s="34"/>
      <c r="K313" s="34"/>
      <c r="L313" s="34"/>
      <c r="M313" s="34"/>
      <c r="N313" s="34"/>
      <c r="P313">
        <f t="shared" si="4"/>
        <v>2</v>
      </c>
      <c r="S313">
        <v>2</v>
      </c>
      <c r="T313">
        <v>1</v>
      </c>
      <c r="X313" s="99">
        <v>2</v>
      </c>
    </row>
    <row r="314" spans="1:24" ht="15" x14ac:dyDescent="0.25">
      <c r="A314" s="40">
        <v>1333</v>
      </c>
      <c r="B314" s="22" t="s">
        <v>91</v>
      </c>
      <c r="C314" s="34"/>
      <c r="D314" s="34"/>
      <c r="E314" s="34"/>
      <c r="F314" s="34">
        <v>1</v>
      </c>
      <c r="G314" s="34"/>
      <c r="H314" s="34"/>
      <c r="I314" s="34"/>
      <c r="J314" s="34"/>
      <c r="K314" s="34"/>
      <c r="L314" s="34"/>
      <c r="M314" s="34"/>
      <c r="N314" s="34"/>
      <c r="P314">
        <f t="shared" si="4"/>
        <v>1</v>
      </c>
      <c r="S314">
        <v>1</v>
      </c>
      <c r="T314">
        <v>1</v>
      </c>
      <c r="X314" s="99">
        <v>2</v>
      </c>
    </row>
    <row r="315" spans="1:24" ht="15" x14ac:dyDescent="0.25">
      <c r="A315" s="40">
        <v>1334</v>
      </c>
      <c r="B315" s="22" t="s">
        <v>91</v>
      </c>
      <c r="C315" s="34"/>
      <c r="D315" s="34">
        <v>1</v>
      </c>
      <c r="E315" s="34"/>
      <c r="F315" s="34">
        <v>1</v>
      </c>
      <c r="G315" s="34"/>
      <c r="H315" s="34">
        <v>1</v>
      </c>
      <c r="I315" s="34"/>
      <c r="J315" s="34"/>
      <c r="K315" s="34"/>
      <c r="L315" s="34"/>
      <c r="M315" s="34"/>
      <c r="N315" s="34"/>
      <c r="P315">
        <f t="shared" si="4"/>
        <v>3</v>
      </c>
      <c r="S315">
        <v>3</v>
      </c>
      <c r="T315">
        <v>4</v>
      </c>
      <c r="X315" s="99">
        <v>3</v>
      </c>
    </row>
    <row r="316" spans="1:24" ht="15" x14ac:dyDescent="0.25">
      <c r="A316" s="40">
        <v>1336</v>
      </c>
      <c r="B316" s="22" t="s">
        <v>91</v>
      </c>
      <c r="C316" s="34"/>
      <c r="D316" s="34">
        <v>1</v>
      </c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P316">
        <f t="shared" si="4"/>
        <v>1</v>
      </c>
      <c r="S316">
        <v>1</v>
      </c>
      <c r="T316">
        <v>3</v>
      </c>
      <c r="X316" s="99">
        <v>3</v>
      </c>
    </row>
    <row r="317" spans="1:24" ht="15" x14ac:dyDescent="0.25">
      <c r="A317" s="40">
        <v>1337</v>
      </c>
      <c r="B317" s="22" t="s">
        <v>91</v>
      </c>
      <c r="C317" s="34">
        <v>1</v>
      </c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P317">
        <f t="shared" si="4"/>
        <v>1</v>
      </c>
      <c r="S317">
        <v>1</v>
      </c>
      <c r="T317">
        <v>1</v>
      </c>
      <c r="X317" s="99">
        <v>3</v>
      </c>
    </row>
    <row r="318" spans="1:24" ht="15" x14ac:dyDescent="0.25">
      <c r="A318" s="40">
        <v>1338</v>
      </c>
      <c r="B318" s="22" t="s">
        <v>91</v>
      </c>
      <c r="C318" s="34">
        <v>1</v>
      </c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P318">
        <f t="shared" si="4"/>
        <v>1</v>
      </c>
      <c r="S318">
        <v>1</v>
      </c>
      <c r="T318">
        <v>3</v>
      </c>
      <c r="X318" s="99">
        <v>4</v>
      </c>
    </row>
    <row r="319" spans="1:24" ht="15" x14ac:dyDescent="0.25">
      <c r="A319" s="40">
        <v>1339</v>
      </c>
      <c r="B319" s="22" t="s">
        <v>91</v>
      </c>
      <c r="C319" s="34"/>
      <c r="D319" s="34">
        <v>1</v>
      </c>
      <c r="E319" s="34"/>
      <c r="F319" s="34">
        <v>1</v>
      </c>
      <c r="G319" s="34"/>
      <c r="H319" s="34"/>
      <c r="I319" s="34">
        <v>1</v>
      </c>
      <c r="J319" s="34"/>
      <c r="K319" s="34"/>
      <c r="L319" s="34"/>
      <c r="M319" s="34"/>
      <c r="N319" s="34"/>
      <c r="P319">
        <f t="shared" si="4"/>
        <v>3</v>
      </c>
      <c r="S319">
        <v>3</v>
      </c>
      <c r="T319">
        <v>4</v>
      </c>
      <c r="X319" s="99">
        <v>1</v>
      </c>
    </row>
    <row r="320" spans="1:24" ht="15" x14ac:dyDescent="0.25">
      <c r="A320" s="40">
        <v>1340</v>
      </c>
      <c r="B320" s="22" t="s">
        <v>91</v>
      </c>
      <c r="C320" s="34"/>
      <c r="D320" s="34">
        <v>1</v>
      </c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P320">
        <f t="shared" si="4"/>
        <v>1</v>
      </c>
      <c r="S320">
        <v>1</v>
      </c>
      <c r="T320">
        <v>1</v>
      </c>
      <c r="X320" s="99">
        <v>3</v>
      </c>
    </row>
    <row r="321" spans="1:24" ht="15" x14ac:dyDescent="0.25">
      <c r="A321" s="40">
        <v>1342</v>
      </c>
      <c r="B321" s="22" t="s">
        <v>91</v>
      </c>
      <c r="C321" s="34"/>
      <c r="D321" s="34"/>
      <c r="E321" s="34"/>
      <c r="F321" s="34">
        <v>1</v>
      </c>
      <c r="G321" s="34"/>
      <c r="H321" s="34">
        <v>1</v>
      </c>
      <c r="I321" s="34"/>
      <c r="J321" s="34"/>
      <c r="K321" s="34"/>
      <c r="L321" s="34"/>
      <c r="M321" s="34"/>
      <c r="N321" s="34"/>
      <c r="P321">
        <f t="shared" si="4"/>
        <v>2</v>
      </c>
      <c r="S321">
        <v>2</v>
      </c>
      <c r="T321">
        <v>2</v>
      </c>
      <c r="X321" s="99">
        <v>1</v>
      </c>
    </row>
    <row r="322" spans="1:24" ht="15" x14ac:dyDescent="0.25">
      <c r="A322" s="40">
        <v>1400</v>
      </c>
      <c r="B322" s="22" t="s">
        <v>91</v>
      </c>
      <c r="C322" s="34"/>
      <c r="D322" s="34"/>
      <c r="E322" s="34">
        <v>1</v>
      </c>
      <c r="F322" s="34">
        <v>1</v>
      </c>
      <c r="G322" s="34"/>
      <c r="H322" s="34"/>
      <c r="I322" s="34"/>
      <c r="J322" s="34"/>
      <c r="K322" s="34"/>
      <c r="L322" s="34"/>
      <c r="M322" s="34"/>
      <c r="N322" s="34"/>
      <c r="P322">
        <f t="shared" si="4"/>
        <v>2</v>
      </c>
      <c r="S322">
        <v>2</v>
      </c>
      <c r="T322">
        <v>4</v>
      </c>
      <c r="X322" s="99">
        <v>4</v>
      </c>
    </row>
    <row r="323" spans="1:24" ht="15" x14ac:dyDescent="0.25">
      <c r="A323" s="40">
        <v>1401</v>
      </c>
      <c r="B323" s="22" t="s">
        <v>91</v>
      </c>
      <c r="C323" s="34"/>
      <c r="D323" s="34">
        <v>1</v>
      </c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P323">
        <f t="shared" si="4"/>
        <v>1</v>
      </c>
      <c r="S323">
        <v>1</v>
      </c>
      <c r="T323">
        <v>4</v>
      </c>
      <c r="X323" s="99">
        <v>3</v>
      </c>
    </row>
    <row r="324" spans="1:24" ht="15" x14ac:dyDescent="0.25">
      <c r="A324" s="40">
        <v>1402</v>
      </c>
      <c r="B324" s="22" t="s">
        <v>91</v>
      </c>
      <c r="C324" s="34"/>
      <c r="D324" s="34"/>
      <c r="E324" s="34">
        <v>1</v>
      </c>
      <c r="F324" s="34"/>
      <c r="G324" s="34"/>
      <c r="H324" s="34"/>
      <c r="I324" s="34"/>
      <c r="J324" s="34">
        <v>1</v>
      </c>
      <c r="K324" s="34"/>
      <c r="L324" s="34"/>
      <c r="M324" s="34"/>
      <c r="N324" s="34"/>
      <c r="P324">
        <f t="shared" si="4"/>
        <v>2</v>
      </c>
      <c r="S324">
        <v>2</v>
      </c>
      <c r="T324">
        <v>2</v>
      </c>
      <c r="X324" s="99">
        <v>3</v>
      </c>
    </row>
    <row r="325" spans="1:24" ht="15" x14ac:dyDescent="0.25">
      <c r="A325" s="40">
        <v>1403</v>
      </c>
      <c r="B325" s="22" t="s">
        <v>91</v>
      </c>
      <c r="C325" s="34">
        <v>1</v>
      </c>
      <c r="D325" s="34"/>
      <c r="E325" s="34"/>
      <c r="F325" s="34">
        <v>1</v>
      </c>
      <c r="G325" s="34"/>
      <c r="H325" s="34">
        <v>1</v>
      </c>
      <c r="I325" s="34"/>
      <c r="J325" s="34"/>
      <c r="K325" s="34"/>
      <c r="L325" s="34"/>
      <c r="M325" s="34"/>
      <c r="N325" s="34"/>
      <c r="P325">
        <f t="shared" ref="P325:P388" si="5">SUM(C325:N325)</f>
        <v>3</v>
      </c>
      <c r="S325">
        <v>3</v>
      </c>
      <c r="T325">
        <v>2</v>
      </c>
      <c r="X325" s="99">
        <v>2</v>
      </c>
    </row>
    <row r="326" spans="1:24" ht="15" x14ac:dyDescent="0.25">
      <c r="A326" s="40">
        <v>1404</v>
      </c>
      <c r="B326" s="22" t="s">
        <v>91</v>
      </c>
      <c r="C326" s="34">
        <v>1</v>
      </c>
      <c r="D326" s="34"/>
      <c r="E326" s="34"/>
      <c r="F326" s="34">
        <v>1</v>
      </c>
      <c r="G326" s="34">
        <v>1</v>
      </c>
      <c r="H326" s="34">
        <v>1</v>
      </c>
      <c r="I326" s="34"/>
      <c r="J326" s="34"/>
      <c r="K326" s="34">
        <v>1</v>
      </c>
      <c r="L326" s="34"/>
      <c r="M326" s="34"/>
      <c r="N326" s="34"/>
      <c r="P326">
        <f t="shared" si="5"/>
        <v>5</v>
      </c>
      <c r="S326">
        <v>5</v>
      </c>
      <c r="T326">
        <v>2</v>
      </c>
      <c r="X326" s="99">
        <v>5</v>
      </c>
    </row>
    <row r="327" spans="1:24" ht="15" x14ac:dyDescent="0.25">
      <c r="A327" s="40">
        <v>1405</v>
      </c>
      <c r="B327" s="22" t="s">
        <v>91</v>
      </c>
      <c r="C327" s="34">
        <v>1</v>
      </c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P327">
        <f t="shared" si="5"/>
        <v>1</v>
      </c>
      <c r="S327">
        <v>1</v>
      </c>
      <c r="T327">
        <v>1</v>
      </c>
      <c r="X327" s="99">
        <v>2</v>
      </c>
    </row>
    <row r="328" spans="1:24" ht="15" x14ac:dyDescent="0.25">
      <c r="A328" s="40">
        <v>1406</v>
      </c>
      <c r="B328" s="22" t="s">
        <v>91</v>
      </c>
      <c r="C328" s="34">
        <v>1</v>
      </c>
      <c r="D328" s="34"/>
      <c r="E328" s="34"/>
      <c r="F328" s="34">
        <v>1</v>
      </c>
      <c r="G328" s="34"/>
      <c r="H328" s="34"/>
      <c r="I328" s="34"/>
      <c r="J328" s="34"/>
      <c r="K328" s="34"/>
      <c r="L328" s="34"/>
      <c r="M328" s="34"/>
      <c r="N328" s="34"/>
      <c r="P328">
        <f t="shared" si="5"/>
        <v>2</v>
      </c>
      <c r="S328">
        <v>2</v>
      </c>
      <c r="T328">
        <v>2</v>
      </c>
      <c r="X328" s="99">
        <v>3</v>
      </c>
    </row>
    <row r="329" spans="1:24" ht="15" x14ac:dyDescent="0.25">
      <c r="A329" s="40">
        <v>1410</v>
      </c>
      <c r="B329" s="22" t="s">
        <v>91</v>
      </c>
      <c r="C329" s="34">
        <v>1</v>
      </c>
      <c r="D329" s="34"/>
      <c r="E329" s="34"/>
      <c r="F329" s="34">
        <v>1</v>
      </c>
      <c r="G329" s="34"/>
      <c r="H329" s="34"/>
      <c r="I329" s="34"/>
      <c r="J329" s="34">
        <v>1</v>
      </c>
      <c r="K329" s="34"/>
      <c r="L329" s="34"/>
      <c r="M329" s="34"/>
      <c r="N329" s="34"/>
      <c r="P329">
        <f t="shared" si="5"/>
        <v>3</v>
      </c>
      <c r="S329">
        <v>3</v>
      </c>
      <c r="T329">
        <v>2</v>
      </c>
      <c r="X329" s="99">
        <v>3</v>
      </c>
    </row>
    <row r="330" spans="1:24" ht="15" x14ac:dyDescent="0.25">
      <c r="A330" s="40">
        <v>1411</v>
      </c>
      <c r="B330" s="22" t="s">
        <v>91</v>
      </c>
      <c r="C330" s="34">
        <v>1</v>
      </c>
      <c r="D330" s="34"/>
      <c r="E330" s="34"/>
      <c r="F330" s="34">
        <v>1</v>
      </c>
      <c r="G330" s="34"/>
      <c r="H330" s="34"/>
      <c r="I330" s="34"/>
      <c r="J330" s="34"/>
      <c r="K330" s="34"/>
      <c r="L330" s="34"/>
      <c r="M330" s="34"/>
      <c r="N330" s="34"/>
      <c r="P330">
        <f t="shared" si="5"/>
        <v>2</v>
      </c>
      <c r="S330">
        <v>2</v>
      </c>
      <c r="T330">
        <v>1</v>
      </c>
      <c r="X330" s="99">
        <v>3</v>
      </c>
    </row>
    <row r="331" spans="1:24" ht="15" x14ac:dyDescent="0.25">
      <c r="A331" s="40">
        <v>1415</v>
      </c>
      <c r="B331" s="22" t="s">
        <v>91</v>
      </c>
      <c r="C331" s="34">
        <v>1</v>
      </c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P331">
        <f t="shared" si="5"/>
        <v>1</v>
      </c>
      <c r="S331">
        <v>1</v>
      </c>
      <c r="T331">
        <v>2</v>
      </c>
      <c r="X331" s="99">
        <v>2</v>
      </c>
    </row>
    <row r="332" spans="1:24" ht="15" x14ac:dyDescent="0.25">
      <c r="A332" s="40">
        <v>1419</v>
      </c>
      <c r="B332" s="22" t="s">
        <v>91</v>
      </c>
      <c r="C332" s="34">
        <v>1</v>
      </c>
      <c r="D332" s="34"/>
      <c r="E332" s="34"/>
      <c r="F332" s="34">
        <v>1</v>
      </c>
      <c r="G332" s="34"/>
      <c r="H332" s="34"/>
      <c r="I332" s="34"/>
      <c r="J332" s="34"/>
      <c r="K332" s="34"/>
      <c r="L332" s="34"/>
      <c r="M332" s="34"/>
      <c r="N332" s="34"/>
      <c r="P332">
        <f t="shared" si="5"/>
        <v>2</v>
      </c>
      <c r="S332">
        <v>2</v>
      </c>
      <c r="T332">
        <v>3</v>
      </c>
      <c r="X332" s="99">
        <v>2</v>
      </c>
    </row>
    <row r="333" spans="1:24" ht="15" x14ac:dyDescent="0.25">
      <c r="A333" s="40">
        <v>1421</v>
      </c>
      <c r="B333" s="22" t="s">
        <v>91</v>
      </c>
      <c r="C333" s="34">
        <v>1</v>
      </c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P333">
        <f t="shared" si="5"/>
        <v>1</v>
      </c>
      <c r="S333">
        <v>1</v>
      </c>
      <c r="T333">
        <v>1</v>
      </c>
      <c r="X333" s="99">
        <v>1</v>
      </c>
    </row>
    <row r="334" spans="1:24" ht="15" x14ac:dyDescent="0.25">
      <c r="A334" s="40">
        <v>1424</v>
      </c>
      <c r="B334" s="22" t="s">
        <v>91</v>
      </c>
      <c r="C334" s="34">
        <v>1</v>
      </c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P334">
        <f t="shared" si="5"/>
        <v>1</v>
      </c>
      <c r="S334">
        <v>1</v>
      </c>
      <c r="T334">
        <v>1</v>
      </c>
      <c r="X334" s="99">
        <v>1</v>
      </c>
    </row>
    <row r="335" spans="1:24" ht="15" x14ac:dyDescent="0.25">
      <c r="A335" s="40">
        <v>1426</v>
      </c>
      <c r="B335" s="22" t="s">
        <v>91</v>
      </c>
      <c r="C335" s="34">
        <v>1</v>
      </c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P335">
        <f t="shared" si="5"/>
        <v>1</v>
      </c>
      <c r="S335">
        <v>1</v>
      </c>
      <c r="T335">
        <v>2</v>
      </c>
      <c r="X335" s="99">
        <v>2</v>
      </c>
    </row>
    <row r="336" spans="1:24" ht="15" x14ac:dyDescent="0.25">
      <c r="A336" s="40">
        <v>1430</v>
      </c>
      <c r="B336" s="22" t="s">
        <v>91</v>
      </c>
      <c r="C336" s="34"/>
      <c r="D336" s="34">
        <v>1</v>
      </c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P336">
        <f t="shared" si="5"/>
        <v>1</v>
      </c>
      <c r="S336">
        <v>1</v>
      </c>
      <c r="T336">
        <v>2</v>
      </c>
      <c r="X336" s="99">
        <v>4</v>
      </c>
    </row>
    <row r="337" spans="1:24" ht="15" x14ac:dyDescent="0.25">
      <c r="A337" s="40">
        <v>1431</v>
      </c>
      <c r="B337" s="22" t="s">
        <v>91</v>
      </c>
      <c r="C337" s="34"/>
      <c r="D337" s="34">
        <v>1</v>
      </c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P337">
        <f t="shared" si="5"/>
        <v>1</v>
      </c>
      <c r="S337">
        <v>1</v>
      </c>
      <c r="T337">
        <v>4</v>
      </c>
      <c r="X337" s="99">
        <v>3</v>
      </c>
    </row>
    <row r="338" spans="1:24" ht="15" x14ac:dyDescent="0.25">
      <c r="A338" s="40">
        <v>1432</v>
      </c>
      <c r="B338" s="22" t="s">
        <v>91</v>
      </c>
      <c r="C338" s="34"/>
      <c r="D338" s="34">
        <v>1</v>
      </c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P338">
        <f t="shared" si="5"/>
        <v>1</v>
      </c>
      <c r="S338">
        <v>1</v>
      </c>
      <c r="T338">
        <v>4</v>
      </c>
      <c r="X338" s="99">
        <v>4</v>
      </c>
    </row>
    <row r="339" spans="1:24" ht="15" x14ac:dyDescent="0.25">
      <c r="A339" s="40">
        <v>1433</v>
      </c>
      <c r="B339" s="22" t="s">
        <v>91</v>
      </c>
      <c r="C339" s="34">
        <v>1</v>
      </c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P339">
        <f t="shared" si="5"/>
        <v>1</v>
      </c>
      <c r="S339">
        <v>1</v>
      </c>
      <c r="T339">
        <v>2</v>
      </c>
      <c r="X339" s="99">
        <v>4</v>
      </c>
    </row>
    <row r="340" spans="1:24" ht="15" x14ac:dyDescent="0.25">
      <c r="A340" s="40">
        <v>1435</v>
      </c>
      <c r="B340" s="22" t="s">
        <v>91</v>
      </c>
      <c r="C340" s="34">
        <v>1</v>
      </c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P340">
        <f t="shared" si="5"/>
        <v>1</v>
      </c>
      <c r="S340">
        <v>1</v>
      </c>
      <c r="T340">
        <v>2</v>
      </c>
      <c r="X340" s="99">
        <v>3</v>
      </c>
    </row>
    <row r="341" spans="1:24" ht="15" x14ac:dyDescent="0.25">
      <c r="A341" s="40">
        <v>1436</v>
      </c>
      <c r="B341" s="22" t="s">
        <v>91</v>
      </c>
      <c r="C341" s="34">
        <v>1</v>
      </c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P341">
        <f t="shared" si="5"/>
        <v>1</v>
      </c>
      <c r="S341">
        <v>1</v>
      </c>
      <c r="T341">
        <v>1</v>
      </c>
      <c r="X341" s="99">
        <v>4</v>
      </c>
    </row>
    <row r="342" spans="1:24" ht="15" x14ac:dyDescent="0.25">
      <c r="A342" s="40">
        <v>1438</v>
      </c>
      <c r="B342" s="22" t="s">
        <v>91</v>
      </c>
      <c r="C342" s="34"/>
      <c r="D342" s="34"/>
      <c r="E342" s="34"/>
      <c r="F342" s="34">
        <v>1</v>
      </c>
      <c r="G342" s="34"/>
      <c r="H342" s="34"/>
      <c r="I342" s="34"/>
      <c r="J342" s="34"/>
      <c r="K342" s="34"/>
      <c r="L342" s="34"/>
      <c r="M342" s="34"/>
      <c r="N342" s="34"/>
      <c r="P342">
        <f t="shared" si="5"/>
        <v>1</v>
      </c>
      <c r="S342">
        <v>1</v>
      </c>
      <c r="T342">
        <v>4</v>
      </c>
      <c r="X342" s="99">
        <v>2</v>
      </c>
    </row>
    <row r="343" spans="1:24" ht="15" x14ac:dyDescent="0.25">
      <c r="A343" s="40">
        <v>1439</v>
      </c>
      <c r="B343" s="22" t="s">
        <v>91</v>
      </c>
      <c r="C343" s="34"/>
      <c r="D343" s="34"/>
      <c r="E343" s="34"/>
      <c r="F343" s="34">
        <v>1</v>
      </c>
      <c r="G343" s="34"/>
      <c r="H343" s="34">
        <v>1</v>
      </c>
      <c r="I343" s="34"/>
      <c r="J343" s="34"/>
      <c r="K343" s="34"/>
      <c r="L343" s="34"/>
      <c r="M343" s="34"/>
      <c r="N343" s="34"/>
      <c r="P343">
        <f t="shared" si="5"/>
        <v>2</v>
      </c>
      <c r="S343">
        <v>2</v>
      </c>
      <c r="T343">
        <v>2</v>
      </c>
      <c r="X343" s="99">
        <v>3</v>
      </c>
    </row>
    <row r="344" spans="1:24" ht="15" x14ac:dyDescent="0.25">
      <c r="A344" s="40">
        <v>1440</v>
      </c>
      <c r="B344" s="22" t="s">
        <v>91</v>
      </c>
      <c r="C344" s="34">
        <v>1</v>
      </c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P344">
        <f t="shared" si="5"/>
        <v>1</v>
      </c>
      <c r="S344">
        <v>1</v>
      </c>
      <c r="T344">
        <v>1</v>
      </c>
      <c r="X344" s="99">
        <v>1</v>
      </c>
    </row>
    <row r="345" spans="1:24" ht="15" x14ac:dyDescent="0.25">
      <c r="A345" s="40">
        <v>1445</v>
      </c>
      <c r="B345" s="22" t="s">
        <v>91</v>
      </c>
      <c r="C345" s="34">
        <v>1</v>
      </c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P345">
        <f t="shared" si="5"/>
        <v>1</v>
      </c>
      <c r="S345">
        <v>1</v>
      </c>
      <c r="T345">
        <v>1</v>
      </c>
      <c r="X345" s="99">
        <v>3</v>
      </c>
    </row>
    <row r="346" spans="1:24" ht="15" x14ac:dyDescent="0.25">
      <c r="A346" s="40">
        <v>1446</v>
      </c>
      <c r="B346" s="22" t="s">
        <v>91</v>
      </c>
      <c r="C346" s="34"/>
      <c r="D346" s="34"/>
      <c r="E346" s="34"/>
      <c r="F346" s="34">
        <v>1</v>
      </c>
      <c r="G346" s="34"/>
      <c r="H346" s="34"/>
      <c r="I346" s="34"/>
      <c r="J346" s="34"/>
      <c r="K346" s="34"/>
      <c r="L346" s="34"/>
      <c r="M346" s="34"/>
      <c r="N346" s="34"/>
      <c r="P346">
        <f t="shared" si="5"/>
        <v>1</v>
      </c>
      <c r="S346">
        <v>1</v>
      </c>
      <c r="T346">
        <v>2</v>
      </c>
      <c r="X346" s="99">
        <v>1</v>
      </c>
    </row>
    <row r="347" spans="1:24" ht="15" x14ac:dyDescent="0.25">
      <c r="A347" s="40">
        <v>1447</v>
      </c>
      <c r="B347" s="22" t="s">
        <v>91</v>
      </c>
      <c r="C347" s="34">
        <v>1</v>
      </c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P347">
        <f t="shared" si="5"/>
        <v>1</v>
      </c>
      <c r="S347">
        <v>1</v>
      </c>
      <c r="T347">
        <v>2</v>
      </c>
      <c r="X347" s="99">
        <v>1</v>
      </c>
    </row>
    <row r="348" spans="1:24" ht="15" x14ac:dyDescent="0.25">
      <c r="A348" s="40">
        <v>1448</v>
      </c>
      <c r="B348" s="22" t="s">
        <v>91</v>
      </c>
      <c r="C348" s="34">
        <v>1</v>
      </c>
      <c r="D348" s="34"/>
      <c r="E348" s="34"/>
      <c r="F348" s="34"/>
      <c r="G348" s="34"/>
      <c r="H348" s="34"/>
      <c r="I348" s="34"/>
      <c r="J348" s="34"/>
      <c r="K348" s="34"/>
      <c r="L348" s="34"/>
      <c r="M348" s="34">
        <v>1</v>
      </c>
      <c r="N348" s="34"/>
      <c r="P348">
        <f t="shared" si="5"/>
        <v>2</v>
      </c>
      <c r="S348">
        <v>2</v>
      </c>
      <c r="T348">
        <v>2</v>
      </c>
      <c r="X348" s="99">
        <v>1</v>
      </c>
    </row>
    <row r="349" spans="1:24" ht="15" x14ac:dyDescent="0.25">
      <c r="A349" s="40">
        <v>1450</v>
      </c>
      <c r="B349" s="22" t="s">
        <v>91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>
        <v>1</v>
      </c>
      <c r="N349" s="34"/>
      <c r="P349">
        <f t="shared" si="5"/>
        <v>1</v>
      </c>
      <c r="S349">
        <v>1</v>
      </c>
      <c r="T349">
        <v>2</v>
      </c>
      <c r="X349" s="99">
        <v>2</v>
      </c>
    </row>
    <row r="350" spans="1:24" ht="15" x14ac:dyDescent="0.25">
      <c r="A350" s="40">
        <v>1452</v>
      </c>
      <c r="B350" s="22" t="s">
        <v>91</v>
      </c>
      <c r="C350" s="34"/>
      <c r="D350" s="34"/>
      <c r="E350" s="34"/>
      <c r="F350" s="34">
        <v>1</v>
      </c>
      <c r="G350" s="34"/>
      <c r="H350" s="34"/>
      <c r="I350" s="34"/>
      <c r="J350" s="34"/>
      <c r="K350" s="34"/>
      <c r="L350" s="34">
        <v>1</v>
      </c>
      <c r="M350" s="34"/>
      <c r="N350" s="34"/>
      <c r="P350">
        <f t="shared" si="5"/>
        <v>2</v>
      </c>
      <c r="S350">
        <v>2</v>
      </c>
      <c r="T350">
        <v>2</v>
      </c>
      <c r="X350" s="99">
        <v>3</v>
      </c>
    </row>
    <row r="351" spans="1:24" ht="15" x14ac:dyDescent="0.25">
      <c r="A351" s="40">
        <v>1477</v>
      </c>
      <c r="B351" s="22" t="s">
        <v>91</v>
      </c>
      <c r="C351" s="34">
        <v>1</v>
      </c>
      <c r="D351" s="34"/>
      <c r="E351" s="34"/>
      <c r="F351" s="34">
        <v>1</v>
      </c>
      <c r="G351" s="34"/>
      <c r="H351" s="34"/>
      <c r="I351" s="34"/>
      <c r="J351" s="34"/>
      <c r="K351" s="34"/>
      <c r="L351" s="34"/>
      <c r="M351" s="34"/>
      <c r="N351" s="34"/>
      <c r="P351">
        <f t="shared" si="5"/>
        <v>2</v>
      </c>
      <c r="S351">
        <v>2</v>
      </c>
      <c r="T351">
        <v>1</v>
      </c>
      <c r="X351" s="99">
        <v>1</v>
      </c>
    </row>
    <row r="352" spans="1:24" ht="15" x14ac:dyDescent="0.25">
      <c r="A352" s="40">
        <v>1482</v>
      </c>
      <c r="B352" s="22" t="s">
        <v>91</v>
      </c>
      <c r="C352" s="34">
        <v>1</v>
      </c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P352">
        <f t="shared" si="5"/>
        <v>1</v>
      </c>
      <c r="S352">
        <v>1</v>
      </c>
      <c r="T352">
        <v>2</v>
      </c>
      <c r="X352" s="99">
        <v>1</v>
      </c>
    </row>
    <row r="353" spans="1:24" ht="15" x14ac:dyDescent="0.25">
      <c r="A353" s="40">
        <v>1484</v>
      </c>
      <c r="B353" s="22" t="s">
        <v>91</v>
      </c>
      <c r="C353" s="34"/>
      <c r="D353" s="34">
        <v>1</v>
      </c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P353">
        <f t="shared" si="5"/>
        <v>1</v>
      </c>
      <c r="S353">
        <v>1</v>
      </c>
      <c r="T353">
        <v>1</v>
      </c>
      <c r="X353" s="99">
        <v>1</v>
      </c>
    </row>
    <row r="354" spans="1:24" ht="15" x14ac:dyDescent="0.25">
      <c r="A354" s="40">
        <v>1485</v>
      </c>
      <c r="B354" s="22" t="s">
        <v>91</v>
      </c>
      <c r="C354" s="34"/>
      <c r="D354" s="34"/>
      <c r="E354" s="34">
        <v>1</v>
      </c>
      <c r="F354" s="34"/>
      <c r="G354" s="34"/>
      <c r="H354" s="34"/>
      <c r="I354" s="34"/>
      <c r="J354" s="34"/>
      <c r="K354" s="34"/>
      <c r="L354" s="34"/>
      <c r="M354" s="34"/>
      <c r="N354" s="34"/>
      <c r="P354">
        <f t="shared" si="5"/>
        <v>1</v>
      </c>
      <c r="S354">
        <v>1</v>
      </c>
      <c r="T354">
        <v>2</v>
      </c>
      <c r="X354" s="99">
        <v>2</v>
      </c>
    </row>
    <row r="355" spans="1:24" ht="15" x14ac:dyDescent="0.25">
      <c r="A355" s="40">
        <v>1507</v>
      </c>
      <c r="B355" s="22" t="s">
        <v>91</v>
      </c>
      <c r="C355" s="34"/>
      <c r="D355" s="34">
        <v>1</v>
      </c>
      <c r="E355" s="34"/>
      <c r="F355" s="34"/>
      <c r="G355" s="34"/>
      <c r="H355" s="34">
        <v>1</v>
      </c>
      <c r="I355" s="34"/>
      <c r="J355" s="34"/>
      <c r="K355" s="34"/>
      <c r="L355" s="34"/>
      <c r="M355" s="34"/>
      <c r="N355" s="34"/>
      <c r="P355">
        <f t="shared" si="5"/>
        <v>2</v>
      </c>
      <c r="S355">
        <v>2</v>
      </c>
      <c r="T355">
        <v>4</v>
      </c>
      <c r="X355" s="99">
        <v>3</v>
      </c>
    </row>
    <row r="356" spans="1:24" ht="15" x14ac:dyDescent="0.25">
      <c r="A356" s="40">
        <v>1508</v>
      </c>
      <c r="B356" s="22" t="s">
        <v>91</v>
      </c>
      <c r="C356" s="34"/>
      <c r="D356" s="34"/>
      <c r="E356" s="34">
        <v>1</v>
      </c>
      <c r="F356" s="34">
        <v>1</v>
      </c>
      <c r="G356" s="34"/>
      <c r="H356" s="34"/>
      <c r="I356" s="34"/>
      <c r="J356" s="34"/>
      <c r="K356" s="34"/>
      <c r="L356" s="34"/>
      <c r="M356" s="34"/>
      <c r="N356" s="34"/>
      <c r="P356">
        <f t="shared" si="5"/>
        <v>2</v>
      </c>
      <c r="S356">
        <v>2</v>
      </c>
      <c r="T356">
        <v>2</v>
      </c>
      <c r="X356" s="99">
        <v>1</v>
      </c>
    </row>
    <row r="357" spans="1:24" ht="15" x14ac:dyDescent="0.25">
      <c r="A357" s="40">
        <v>1509</v>
      </c>
      <c r="B357" s="22" t="s">
        <v>91</v>
      </c>
      <c r="C357" s="34">
        <v>1</v>
      </c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P357">
        <f t="shared" si="5"/>
        <v>1</v>
      </c>
      <c r="S357">
        <v>1</v>
      </c>
      <c r="T357">
        <v>3</v>
      </c>
      <c r="X357" s="99">
        <v>1</v>
      </c>
    </row>
    <row r="358" spans="1:24" ht="15" x14ac:dyDescent="0.25">
      <c r="A358" s="40">
        <v>1511</v>
      </c>
      <c r="B358" s="22" t="s">
        <v>91</v>
      </c>
      <c r="C358" s="34">
        <v>1</v>
      </c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P358">
        <f t="shared" si="5"/>
        <v>1</v>
      </c>
      <c r="S358">
        <v>1</v>
      </c>
      <c r="T358">
        <v>1</v>
      </c>
      <c r="X358" s="99">
        <v>1</v>
      </c>
    </row>
    <row r="359" spans="1:24" ht="15" x14ac:dyDescent="0.25">
      <c r="A359" s="40">
        <v>1516</v>
      </c>
      <c r="B359" s="22" t="s">
        <v>91</v>
      </c>
      <c r="C359" s="34"/>
      <c r="D359" s="34"/>
      <c r="E359" s="34">
        <v>1</v>
      </c>
      <c r="F359" s="34">
        <v>1</v>
      </c>
      <c r="G359" s="34"/>
      <c r="H359" s="34"/>
      <c r="I359" s="34"/>
      <c r="J359" s="34"/>
      <c r="K359" s="34"/>
      <c r="L359" s="34"/>
      <c r="M359" s="34"/>
      <c r="N359" s="34"/>
      <c r="P359">
        <f t="shared" si="5"/>
        <v>2</v>
      </c>
      <c r="S359">
        <v>2</v>
      </c>
      <c r="T359">
        <v>2</v>
      </c>
      <c r="X359" s="99">
        <v>5</v>
      </c>
    </row>
    <row r="360" spans="1:24" ht="15" x14ac:dyDescent="0.25">
      <c r="A360" s="40">
        <v>1517</v>
      </c>
      <c r="B360" s="22" t="s">
        <v>91</v>
      </c>
      <c r="C360" s="34"/>
      <c r="D360" s="34">
        <v>1</v>
      </c>
      <c r="E360" s="34"/>
      <c r="F360" s="34">
        <v>1</v>
      </c>
      <c r="G360" s="34"/>
      <c r="H360" s="34"/>
      <c r="I360" s="34"/>
      <c r="J360" s="34"/>
      <c r="K360" s="34"/>
      <c r="L360" s="34"/>
      <c r="M360" s="34"/>
      <c r="N360" s="34"/>
      <c r="P360">
        <f t="shared" si="5"/>
        <v>2</v>
      </c>
      <c r="S360">
        <v>2</v>
      </c>
      <c r="T360">
        <v>4</v>
      </c>
      <c r="X360" s="99">
        <v>1</v>
      </c>
    </row>
    <row r="361" spans="1:24" ht="15" x14ac:dyDescent="0.25">
      <c r="A361" s="40">
        <v>1518</v>
      </c>
      <c r="B361" s="22" t="s">
        <v>91</v>
      </c>
      <c r="C361" s="34"/>
      <c r="D361" s="34">
        <v>1</v>
      </c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P361">
        <f t="shared" si="5"/>
        <v>1</v>
      </c>
      <c r="S361">
        <v>1</v>
      </c>
      <c r="T361">
        <v>3</v>
      </c>
      <c r="X361" s="99">
        <v>0</v>
      </c>
    </row>
    <row r="362" spans="1:24" ht="15" x14ac:dyDescent="0.25">
      <c r="A362" s="40">
        <v>1519</v>
      </c>
      <c r="B362" s="22" t="s">
        <v>91</v>
      </c>
      <c r="C362" s="34">
        <v>1</v>
      </c>
      <c r="D362" s="34"/>
      <c r="E362" s="34"/>
      <c r="F362" s="34"/>
      <c r="G362" s="34"/>
      <c r="H362" s="34">
        <v>1</v>
      </c>
      <c r="I362" s="34"/>
      <c r="J362" s="34">
        <v>1</v>
      </c>
      <c r="K362" s="34"/>
      <c r="L362" s="34"/>
      <c r="M362" s="34"/>
      <c r="N362" s="34"/>
      <c r="P362">
        <f t="shared" si="5"/>
        <v>3</v>
      </c>
      <c r="S362">
        <v>3</v>
      </c>
      <c r="T362">
        <v>1</v>
      </c>
      <c r="X362" s="99">
        <v>0</v>
      </c>
    </row>
    <row r="363" spans="1:24" ht="15" x14ac:dyDescent="0.25">
      <c r="A363" s="40">
        <v>1520</v>
      </c>
      <c r="B363" s="22" t="s">
        <v>91</v>
      </c>
      <c r="C363" s="34"/>
      <c r="D363" s="34"/>
      <c r="E363" s="34">
        <v>1</v>
      </c>
      <c r="F363" s="34"/>
      <c r="G363" s="34"/>
      <c r="H363" s="34"/>
      <c r="I363" s="34">
        <v>1</v>
      </c>
      <c r="J363" s="34"/>
      <c r="K363" s="34"/>
      <c r="L363" s="34"/>
      <c r="M363" s="34"/>
      <c r="N363" s="34"/>
      <c r="P363">
        <f t="shared" si="5"/>
        <v>2</v>
      </c>
      <c r="S363">
        <v>2</v>
      </c>
      <c r="T363">
        <v>2</v>
      </c>
      <c r="X363" s="99">
        <v>3</v>
      </c>
    </row>
    <row r="364" spans="1:24" ht="15" x14ac:dyDescent="0.25">
      <c r="A364" s="40">
        <v>1528</v>
      </c>
      <c r="B364" s="22" t="s">
        <v>91</v>
      </c>
      <c r="C364" s="34">
        <v>1</v>
      </c>
      <c r="D364" s="34"/>
      <c r="E364" s="34"/>
      <c r="F364" s="34">
        <v>1</v>
      </c>
      <c r="G364" s="34"/>
      <c r="H364" s="34"/>
      <c r="I364" s="34"/>
      <c r="J364" s="34"/>
      <c r="K364" s="34"/>
      <c r="L364" s="34"/>
      <c r="M364" s="34"/>
      <c r="N364" s="34"/>
      <c r="P364">
        <f t="shared" si="5"/>
        <v>2</v>
      </c>
      <c r="S364">
        <v>2</v>
      </c>
      <c r="T364">
        <v>3</v>
      </c>
      <c r="X364" s="99">
        <v>1</v>
      </c>
    </row>
    <row r="365" spans="1:24" ht="15" x14ac:dyDescent="0.25">
      <c r="A365" s="40">
        <v>1531</v>
      </c>
      <c r="B365" s="22" t="s">
        <v>91</v>
      </c>
      <c r="C365" s="34">
        <v>1</v>
      </c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P365">
        <f t="shared" si="5"/>
        <v>1</v>
      </c>
      <c r="S365">
        <v>1</v>
      </c>
      <c r="T365">
        <v>2</v>
      </c>
      <c r="X365" s="99">
        <v>3</v>
      </c>
    </row>
    <row r="366" spans="1:24" ht="15" x14ac:dyDescent="0.25">
      <c r="A366" s="40">
        <v>1533</v>
      </c>
      <c r="B366" s="22" t="s">
        <v>91</v>
      </c>
      <c r="C366" s="34"/>
      <c r="D366" s="34"/>
      <c r="E366" s="34"/>
      <c r="F366" s="34"/>
      <c r="G366" s="34"/>
      <c r="H366" s="34"/>
      <c r="I366" s="34">
        <v>1</v>
      </c>
      <c r="J366" s="34"/>
      <c r="K366" s="34"/>
      <c r="L366" s="34"/>
      <c r="M366" s="34"/>
      <c r="N366" s="34"/>
      <c r="P366">
        <f t="shared" si="5"/>
        <v>1</v>
      </c>
      <c r="S366">
        <v>1</v>
      </c>
      <c r="T366">
        <v>1</v>
      </c>
      <c r="X366" s="99">
        <v>1</v>
      </c>
    </row>
    <row r="367" spans="1:24" ht="15" x14ac:dyDescent="0.25">
      <c r="A367" s="40">
        <v>1535</v>
      </c>
      <c r="B367" s="22" t="s">
        <v>91</v>
      </c>
      <c r="C367" s="34"/>
      <c r="D367" s="34">
        <v>1</v>
      </c>
      <c r="E367" s="34"/>
      <c r="F367" s="34">
        <v>1</v>
      </c>
      <c r="G367" s="34"/>
      <c r="H367" s="34"/>
      <c r="I367" s="34">
        <v>1</v>
      </c>
      <c r="J367" s="34"/>
      <c r="K367" s="34"/>
      <c r="L367" s="34"/>
      <c r="M367" s="34"/>
      <c r="N367" s="34"/>
      <c r="P367">
        <f t="shared" si="5"/>
        <v>3</v>
      </c>
      <c r="S367">
        <v>3</v>
      </c>
      <c r="T367">
        <v>2</v>
      </c>
      <c r="X367" s="99">
        <v>2</v>
      </c>
    </row>
    <row r="368" spans="1:24" ht="15" x14ac:dyDescent="0.25">
      <c r="A368" s="40">
        <v>1536</v>
      </c>
      <c r="B368" s="22" t="s">
        <v>91</v>
      </c>
      <c r="C368" s="34">
        <v>1</v>
      </c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P368">
        <f t="shared" si="5"/>
        <v>1</v>
      </c>
      <c r="S368">
        <v>1</v>
      </c>
      <c r="T368">
        <v>4</v>
      </c>
      <c r="X368" s="99">
        <v>3</v>
      </c>
    </row>
    <row r="369" spans="1:24" ht="15" x14ac:dyDescent="0.25">
      <c r="A369" s="40">
        <v>1537</v>
      </c>
      <c r="B369" s="22" t="s">
        <v>91</v>
      </c>
      <c r="C369" s="34"/>
      <c r="D369" s="34"/>
      <c r="E369" s="34"/>
      <c r="F369" s="34">
        <v>1</v>
      </c>
      <c r="G369" s="34"/>
      <c r="H369" s="34">
        <v>1</v>
      </c>
      <c r="I369" s="34"/>
      <c r="J369" s="34"/>
      <c r="K369" s="34"/>
      <c r="L369" s="34"/>
      <c r="M369" s="34">
        <v>1</v>
      </c>
      <c r="N369" s="34"/>
      <c r="P369">
        <f t="shared" si="5"/>
        <v>3</v>
      </c>
      <c r="S369">
        <v>3</v>
      </c>
      <c r="T369">
        <v>3</v>
      </c>
      <c r="X369" s="99">
        <v>2</v>
      </c>
    </row>
    <row r="370" spans="1:24" ht="15" x14ac:dyDescent="0.25">
      <c r="A370" s="40">
        <v>1538</v>
      </c>
      <c r="B370" s="22" t="s">
        <v>91</v>
      </c>
      <c r="C370" s="34"/>
      <c r="D370" s="34">
        <v>1</v>
      </c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P370">
        <f t="shared" si="5"/>
        <v>1</v>
      </c>
      <c r="S370">
        <v>1</v>
      </c>
      <c r="T370">
        <v>3</v>
      </c>
      <c r="X370" s="99">
        <v>4</v>
      </c>
    </row>
    <row r="371" spans="1:24" ht="15" x14ac:dyDescent="0.25">
      <c r="A371" s="40">
        <v>1541</v>
      </c>
      <c r="B371" s="22" t="s">
        <v>91</v>
      </c>
      <c r="C371" s="34"/>
      <c r="D371" s="34">
        <v>1</v>
      </c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P371">
        <f t="shared" si="5"/>
        <v>1</v>
      </c>
      <c r="S371">
        <v>1</v>
      </c>
      <c r="T371">
        <v>2</v>
      </c>
      <c r="X371" s="99">
        <v>2</v>
      </c>
    </row>
    <row r="372" spans="1:24" ht="15" x14ac:dyDescent="0.25">
      <c r="A372" s="40">
        <v>1546</v>
      </c>
      <c r="B372" s="22" t="s">
        <v>91</v>
      </c>
      <c r="C372" s="34">
        <v>1</v>
      </c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P372">
        <f t="shared" si="5"/>
        <v>1</v>
      </c>
      <c r="S372">
        <v>1</v>
      </c>
      <c r="T372">
        <v>3</v>
      </c>
      <c r="X372" s="99">
        <v>1</v>
      </c>
    </row>
    <row r="373" spans="1:24" ht="15" x14ac:dyDescent="0.25">
      <c r="A373" s="40">
        <v>1547</v>
      </c>
      <c r="B373" s="22" t="s">
        <v>91</v>
      </c>
      <c r="C373" s="34"/>
      <c r="D373" s="34">
        <v>1</v>
      </c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P373">
        <f t="shared" si="5"/>
        <v>1</v>
      </c>
      <c r="S373">
        <v>1</v>
      </c>
      <c r="T373">
        <v>2</v>
      </c>
      <c r="X373" s="99">
        <v>3</v>
      </c>
    </row>
    <row r="374" spans="1:24" ht="15" x14ac:dyDescent="0.25">
      <c r="A374" s="40">
        <v>1552</v>
      </c>
      <c r="B374" s="22" t="s">
        <v>91</v>
      </c>
      <c r="C374" s="34"/>
      <c r="D374" s="34"/>
      <c r="E374" s="34"/>
      <c r="F374" s="34">
        <v>1</v>
      </c>
      <c r="G374" s="34"/>
      <c r="H374" s="34"/>
      <c r="I374" s="34"/>
      <c r="J374" s="34">
        <v>1</v>
      </c>
      <c r="K374" s="34"/>
      <c r="L374" s="34"/>
      <c r="M374" s="34"/>
      <c r="N374" s="34"/>
      <c r="P374">
        <f t="shared" si="5"/>
        <v>2</v>
      </c>
      <c r="S374">
        <v>2</v>
      </c>
      <c r="T374">
        <v>2</v>
      </c>
      <c r="X374" s="99">
        <v>4</v>
      </c>
    </row>
    <row r="375" spans="1:24" ht="15" x14ac:dyDescent="0.25">
      <c r="A375" s="40">
        <v>1554</v>
      </c>
      <c r="B375" s="22" t="s">
        <v>91</v>
      </c>
      <c r="C375" s="34"/>
      <c r="D375" s="34"/>
      <c r="E375" s="34">
        <v>1</v>
      </c>
      <c r="F375" s="34"/>
      <c r="G375" s="34"/>
      <c r="H375" s="34"/>
      <c r="I375" s="34"/>
      <c r="J375" s="34"/>
      <c r="K375" s="34"/>
      <c r="L375" s="34"/>
      <c r="M375" s="34"/>
      <c r="N375" s="34"/>
      <c r="P375">
        <f t="shared" si="5"/>
        <v>1</v>
      </c>
      <c r="S375">
        <v>1</v>
      </c>
      <c r="T375">
        <v>1</v>
      </c>
      <c r="X375" s="99">
        <v>5</v>
      </c>
    </row>
    <row r="376" spans="1:24" ht="15" x14ac:dyDescent="0.25">
      <c r="A376" s="40">
        <v>1555</v>
      </c>
      <c r="B376" s="22" t="s">
        <v>91</v>
      </c>
      <c r="C376" s="34"/>
      <c r="D376" s="34"/>
      <c r="E376" s="34">
        <v>1</v>
      </c>
      <c r="F376" s="34"/>
      <c r="G376" s="34"/>
      <c r="H376" s="34"/>
      <c r="I376" s="34"/>
      <c r="J376" s="34"/>
      <c r="K376" s="34"/>
      <c r="L376" s="34"/>
      <c r="M376" s="34"/>
      <c r="N376" s="34"/>
      <c r="P376">
        <f t="shared" si="5"/>
        <v>1</v>
      </c>
      <c r="S376">
        <v>1</v>
      </c>
      <c r="T376">
        <v>1</v>
      </c>
      <c r="X376" s="99">
        <v>3</v>
      </c>
    </row>
    <row r="377" spans="1:24" ht="15" x14ac:dyDescent="0.25">
      <c r="A377" s="40">
        <v>1558</v>
      </c>
      <c r="B377" s="22" t="s">
        <v>91</v>
      </c>
      <c r="C377" s="34">
        <v>1</v>
      </c>
      <c r="D377" s="34"/>
      <c r="E377" s="34">
        <v>1</v>
      </c>
      <c r="F377" s="34"/>
      <c r="G377" s="34"/>
      <c r="H377" s="34"/>
      <c r="I377" s="34"/>
      <c r="J377" s="34"/>
      <c r="K377" s="34"/>
      <c r="L377" s="34"/>
      <c r="M377" s="34"/>
      <c r="N377" s="34"/>
      <c r="P377">
        <f t="shared" si="5"/>
        <v>2</v>
      </c>
      <c r="S377">
        <v>2</v>
      </c>
      <c r="T377">
        <v>1</v>
      </c>
      <c r="X377" s="99">
        <v>1</v>
      </c>
    </row>
    <row r="378" spans="1:24" ht="15" x14ac:dyDescent="0.25">
      <c r="A378" s="40">
        <v>1559</v>
      </c>
      <c r="B378" s="22" t="s">
        <v>91</v>
      </c>
      <c r="C378" s="34">
        <v>1</v>
      </c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P378">
        <f t="shared" si="5"/>
        <v>1</v>
      </c>
      <c r="S378">
        <v>1</v>
      </c>
      <c r="T378">
        <v>3</v>
      </c>
      <c r="X378" s="99">
        <v>2</v>
      </c>
    </row>
    <row r="379" spans="1:24" ht="15" x14ac:dyDescent="0.25">
      <c r="A379" s="40">
        <v>1561</v>
      </c>
      <c r="B379" s="22" t="s">
        <v>91</v>
      </c>
      <c r="C379" s="34"/>
      <c r="D379" s="34">
        <v>1</v>
      </c>
      <c r="E379" s="34">
        <v>1</v>
      </c>
      <c r="F379" s="34"/>
      <c r="G379" s="34"/>
      <c r="H379" s="34"/>
      <c r="I379" s="34"/>
      <c r="J379" s="34"/>
      <c r="K379" s="34"/>
      <c r="L379" s="34"/>
      <c r="M379" s="34"/>
      <c r="N379" s="34"/>
      <c r="P379">
        <f t="shared" si="5"/>
        <v>2</v>
      </c>
      <c r="S379">
        <v>2</v>
      </c>
      <c r="T379">
        <v>2</v>
      </c>
      <c r="X379" s="99">
        <v>3</v>
      </c>
    </row>
    <row r="380" spans="1:24" ht="15" x14ac:dyDescent="0.25">
      <c r="A380" s="40">
        <v>1563</v>
      </c>
      <c r="B380" s="22" t="s">
        <v>91</v>
      </c>
      <c r="C380" s="34"/>
      <c r="D380" s="34"/>
      <c r="E380" s="34"/>
      <c r="F380" s="34"/>
      <c r="G380" s="34"/>
      <c r="H380" s="34">
        <v>1</v>
      </c>
      <c r="I380" s="34"/>
      <c r="J380" s="34">
        <v>1</v>
      </c>
      <c r="K380" s="34">
        <v>1</v>
      </c>
      <c r="L380" s="34"/>
      <c r="M380" s="34"/>
      <c r="N380" s="34"/>
      <c r="P380">
        <f t="shared" si="5"/>
        <v>3</v>
      </c>
      <c r="S380">
        <v>3</v>
      </c>
      <c r="T380">
        <v>3</v>
      </c>
      <c r="X380" s="99">
        <v>1</v>
      </c>
    </row>
    <row r="381" spans="1:24" ht="15" x14ac:dyDescent="0.25">
      <c r="A381" s="40">
        <v>1567</v>
      </c>
      <c r="B381" s="22" t="s">
        <v>91</v>
      </c>
      <c r="C381" s="34">
        <v>1</v>
      </c>
      <c r="D381" s="34"/>
      <c r="E381" s="34"/>
      <c r="F381" s="34">
        <v>1</v>
      </c>
      <c r="G381" s="34">
        <v>1</v>
      </c>
      <c r="H381" s="34">
        <v>1</v>
      </c>
      <c r="I381" s="34"/>
      <c r="J381" s="34"/>
      <c r="K381" s="34"/>
      <c r="L381" s="34"/>
      <c r="M381" s="34"/>
      <c r="N381" s="34"/>
      <c r="P381">
        <f t="shared" si="5"/>
        <v>4</v>
      </c>
      <c r="S381">
        <v>4</v>
      </c>
      <c r="T381">
        <v>4</v>
      </c>
      <c r="X381" s="99">
        <v>2</v>
      </c>
    </row>
    <row r="382" spans="1:24" ht="15" x14ac:dyDescent="0.25">
      <c r="A382" s="40">
        <v>1568</v>
      </c>
      <c r="B382" s="22" t="s">
        <v>91</v>
      </c>
      <c r="C382" s="34">
        <v>1</v>
      </c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P382">
        <f t="shared" si="5"/>
        <v>1</v>
      </c>
      <c r="S382">
        <v>1</v>
      </c>
      <c r="T382">
        <v>3</v>
      </c>
      <c r="X382" s="99">
        <v>2</v>
      </c>
    </row>
    <row r="383" spans="1:24" ht="15" x14ac:dyDescent="0.25">
      <c r="A383" s="40">
        <v>1569</v>
      </c>
      <c r="B383" s="22" t="s">
        <v>91</v>
      </c>
      <c r="C383" s="34"/>
      <c r="D383" s="34"/>
      <c r="E383" s="34">
        <v>1</v>
      </c>
      <c r="F383" s="34"/>
      <c r="G383" s="34"/>
      <c r="H383" s="34"/>
      <c r="I383" s="34"/>
      <c r="J383" s="34"/>
      <c r="K383" s="34"/>
      <c r="L383" s="34"/>
      <c r="M383" s="34"/>
      <c r="N383" s="34"/>
      <c r="P383">
        <f t="shared" si="5"/>
        <v>1</v>
      </c>
      <c r="S383">
        <v>1</v>
      </c>
      <c r="T383">
        <v>2</v>
      </c>
      <c r="X383" s="99">
        <v>3</v>
      </c>
    </row>
    <row r="384" spans="1:24" ht="15" x14ac:dyDescent="0.25">
      <c r="A384" s="40">
        <v>1571</v>
      </c>
      <c r="B384" s="22" t="s">
        <v>91</v>
      </c>
      <c r="C384" s="34"/>
      <c r="D384" s="34"/>
      <c r="E384" s="34"/>
      <c r="F384" s="34">
        <v>1</v>
      </c>
      <c r="G384" s="34"/>
      <c r="H384" s="34"/>
      <c r="I384" s="34"/>
      <c r="J384" s="34"/>
      <c r="K384" s="34"/>
      <c r="L384" s="34"/>
      <c r="M384" s="34"/>
      <c r="N384" s="34"/>
      <c r="P384">
        <f t="shared" si="5"/>
        <v>1</v>
      </c>
      <c r="S384">
        <v>1</v>
      </c>
      <c r="T384">
        <v>2</v>
      </c>
      <c r="X384" s="99">
        <v>3</v>
      </c>
    </row>
    <row r="385" spans="1:24" ht="15" x14ac:dyDescent="0.25">
      <c r="A385" s="40">
        <v>1572</v>
      </c>
      <c r="B385" s="22" t="s">
        <v>91</v>
      </c>
      <c r="C385" s="34"/>
      <c r="D385" s="34"/>
      <c r="E385" s="34">
        <v>1</v>
      </c>
      <c r="F385" s="34">
        <v>1</v>
      </c>
      <c r="G385" s="34"/>
      <c r="H385" s="34"/>
      <c r="I385" s="34"/>
      <c r="J385" s="34"/>
      <c r="K385" s="34"/>
      <c r="L385" s="34"/>
      <c r="M385" s="34"/>
      <c r="N385" s="34"/>
      <c r="P385">
        <f t="shared" si="5"/>
        <v>2</v>
      </c>
      <c r="S385">
        <v>2</v>
      </c>
      <c r="T385">
        <v>2</v>
      </c>
      <c r="X385" s="99">
        <v>5</v>
      </c>
    </row>
    <row r="386" spans="1:24" ht="15" x14ac:dyDescent="0.25">
      <c r="A386" s="40">
        <v>1575</v>
      </c>
      <c r="B386" s="22" t="s">
        <v>91</v>
      </c>
      <c r="C386" s="34"/>
      <c r="D386" s="34">
        <v>1</v>
      </c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P386">
        <f t="shared" si="5"/>
        <v>1</v>
      </c>
      <c r="S386">
        <v>1</v>
      </c>
      <c r="T386">
        <v>1</v>
      </c>
      <c r="X386" s="99">
        <v>2</v>
      </c>
    </row>
    <row r="387" spans="1:24" ht="15" x14ac:dyDescent="0.25">
      <c r="A387" s="40">
        <v>1579</v>
      </c>
      <c r="B387" s="22" t="s">
        <v>91</v>
      </c>
      <c r="C387" s="34"/>
      <c r="D387" s="34">
        <v>1</v>
      </c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P387">
        <f t="shared" si="5"/>
        <v>1</v>
      </c>
      <c r="S387">
        <v>1</v>
      </c>
      <c r="T387">
        <v>2</v>
      </c>
      <c r="X387" s="99">
        <v>2</v>
      </c>
    </row>
    <row r="388" spans="1:24" ht="15" x14ac:dyDescent="0.25">
      <c r="A388" s="40">
        <v>1580</v>
      </c>
      <c r="B388" s="22" t="s">
        <v>91</v>
      </c>
      <c r="C388" s="34"/>
      <c r="D388" s="34"/>
      <c r="E388" s="34"/>
      <c r="F388" s="34">
        <v>1</v>
      </c>
      <c r="G388" s="34"/>
      <c r="H388" s="34">
        <v>1</v>
      </c>
      <c r="I388" s="34"/>
      <c r="J388" s="34">
        <v>1</v>
      </c>
      <c r="K388" s="34"/>
      <c r="L388" s="34"/>
      <c r="M388" s="34"/>
      <c r="N388" s="34"/>
      <c r="P388">
        <f t="shared" si="5"/>
        <v>3</v>
      </c>
      <c r="S388">
        <v>3</v>
      </c>
      <c r="T388">
        <v>2</v>
      </c>
      <c r="X388" s="99">
        <v>2</v>
      </c>
    </row>
    <row r="389" spans="1:24" ht="15" x14ac:dyDescent="0.25">
      <c r="A389" s="40">
        <v>1582</v>
      </c>
      <c r="B389" s="22" t="s">
        <v>91</v>
      </c>
      <c r="C389" s="34"/>
      <c r="D389" s="34">
        <v>1</v>
      </c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P389">
        <f t="shared" ref="P389:P452" si="6">SUM(C389:N389)</f>
        <v>1</v>
      </c>
      <c r="S389">
        <v>1</v>
      </c>
      <c r="T389">
        <v>2</v>
      </c>
      <c r="X389" s="99">
        <v>2</v>
      </c>
    </row>
    <row r="390" spans="1:24" ht="15" x14ac:dyDescent="0.25">
      <c r="A390" s="40">
        <v>1584</v>
      </c>
      <c r="B390" s="22" t="s">
        <v>91</v>
      </c>
      <c r="C390" s="34">
        <v>1</v>
      </c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P390">
        <f t="shared" si="6"/>
        <v>1</v>
      </c>
      <c r="S390">
        <v>1</v>
      </c>
      <c r="T390">
        <v>1</v>
      </c>
      <c r="X390" s="99">
        <v>3</v>
      </c>
    </row>
    <row r="391" spans="1:24" ht="15" x14ac:dyDescent="0.25">
      <c r="A391" s="40">
        <v>1609</v>
      </c>
      <c r="B391" s="22" t="s">
        <v>91</v>
      </c>
      <c r="C391" s="34"/>
      <c r="D391" s="34">
        <v>1</v>
      </c>
      <c r="E391" s="34"/>
      <c r="F391" s="34">
        <v>1</v>
      </c>
      <c r="G391" s="34"/>
      <c r="H391" s="34">
        <v>1</v>
      </c>
      <c r="I391" s="34"/>
      <c r="J391" s="34"/>
      <c r="K391" s="34"/>
      <c r="L391" s="34"/>
      <c r="M391" s="34"/>
      <c r="N391" s="34"/>
      <c r="P391">
        <f t="shared" si="6"/>
        <v>3</v>
      </c>
      <c r="S391">
        <v>3</v>
      </c>
      <c r="T391">
        <v>3</v>
      </c>
      <c r="X391" s="99">
        <v>2</v>
      </c>
    </row>
    <row r="392" spans="1:24" ht="15" x14ac:dyDescent="0.25">
      <c r="A392" s="40">
        <v>1645</v>
      </c>
      <c r="B392" s="22" t="s">
        <v>91</v>
      </c>
      <c r="C392" s="34"/>
      <c r="D392" s="34">
        <v>1</v>
      </c>
      <c r="E392" s="34"/>
      <c r="F392" s="34"/>
      <c r="G392" s="34"/>
      <c r="H392" s="34"/>
      <c r="I392" s="34"/>
      <c r="J392" s="34">
        <v>1</v>
      </c>
      <c r="K392" s="34"/>
      <c r="L392" s="34"/>
      <c r="M392" s="34"/>
      <c r="N392" s="34"/>
      <c r="P392">
        <f t="shared" si="6"/>
        <v>2</v>
      </c>
      <c r="S392">
        <v>2</v>
      </c>
      <c r="T392">
        <v>3</v>
      </c>
      <c r="X392" s="99">
        <v>4</v>
      </c>
    </row>
    <row r="393" spans="1:24" ht="15" x14ac:dyDescent="0.25">
      <c r="A393" s="40">
        <v>1646</v>
      </c>
      <c r="B393" s="22" t="s">
        <v>91</v>
      </c>
      <c r="C393" s="34"/>
      <c r="D393" s="34">
        <v>1</v>
      </c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P393">
        <f t="shared" si="6"/>
        <v>1</v>
      </c>
      <c r="S393">
        <v>1</v>
      </c>
      <c r="T393">
        <v>1</v>
      </c>
      <c r="X393" s="99">
        <v>4</v>
      </c>
    </row>
    <row r="394" spans="1:24" ht="15" x14ac:dyDescent="0.25">
      <c r="A394" s="40">
        <v>1647</v>
      </c>
      <c r="B394" s="22" t="s">
        <v>91</v>
      </c>
      <c r="C394" s="34"/>
      <c r="D394" s="34"/>
      <c r="E394" s="34">
        <v>1</v>
      </c>
      <c r="F394" s="34"/>
      <c r="G394" s="34"/>
      <c r="H394" s="34"/>
      <c r="I394" s="34"/>
      <c r="J394" s="34"/>
      <c r="K394" s="34"/>
      <c r="L394" s="34"/>
      <c r="M394" s="34"/>
      <c r="N394" s="34"/>
      <c r="P394">
        <f t="shared" si="6"/>
        <v>1</v>
      </c>
      <c r="S394">
        <v>1</v>
      </c>
      <c r="T394">
        <v>1</v>
      </c>
      <c r="X394" s="99">
        <v>4</v>
      </c>
    </row>
    <row r="395" spans="1:24" ht="15" x14ac:dyDescent="0.25">
      <c r="A395" s="40">
        <v>1649</v>
      </c>
      <c r="B395" s="22" t="s">
        <v>91</v>
      </c>
      <c r="C395" s="34">
        <v>1</v>
      </c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P395">
        <f t="shared" si="6"/>
        <v>1</v>
      </c>
      <c r="S395">
        <v>1</v>
      </c>
      <c r="T395">
        <v>2</v>
      </c>
      <c r="X395" s="99">
        <v>2</v>
      </c>
    </row>
    <row r="396" spans="1:24" ht="15" x14ac:dyDescent="0.25">
      <c r="A396" s="40">
        <v>1653</v>
      </c>
      <c r="B396" s="22" t="s">
        <v>91</v>
      </c>
      <c r="C396" s="34">
        <v>1</v>
      </c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P396">
        <f t="shared" si="6"/>
        <v>1</v>
      </c>
      <c r="S396">
        <v>1</v>
      </c>
      <c r="T396">
        <v>2</v>
      </c>
      <c r="X396" s="99">
        <v>2</v>
      </c>
    </row>
    <row r="397" spans="1:24" ht="15" x14ac:dyDescent="0.25">
      <c r="A397" s="40">
        <v>1654</v>
      </c>
      <c r="B397" s="22" t="s">
        <v>91</v>
      </c>
      <c r="C397" s="34"/>
      <c r="D397" s="34"/>
      <c r="E397" s="34"/>
      <c r="F397" s="34">
        <v>1</v>
      </c>
      <c r="G397" s="34"/>
      <c r="H397" s="34"/>
      <c r="I397" s="34"/>
      <c r="J397" s="34"/>
      <c r="K397" s="34"/>
      <c r="L397" s="34"/>
      <c r="M397" s="34"/>
      <c r="N397" s="34"/>
      <c r="P397">
        <f t="shared" si="6"/>
        <v>1</v>
      </c>
      <c r="S397">
        <v>1</v>
      </c>
      <c r="T397">
        <v>2</v>
      </c>
      <c r="X397" s="99">
        <v>4</v>
      </c>
    </row>
    <row r="398" spans="1:24" ht="15" x14ac:dyDescent="0.25">
      <c r="A398" s="40">
        <v>1663</v>
      </c>
      <c r="B398" s="22" t="s">
        <v>91</v>
      </c>
      <c r="C398" s="34">
        <v>1</v>
      </c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P398">
        <f t="shared" si="6"/>
        <v>1</v>
      </c>
      <c r="S398">
        <v>1</v>
      </c>
      <c r="T398">
        <v>4</v>
      </c>
      <c r="X398" s="99">
        <v>3</v>
      </c>
    </row>
    <row r="399" spans="1:24" ht="15" x14ac:dyDescent="0.25">
      <c r="A399" s="40">
        <v>1667</v>
      </c>
      <c r="B399" s="22" t="s">
        <v>91</v>
      </c>
      <c r="C399" s="34">
        <v>1</v>
      </c>
      <c r="D399" s="34"/>
      <c r="E399" s="34"/>
      <c r="F399" s="34"/>
      <c r="G399" s="34"/>
      <c r="H399" s="34"/>
      <c r="I399" s="34"/>
      <c r="J399" s="34">
        <v>1</v>
      </c>
      <c r="K399" s="34"/>
      <c r="L399" s="34"/>
      <c r="M399" s="34"/>
      <c r="N399" s="34"/>
      <c r="P399">
        <f t="shared" si="6"/>
        <v>2</v>
      </c>
      <c r="S399">
        <v>2</v>
      </c>
      <c r="T399">
        <v>3</v>
      </c>
      <c r="X399" s="99">
        <v>4</v>
      </c>
    </row>
    <row r="400" spans="1:24" ht="15" x14ac:dyDescent="0.25">
      <c r="A400" s="40">
        <v>1670</v>
      </c>
      <c r="B400" s="22" t="s">
        <v>91</v>
      </c>
      <c r="C400" s="34">
        <v>1</v>
      </c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P400">
        <f t="shared" si="6"/>
        <v>1</v>
      </c>
      <c r="S400">
        <v>1</v>
      </c>
      <c r="T400">
        <v>3</v>
      </c>
      <c r="X400" s="99">
        <v>1</v>
      </c>
    </row>
    <row r="401" spans="1:24" ht="15" x14ac:dyDescent="0.25">
      <c r="A401" s="40">
        <v>1672</v>
      </c>
      <c r="B401" s="22" t="s">
        <v>91</v>
      </c>
      <c r="C401" s="34"/>
      <c r="D401" s="34"/>
      <c r="E401" s="34">
        <v>1</v>
      </c>
      <c r="F401" s="34"/>
      <c r="G401" s="34"/>
      <c r="H401" s="34"/>
      <c r="I401" s="34"/>
      <c r="J401" s="34"/>
      <c r="K401" s="34"/>
      <c r="L401" s="34"/>
      <c r="M401" s="34"/>
      <c r="N401" s="34"/>
      <c r="P401">
        <f t="shared" si="6"/>
        <v>1</v>
      </c>
      <c r="S401">
        <v>1</v>
      </c>
      <c r="T401">
        <v>2</v>
      </c>
      <c r="X401" s="99">
        <v>1</v>
      </c>
    </row>
    <row r="402" spans="1:24" ht="15" x14ac:dyDescent="0.25">
      <c r="A402" s="40">
        <v>1673</v>
      </c>
      <c r="B402" s="22" t="s">
        <v>91</v>
      </c>
      <c r="C402" s="34">
        <v>1</v>
      </c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P402">
        <f t="shared" si="6"/>
        <v>1</v>
      </c>
      <c r="S402">
        <v>1</v>
      </c>
      <c r="T402">
        <v>1</v>
      </c>
      <c r="X402" s="99">
        <v>2</v>
      </c>
    </row>
    <row r="403" spans="1:24" ht="15" x14ac:dyDescent="0.25">
      <c r="A403" s="40">
        <v>1675</v>
      </c>
      <c r="B403" s="22" t="s">
        <v>91</v>
      </c>
      <c r="C403" s="34"/>
      <c r="D403" s="34">
        <v>1</v>
      </c>
      <c r="E403" s="34"/>
      <c r="F403" s="34">
        <v>1</v>
      </c>
      <c r="G403" s="34"/>
      <c r="H403" s="34"/>
      <c r="I403" s="34"/>
      <c r="J403" s="34"/>
      <c r="K403" s="34"/>
      <c r="L403" s="34"/>
      <c r="M403" s="34"/>
      <c r="N403" s="34"/>
      <c r="P403">
        <f t="shared" si="6"/>
        <v>2</v>
      </c>
      <c r="S403">
        <v>2</v>
      </c>
      <c r="T403">
        <v>2</v>
      </c>
      <c r="X403" s="99">
        <v>2</v>
      </c>
    </row>
    <row r="404" spans="1:24" ht="15" x14ac:dyDescent="0.25">
      <c r="A404" s="40">
        <v>1678</v>
      </c>
      <c r="B404" s="22" t="s">
        <v>91</v>
      </c>
      <c r="C404" s="34"/>
      <c r="D404" s="34">
        <v>1</v>
      </c>
      <c r="E404" s="34"/>
      <c r="F404" s="34">
        <v>1</v>
      </c>
      <c r="G404" s="34"/>
      <c r="H404" s="34"/>
      <c r="I404" s="34"/>
      <c r="J404" s="34"/>
      <c r="K404" s="34"/>
      <c r="L404" s="34"/>
      <c r="M404" s="34"/>
      <c r="N404" s="34"/>
      <c r="P404">
        <f t="shared" si="6"/>
        <v>2</v>
      </c>
      <c r="S404">
        <v>2</v>
      </c>
      <c r="T404">
        <v>2</v>
      </c>
      <c r="X404" s="99">
        <v>2</v>
      </c>
    </row>
    <row r="405" spans="1:24" ht="15" x14ac:dyDescent="0.25">
      <c r="A405" s="40">
        <v>1679</v>
      </c>
      <c r="B405" s="22" t="s">
        <v>91</v>
      </c>
      <c r="C405" s="34">
        <v>1</v>
      </c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P405">
        <f t="shared" si="6"/>
        <v>1</v>
      </c>
      <c r="S405">
        <v>1</v>
      </c>
      <c r="T405">
        <v>2</v>
      </c>
      <c r="X405" s="99">
        <v>3</v>
      </c>
    </row>
    <row r="406" spans="1:24" ht="15" x14ac:dyDescent="0.25">
      <c r="A406" s="40">
        <v>1695</v>
      </c>
      <c r="B406" s="22" t="s">
        <v>91</v>
      </c>
      <c r="C406" s="34">
        <v>1</v>
      </c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P406">
        <f t="shared" si="6"/>
        <v>1</v>
      </c>
      <c r="S406">
        <v>1</v>
      </c>
      <c r="T406">
        <v>2</v>
      </c>
      <c r="X406" s="99">
        <v>2</v>
      </c>
    </row>
    <row r="407" spans="1:24" ht="15" x14ac:dyDescent="0.25">
      <c r="A407" s="40">
        <v>1696</v>
      </c>
      <c r="B407" s="22" t="s">
        <v>91</v>
      </c>
      <c r="C407" s="34">
        <v>1</v>
      </c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P407">
        <f t="shared" si="6"/>
        <v>1</v>
      </c>
      <c r="S407">
        <v>1</v>
      </c>
      <c r="T407">
        <v>1</v>
      </c>
      <c r="X407" s="99">
        <v>3</v>
      </c>
    </row>
    <row r="408" spans="1:24" ht="15" x14ac:dyDescent="0.25">
      <c r="A408" s="40">
        <v>1697</v>
      </c>
      <c r="B408" s="22" t="s">
        <v>91</v>
      </c>
      <c r="C408" s="34"/>
      <c r="D408" s="34">
        <v>1</v>
      </c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P408">
        <f t="shared" si="6"/>
        <v>1</v>
      </c>
      <c r="S408">
        <v>1</v>
      </c>
      <c r="T408">
        <v>1</v>
      </c>
      <c r="X408" s="99">
        <v>4</v>
      </c>
    </row>
    <row r="409" spans="1:24" ht="15" x14ac:dyDescent="0.25">
      <c r="A409" s="40">
        <v>1698</v>
      </c>
      <c r="B409" s="22" t="s">
        <v>91</v>
      </c>
      <c r="C409" s="34"/>
      <c r="D409" s="34"/>
      <c r="E409" s="34"/>
      <c r="F409" s="34"/>
      <c r="G409" s="34"/>
      <c r="H409" s="34">
        <v>1</v>
      </c>
      <c r="I409" s="34"/>
      <c r="J409" s="34"/>
      <c r="K409" s="34"/>
      <c r="L409" s="34"/>
      <c r="M409" s="34"/>
      <c r="N409" s="34"/>
      <c r="P409">
        <f t="shared" si="6"/>
        <v>1</v>
      </c>
      <c r="S409">
        <v>1</v>
      </c>
      <c r="T409">
        <v>3</v>
      </c>
      <c r="X409" s="99">
        <v>2</v>
      </c>
    </row>
    <row r="410" spans="1:24" ht="15" x14ac:dyDescent="0.25">
      <c r="A410" s="40">
        <v>1709</v>
      </c>
      <c r="B410" s="22" t="s">
        <v>91</v>
      </c>
      <c r="C410" s="34"/>
      <c r="D410" s="34"/>
      <c r="E410" s="34">
        <v>1</v>
      </c>
      <c r="F410" s="34">
        <v>1</v>
      </c>
      <c r="G410" s="34"/>
      <c r="H410" s="34"/>
      <c r="I410" s="34"/>
      <c r="J410" s="34"/>
      <c r="K410" s="34"/>
      <c r="L410" s="34"/>
      <c r="M410" s="34"/>
      <c r="N410" s="34"/>
      <c r="P410">
        <f t="shared" si="6"/>
        <v>2</v>
      </c>
      <c r="S410">
        <v>2</v>
      </c>
      <c r="T410">
        <v>3</v>
      </c>
      <c r="X410" s="99">
        <v>2</v>
      </c>
    </row>
    <row r="411" spans="1:24" ht="15" x14ac:dyDescent="0.25">
      <c r="A411" s="40">
        <v>1710</v>
      </c>
      <c r="B411" s="22" t="s">
        <v>91</v>
      </c>
      <c r="C411" s="34"/>
      <c r="D411" s="34"/>
      <c r="E411" s="34">
        <v>1</v>
      </c>
      <c r="F411" s="34">
        <v>1</v>
      </c>
      <c r="G411" s="34"/>
      <c r="H411" s="34">
        <v>1</v>
      </c>
      <c r="I411" s="34"/>
      <c r="J411" s="34"/>
      <c r="K411" s="34"/>
      <c r="L411" s="34"/>
      <c r="M411" s="34">
        <v>1</v>
      </c>
      <c r="N411" s="34"/>
      <c r="P411">
        <f t="shared" si="6"/>
        <v>4</v>
      </c>
      <c r="S411">
        <v>4</v>
      </c>
      <c r="T411">
        <v>2</v>
      </c>
      <c r="X411" s="99">
        <v>2</v>
      </c>
    </row>
    <row r="412" spans="1:24" ht="15" x14ac:dyDescent="0.25">
      <c r="A412" s="40">
        <v>1715</v>
      </c>
      <c r="B412" s="22" t="s">
        <v>91</v>
      </c>
      <c r="C412" s="34"/>
      <c r="D412" s="34"/>
      <c r="E412" s="34"/>
      <c r="F412" s="34">
        <v>1</v>
      </c>
      <c r="G412" s="34"/>
      <c r="H412" s="34"/>
      <c r="I412" s="34"/>
      <c r="J412" s="34"/>
      <c r="K412" s="34"/>
      <c r="L412" s="34">
        <v>1</v>
      </c>
      <c r="M412" s="34"/>
      <c r="N412" s="34"/>
      <c r="P412">
        <f t="shared" si="6"/>
        <v>2</v>
      </c>
      <c r="S412">
        <v>2</v>
      </c>
      <c r="T412">
        <v>3</v>
      </c>
      <c r="X412" s="99">
        <v>1</v>
      </c>
    </row>
    <row r="413" spans="1:24" ht="15" x14ac:dyDescent="0.25">
      <c r="A413" s="40">
        <v>1716</v>
      </c>
      <c r="B413" s="22" t="s">
        <v>91</v>
      </c>
      <c r="C413" s="34"/>
      <c r="D413" s="34"/>
      <c r="E413" s="34">
        <v>1</v>
      </c>
      <c r="F413" s="34">
        <v>1</v>
      </c>
      <c r="G413" s="34"/>
      <c r="H413" s="34">
        <v>1</v>
      </c>
      <c r="I413" s="34">
        <v>1</v>
      </c>
      <c r="J413" s="34"/>
      <c r="K413" s="34"/>
      <c r="L413" s="34"/>
      <c r="M413" s="34"/>
      <c r="N413" s="34"/>
      <c r="P413">
        <f t="shared" si="6"/>
        <v>4</v>
      </c>
      <c r="S413">
        <v>4</v>
      </c>
      <c r="T413">
        <v>1</v>
      </c>
      <c r="X413" s="99">
        <v>4</v>
      </c>
    </row>
    <row r="414" spans="1:24" ht="15" x14ac:dyDescent="0.25">
      <c r="A414" s="40">
        <v>1721</v>
      </c>
      <c r="B414" s="22" t="s">
        <v>91</v>
      </c>
      <c r="C414" s="34"/>
      <c r="D414" s="34"/>
      <c r="E414" s="34">
        <v>1</v>
      </c>
      <c r="F414" s="34"/>
      <c r="G414" s="34"/>
      <c r="H414" s="34"/>
      <c r="I414" s="34"/>
      <c r="J414" s="34">
        <v>1</v>
      </c>
      <c r="K414" s="34"/>
      <c r="L414" s="34"/>
      <c r="M414" s="34"/>
      <c r="N414" s="34"/>
      <c r="P414">
        <f t="shared" si="6"/>
        <v>2</v>
      </c>
      <c r="S414">
        <v>2</v>
      </c>
      <c r="T414">
        <v>2</v>
      </c>
      <c r="X414" s="99">
        <v>4</v>
      </c>
    </row>
    <row r="415" spans="1:24" ht="15" x14ac:dyDescent="0.25">
      <c r="A415" s="40">
        <v>1724</v>
      </c>
      <c r="B415" s="22" t="s">
        <v>91</v>
      </c>
      <c r="C415" s="34">
        <v>1</v>
      </c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P415">
        <f t="shared" si="6"/>
        <v>1</v>
      </c>
      <c r="S415">
        <v>1</v>
      </c>
      <c r="T415">
        <v>2</v>
      </c>
      <c r="X415" s="99">
        <v>2</v>
      </c>
    </row>
    <row r="416" spans="1:24" ht="15" x14ac:dyDescent="0.25">
      <c r="A416" s="40">
        <v>1725</v>
      </c>
      <c r="B416" s="22" t="s">
        <v>91</v>
      </c>
      <c r="C416" s="34">
        <v>1</v>
      </c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P416">
        <f t="shared" si="6"/>
        <v>1</v>
      </c>
      <c r="S416">
        <v>1</v>
      </c>
      <c r="T416">
        <v>2</v>
      </c>
      <c r="X416" s="99">
        <v>3</v>
      </c>
    </row>
    <row r="417" spans="1:24" ht="15" x14ac:dyDescent="0.25">
      <c r="A417" s="40">
        <v>1727</v>
      </c>
      <c r="B417" s="22" t="s">
        <v>91</v>
      </c>
      <c r="C417" s="34"/>
      <c r="D417" s="34">
        <v>1</v>
      </c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P417">
        <f t="shared" si="6"/>
        <v>1</v>
      </c>
      <c r="S417">
        <v>1</v>
      </c>
      <c r="T417">
        <v>3</v>
      </c>
      <c r="X417" s="99">
        <v>2</v>
      </c>
    </row>
    <row r="418" spans="1:24" ht="15" x14ac:dyDescent="0.25">
      <c r="A418" s="40">
        <v>1729</v>
      </c>
      <c r="B418" s="22" t="s">
        <v>91</v>
      </c>
      <c r="C418" s="34"/>
      <c r="D418" s="34"/>
      <c r="E418" s="34">
        <v>1</v>
      </c>
      <c r="F418" s="34"/>
      <c r="G418" s="34"/>
      <c r="H418" s="34"/>
      <c r="I418" s="34"/>
      <c r="J418" s="34"/>
      <c r="K418" s="34"/>
      <c r="L418" s="34"/>
      <c r="M418" s="34"/>
      <c r="N418" s="34"/>
      <c r="P418">
        <f t="shared" si="6"/>
        <v>1</v>
      </c>
      <c r="S418">
        <v>1</v>
      </c>
      <c r="T418">
        <v>1</v>
      </c>
      <c r="X418" s="99">
        <v>2</v>
      </c>
    </row>
    <row r="419" spans="1:24" ht="15" x14ac:dyDescent="0.25">
      <c r="A419" s="40">
        <v>1730</v>
      </c>
      <c r="B419" s="22" t="s">
        <v>91</v>
      </c>
      <c r="C419" s="34"/>
      <c r="D419" s="34">
        <v>1</v>
      </c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P419">
        <f t="shared" si="6"/>
        <v>1</v>
      </c>
      <c r="S419">
        <v>1</v>
      </c>
      <c r="T419">
        <v>3</v>
      </c>
      <c r="X419" s="99">
        <v>2</v>
      </c>
    </row>
    <row r="420" spans="1:24" ht="15" x14ac:dyDescent="0.25">
      <c r="A420" s="40">
        <v>1732</v>
      </c>
      <c r="B420" s="22" t="s">
        <v>91</v>
      </c>
      <c r="C420" s="34"/>
      <c r="D420" s="34">
        <v>1</v>
      </c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P420">
        <f t="shared" si="6"/>
        <v>1</v>
      </c>
      <c r="S420">
        <v>1</v>
      </c>
      <c r="T420">
        <v>3</v>
      </c>
      <c r="X420" s="99">
        <v>4</v>
      </c>
    </row>
    <row r="421" spans="1:24" ht="15" x14ac:dyDescent="0.25">
      <c r="A421" s="40">
        <v>1741</v>
      </c>
      <c r="B421" s="22" t="s">
        <v>91</v>
      </c>
      <c r="C421" s="34"/>
      <c r="D421" s="34"/>
      <c r="E421" s="34"/>
      <c r="F421" s="34">
        <v>1</v>
      </c>
      <c r="G421" s="34"/>
      <c r="H421" s="34"/>
      <c r="I421" s="34"/>
      <c r="J421" s="34"/>
      <c r="K421" s="34"/>
      <c r="L421" s="34"/>
      <c r="M421" s="34"/>
      <c r="N421" s="34"/>
      <c r="P421">
        <f t="shared" si="6"/>
        <v>1</v>
      </c>
      <c r="S421">
        <v>1</v>
      </c>
      <c r="T421">
        <v>2</v>
      </c>
      <c r="X421" s="99">
        <v>3</v>
      </c>
    </row>
    <row r="422" spans="1:24" ht="15" x14ac:dyDescent="0.25">
      <c r="A422" s="40">
        <v>1742</v>
      </c>
      <c r="B422" s="22" t="s">
        <v>91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>
        <v>1</v>
      </c>
      <c r="M422" s="34"/>
      <c r="N422" s="34"/>
      <c r="P422">
        <f t="shared" si="6"/>
        <v>1</v>
      </c>
      <c r="S422">
        <v>1</v>
      </c>
      <c r="T422">
        <v>1</v>
      </c>
      <c r="X422" s="99">
        <v>2</v>
      </c>
    </row>
    <row r="423" spans="1:24" ht="15" x14ac:dyDescent="0.25">
      <c r="A423" s="40">
        <v>1744</v>
      </c>
      <c r="B423" s="22" t="s">
        <v>91</v>
      </c>
      <c r="C423" s="34"/>
      <c r="D423" s="34"/>
      <c r="E423" s="34">
        <v>1</v>
      </c>
      <c r="F423" s="34"/>
      <c r="G423" s="34"/>
      <c r="H423" s="34"/>
      <c r="I423" s="34"/>
      <c r="J423" s="34"/>
      <c r="K423" s="34"/>
      <c r="L423" s="34"/>
      <c r="M423" s="34"/>
      <c r="N423" s="34"/>
      <c r="P423">
        <f t="shared" si="6"/>
        <v>1</v>
      </c>
      <c r="S423">
        <v>1</v>
      </c>
      <c r="T423">
        <v>2</v>
      </c>
      <c r="X423" s="99">
        <v>5</v>
      </c>
    </row>
    <row r="424" spans="1:24" ht="15" x14ac:dyDescent="0.25">
      <c r="A424" s="40">
        <v>1747</v>
      </c>
      <c r="B424" s="22" t="s">
        <v>91</v>
      </c>
      <c r="C424" s="34"/>
      <c r="D424" s="34"/>
      <c r="E424" s="34">
        <v>1</v>
      </c>
      <c r="F424" s="34">
        <v>1</v>
      </c>
      <c r="G424" s="34"/>
      <c r="H424" s="34"/>
      <c r="I424" s="34"/>
      <c r="J424" s="34"/>
      <c r="K424" s="34"/>
      <c r="L424" s="34"/>
      <c r="M424" s="34"/>
      <c r="N424" s="34"/>
      <c r="P424">
        <f t="shared" si="6"/>
        <v>2</v>
      </c>
      <c r="S424">
        <v>2</v>
      </c>
      <c r="T424">
        <v>3</v>
      </c>
      <c r="X424" s="99">
        <v>2</v>
      </c>
    </row>
    <row r="425" spans="1:24" ht="15" x14ac:dyDescent="0.25">
      <c r="A425" s="40">
        <v>1752</v>
      </c>
      <c r="B425" s="22" t="s">
        <v>91</v>
      </c>
      <c r="C425" s="34"/>
      <c r="D425" s="34"/>
      <c r="E425" s="34">
        <v>1</v>
      </c>
      <c r="F425" s="34">
        <v>1</v>
      </c>
      <c r="G425" s="34"/>
      <c r="H425" s="34"/>
      <c r="I425" s="34"/>
      <c r="J425" s="34"/>
      <c r="K425" s="34"/>
      <c r="L425" s="34"/>
      <c r="M425" s="34"/>
      <c r="N425" s="34"/>
      <c r="P425">
        <f t="shared" si="6"/>
        <v>2</v>
      </c>
      <c r="S425">
        <v>2</v>
      </c>
      <c r="T425">
        <v>3</v>
      </c>
      <c r="X425" s="99">
        <v>3</v>
      </c>
    </row>
    <row r="426" spans="1:24" ht="15" x14ac:dyDescent="0.25">
      <c r="A426" s="40">
        <v>1801</v>
      </c>
      <c r="B426" s="22" t="s">
        <v>91</v>
      </c>
      <c r="C426" s="34"/>
      <c r="D426" s="34">
        <v>1</v>
      </c>
      <c r="E426" s="34"/>
      <c r="F426" s="34">
        <v>1</v>
      </c>
      <c r="G426" s="34"/>
      <c r="H426" s="34"/>
      <c r="I426" s="34"/>
      <c r="J426" s="34"/>
      <c r="K426" s="34"/>
      <c r="L426" s="34"/>
      <c r="M426" s="34"/>
      <c r="N426" s="34"/>
      <c r="P426">
        <f t="shared" si="6"/>
        <v>2</v>
      </c>
      <c r="S426">
        <v>2</v>
      </c>
      <c r="T426">
        <v>2</v>
      </c>
      <c r="X426" s="99">
        <v>3</v>
      </c>
    </row>
    <row r="427" spans="1:24" ht="15" x14ac:dyDescent="0.25">
      <c r="A427" s="40">
        <v>1802</v>
      </c>
      <c r="B427" s="22" t="s">
        <v>91</v>
      </c>
      <c r="C427" s="34">
        <v>1</v>
      </c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P427">
        <f t="shared" si="6"/>
        <v>1</v>
      </c>
      <c r="S427">
        <v>1</v>
      </c>
      <c r="T427">
        <v>3</v>
      </c>
      <c r="X427" s="99">
        <v>2</v>
      </c>
    </row>
    <row r="428" spans="1:24" ht="15" x14ac:dyDescent="0.25">
      <c r="A428" s="40">
        <v>1810</v>
      </c>
      <c r="B428" s="22" t="s">
        <v>91</v>
      </c>
      <c r="C428" s="34"/>
      <c r="D428" s="34"/>
      <c r="E428" s="34"/>
      <c r="F428" s="34">
        <v>1</v>
      </c>
      <c r="G428" s="34">
        <v>1</v>
      </c>
      <c r="H428" s="34">
        <v>1</v>
      </c>
      <c r="I428" s="34"/>
      <c r="J428" s="34"/>
      <c r="K428" s="34"/>
      <c r="L428" s="34"/>
      <c r="M428" s="34"/>
      <c r="N428" s="34"/>
      <c r="P428">
        <f t="shared" si="6"/>
        <v>3</v>
      </c>
      <c r="S428">
        <v>3</v>
      </c>
      <c r="T428">
        <v>3</v>
      </c>
      <c r="X428" s="99">
        <v>2</v>
      </c>
    </row>
    <row r="429" spans="1:24" ht="15" x14ac:dyDescent="0.25">
      <c r="A429" s="40">
        <v>1811</v>
      </c>
      <c r="B429" s="22" t="s">
        <v>91</v>
      </c>
      <c r="C429" s="34"/>
      <c r="D429" s="34"/>
      <c r="E429" s="34"/>
      <c r="F429" s="34">
        <v>1</v>
      </c>
      <c r="G429" s="34"/>
      <c r="H429" s="34"/>
      <c r="I429" s="34"/>
      <c r="J429" s="34"/>
      <c r="K429" s="34"/>
      <c r="L429" s="34"/>
      <c r="M429" s="34"/>
      <c r="N429" s="34"/>
      <c r="P429">
        <f t="shared" si="6"/>
        <v>1</v>
      </c>
      <c r="S429">
        <v>1</v>
      </c>
      <c r="T429">
        <v>3</v>
      </c>
      <c r="X429" s="99">
        <v>1</v>
      </c>
    </row>
    <row r="430" spans="1:24" ht="15" x14ac:dyDescent="0.25">
      <c r="A430" s="40">
        <v>1812</v>
      </c>
      <c r="B430" s="22" t="s">
        <v>91</v>
      </c>
      <c r="C430" s="34">
        <v>1</v>
      </c>
      <c r="D430" s="34"/>
      <c r="E430" s="34"/>
      <c r="F430" s="34">
        <v>1</v>
      </c>
      <c r="G430" s="34"/>
      <c r="H430" s="34"/>
      <c r="I430" s="34"/>
      <c r="J430" s="34"/>
      <c r="K430" s="34"/>
      <c r="L430" s="34"/>
      <c r="M430" s="34"/>
      <c r="N430" s="34"/>
      <c r="P430">
        <f t="shared" si="6"/>
        <v>2</v>
      </c>
      <c r="S430">
        <v>2</v>
      </c>
      <c r="T430">
        <v>2</v>
      </c>
      <c r="X430" s="99">
        <v>1</v>
      </c>
    </row>
    <row r="431" spans="1:24" ht="15" x14ac:dyDescent="0.25">
      <c r="A431" s="40">
        <v>1821</v>
      </c>
      <c r="B431" s="22" t="s">
        <v>91</v>
      </c>
      <c r="C431" s="34"/>
      <c r="D431" s="34"/>
      <c r="E431" s="34">
        <v>1</v>
      </c>
      <c r="F431" s="34">
        <v>1</v>
      </c>
      <c r="G431" s="34">
        <v>1</v>
      </c>
      <c r="H431" s="34"/>
      <c r="I431" s="34"/>
      <c r="J431" s="34"/>
      <c r="K431" s="34"/>
      <c r="L431" s="34"/>
      <c r="M431" s="34"/>
      <c r="N431" s="34"/>
      <c r="P431">
        <f t="shared" si="6"/>
        <v>3</v>
      </c>
      <c r="S431">
        <v>3</v>
      </c>
      <c r="T431">
        <v>1</v>
      </c>
      <c r="X431" s="99">
        <v>2</v>
      </c>
    </row>
    <row r="432" spans="1:24" ht="15" x14ac:dyDescent="0.25">
      <c r="A432" s="40">
        <v>1822</v>
      </c>
      <c r="B432" s="22" t="s">
        <v>91</v>
      </c>
      <c r="C432" s="34">
        <v>1</v>
      </c>
      <c r="D432" s="34"/>
      <c r="E432" s="34"/>
      <c r="F432" s="34"/>
      <c r="G432" s="34"/>
      <c r="H432" s="34">
        <v>1</v>
      </c>
      <c r="I432" s="34"/>
      <c r="J432" s="34"/>
      <c r="K432" s="34"/>
      <c r="L432" s="34"/>
      <c r="M432" s="34"/>
      <c r="N432" s="34"/>
      <c r="P432">
        <f t="shared" si="6"/>
        <v>2</v>
      </c>
      <c r="S432">
        <v>2</v>
      </c>
      <c r="T432">
        <v>2</v>
      </c>
      <c r="X432" s="99">
        <v>1</v>
      </c>
    </row>
    <row r="433" spans="1:24" ht="15" x14ac:dyDescent="0.25">
      <c r="A433" s="40">
        <v>1823</v>
      </c>
      <c r="B433" s="22" t="s">
        <v>91</v>
      </c>
      <c r="C433" s="34">
        <v>1</v>
      </c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P433">
        <f t="shared" si="6"/>
        <v>1</v>
      </c>
      <c r="S433">
        <v>1</v>
      </c>
      <c r="T433">
        <v>1</v>
      </c>
      <c r="X433" s="99">
        <v>2</v>
      </c>
    </row>
    <row r="434" spans="1:24" ht="15" x14ac:dyDescent="0.25">
      <c r="A434" s="40">
        <v>1834</v>
      </c>
      <c r="B434" s="22" t="s">
        <v>91</v>
      </c>
      <c r="C434" s="34"/>
      <c r="D434" s="34">
        <v>1</v>
      </c>
      <c r="E434" s="34"/>
      <c r="F434" s="34">
        <v>1</v>
      </c>
      <c r="G434" s="34"/>
      <c r="H434" s="34">
        <v>1</v>
      </c>
      <c r="I434" s="34"/>
      <c r="J434" s="34"/>
      <c r="K434" s="34"/>
      <c r="L434" s="34"/>
      <c r="M434" s="34"/>
      <c r="N434" s="34"/>
      <c r="P434">
        <f t="shared" si="6"/>
        <v>3</v>
      </c>
      <c r="S434">
        <v>3</v>
      </c>
      <c r="T434">
        <v>3</v>
      </c>
      <c r="X434" s="99">
        <v>2</v>
      </c>
    </row>
    <row r="435" spans="1:24" ht="15" x14ac:dyDescent="0.25">
      <c r="A435" s="40">
        <v>1835</v>
      </c>
      <c r="B435" s="22" t="s">
        <v>91</v>
      </c>
      <c r="C435" s="34">
        <v>1</v>
      </c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P435">
        <f t="shared" si="6"/>
        <v>1</v>
      </c>
      <c r="S435">
        <v>1</v>
      </c>
      <c r="T435">
        <v>2</v>
      </c>
      <c r="X435" s="99">
        <v>1</v>
      </c>
    </row>
    <row r="436" spans="1:24" ht="15" x14ac:dyDescent="0.25">
      <c r="A436" s="40">
        <v>1836</v>
      </c>
      <c r="B436" s="22" t="s">
        <v>91</v>
      </c>
      <c r="C436" s="34"/>
      <c r="D436" s="34"/>
      <c r="E436" s="34"/>
      <c r="F436" s="34">
        <v>1</v>
      </c>
      <c r="G436" s="34"/>
      <c r="H436" s="34"/>
      <c r="I436" s="34">
        <v>1</v>
      </c>
      <c r="J436" s="34"/>
      <c r="K436" s="34"/>
      <c r="L436" s="34"/>
      <c r="M436" s="34"/>
      <c r="N436" s="34"/>
      <c r="P436">
        <f t="shared" si="6"/>
        <v>2</v>
      </c>
      <c r="S436">
        <v>2</v>
      </c>
      <c r="T436">
        <v>4</v>
      </c>
      <c r="X436" s="99">
        <v>1</v>
      </c>
    </row>
    <row r="437" spans="1:24" ht="15" x14ac:dyDescent="0.25">
      <c r="A437" s="40">
        <v>1837</v>
      </c>
      <c r="B437" s="22" t="s">
        <v>91</v>
      </c>
      <c r="C437" s="34">
        <v>1</v>
      </c>
      <c r="D437" s="34">
        <v>1</v>
      </c>
      <c r="E437" s="34"/>
      <c r="F437" s="34"/>
      <c r="G437" s="34"/>
      <c r="H437" s="34">
        <v>1</v>
      </c>
      <c r="I437" s="34">
        <v>1</v>
      </c>
      <c r="J437" s="34"/>
      <c r="K437" s="34"/>
      <c r="L437" s="34"/>
      <c r="M437" s="34"/>
      <c r="N437" s="34"/>
      <c r="P437">
        <f t="shared" si="6"/>
        <v>4</v>
      </c>
      <c r="S437">
        <v>4</v>
      </c>
      <c r="T437">
        <v>3</v>
      </c>
      <c r="X437" s="99">
        <v>1</v>
      </c>
    </row>
    <row r="438" spans="1:24" ht="15" x14ac:dyDescent="0.25">
      <c r="A438" s="40">
        <v>1840</v>
      </c>
      <c r="B438" s="22" t="s">
        <v>91</v>
      </c>
      <c r="C438" s="34"/>
      <c r="D438" s="34">
        <v>1</v>
      </c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P438">
        <f t="shared" si="6"/>
        <v>1</v>
      </c>
      <c r="S438">
        <v>1</v>
      </c>
      <c r="T438">
        <v>1</v>
      </c>
      <c r="X438" s="99">
        <v>1</v>
      </c>
    </row>
    <row r="439" spans="1:24" ht="15" x14ac:dyDescent="0.25">
      <c r="A439" s="40">
        <v>1841</v>
      </c>
      <c r="B439" s="22" t="s">
        <v>91</v>
      </c>
      <c r="C439" s="34"/>
      <c r="D439" s="34">
        <v>1</v>
      </c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P439">
        <f t="shared" si="6"/>
        <v>1</v>
      </c>
      <c r="S439">
        <v>1</v>
      </c>
      <c r="T439">
        <v>2</v>
      </c>
      <c r="X439" s="99">
        <v>1</v>
      </c>
    </row>
    <row r="440" spans="1:24" ht="15" x14ac:dyDescent="0.25">
      <c r="A440" s="40">
        <v>1842</v>
      </c>
      <c r="B440" s="22" t="s">
        <v>91</v>
      </c>
      <c r="C440" s="34">
        <v>1</v>
      </c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P440">
        <f t="shared" si="6"/>
        <v>1</v>
      </c>
      <c r="S440">
        <v>1</v>
      </c>
      <c r="T440">
        <v>2</v>
      </c>
      <c r="X440" s="99">
        <v>2</v>
      </c>
    </row>
    <row r="441" spans="1:24" ht="15" x14ac:dyDescent="0.25">
      <c r="A441" s="40">
        <v>1846</v>
      </c>
      <c r="B441" s="22" t="s">
        <v>91</v>
      </c>
      <c r="C441" s="34">
        <v>1</v>
      </c>
      <c r="D441" s="34">
        <v>1</v>
      </c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P441">
        <f t="shared" si="6"/>
        <v>2</v>
      </c>
      <c r="S441">
        <v>2</v>
      </c>
      <c r="T441">
        <v>3</v>
      </c>
      <c r="X441" s="99">
        <v>2</v>
      </c>
    </row>
    <row r="442" spans="1:24" ht="15" x14ac:dyDescent="0.25">
      <c r="A442" s="40">
        <v>1849</v>
      </c>
      <c r="B442" s="22" t="s">
        <v>91</v>
      </c>
      <c r="C442" s="34"/>
      <c r="D442" s="34"/>
      <c r="E442" s="34">
        <v>1</v>
      </c>
      <c r="F442" s="34"/>
      <c r="G442" s="34"/>
      <c r="H442" s="34"/>
      <c r="I442" s="34"/>
      <c r="J442" s="34"/>
      <c r="K442" s="34"/>
      <c r="L442" s="34"/>
      <c r="M442" s="34"/>
      <c r="N442" s="34"/>
      <c r="P442">
        <f t="shared" si="6"/>
        <v>1</v>
      </c>
      <c r="S442">
        <v>1</v>
      </c>
      <c r="T442">
        <v>1</v>
      </c>
      <c r="X442" s="99">
        <v>4</v>
      </c>
    </row>
    <row r="443" spans="1:24" ht="15" x14ac:dyDescent="0.25">
      <c r="A443" s="40">
        <v>1851</v>
      </c>
      <c r="B443" s="22" t="s">
        <v>91</v>
      </c>
      <c r="C443" s="34">
        <v>1</v>
      </c>
      <c r="D443" s="34"/>
      <c r="E443" s="34"/>
      <c r="F443" s="34">
        <v>1</v>
      </c>
      <c r="G443" s="34"/>
      <c r="H443" s="34">
        <v>1</v>
      </c>
      <c r="I443" s="34"/>
      <c r="J443" s="34"/>
      <c r="K443" s="34"/>
      <c r="L443" s="34"/>
      <c r="M443" s="34"/>
      <c r="N443" s="34"/>
      <c r="P443">
        <f t="shared" si="6"/>
        <v>3</v>
      </c>
      <c r="S443">
        <v>3</v>
      </c>
      <c r="T443">
        <v>3</v>
      </c>
      <c r="X443" s="99">
        <v>2</v>
      </c>
    </row>
    <row r="444" spans="1:24" ht="15" x14ac:dyDescent="0.25">
      <c r="A444" s="40">
        <v>1852</v>
      </c>
      <c r="B444" s="22" t="s">
        <v>91</v>
      </c>
      <c r="C444" s="34">
        <v>1</v>
      </c>
      <c r="D444" s="34"/>
      <c r="E444" s="34">
        <v>1</v>
      </c>
      <c r="F444" s="34"/>
      <c r="G444" s="34"/>
      <c r="H444" s="34"/>
      <c r="I444" s="34"/>
      <c r="J444" s="34"/>
      <c r="K444" s="34"/>
      <c r="L444" s="34"/>
      <c r="M444" s="34"/>
      <c r="N444" s="34"/>
      <c r="P444">
        <f t="shared" si="6"/>
        <v>2</v>
      </c>
      <c r="S444">
        <v>2</v>
      </c>
      <c r="T444">
        <v>3</v>
      </c>
      <c r="X444" s="99">
        <v>2</v>
      </c>
    </row>
    <row r="445" spans="1:24" ht="15" x14ac:dyDescent="0.25">
      <c r="A445" s="40">
        <v>1853</v>
      </c>
      <c r="B445" s="22" t="s">
        <v>91</v>
      </c>
      <c r="C445" s="34"/>
      <c r="D445" s="34">
        <v>1</v>
      </c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P445">
        <f t="shared" si="6"/>
        <v>1</v>
      </c>
      <c r="S445">
        <v>1</v>
      </c>
      <c r="T445">
        <v>2</v>
      </c>
      <c r="X445" s="99">
        <v>2</v>
      </c>
    </row>
    <row r="446" spans="1:24" ht="15" x14ac:dyDescent="0.25">
      <c r="A446" s="40">
        <v>1857</v>
      </c>
      <c r="B446" s="22" t="s">
        <v>91</v>
      </c>
      <c r="C446" s="34">
        <v>1</v>
      </c>
      <c r="D446" s="34"/>
      <c r="E446" s="34"/>
      <c r="F446" s="34">
        <v>1</v>
      </c>
      <c r="G446" s="34"/>
      <c r="H446" s="34"/>
      <c r="I446" s="34"/>
      <c r="J446" s="34"/>
      <c r="K446" s="34"/>
      <c r="L446" s="34"/>
      <c r="M446" s="34"/>
      <c r="N446" s="34"/>
      <c r="P446">
        <f t="shared" si="6"/>
        <v>2</v>
      </c>
      <c r="S446">
        <v>2</v>
      </c>
      <c r="T446">
        <v>3</v>
      </c>
      <c r="X446" s="99">
        <v>2</v>
      </c>
    </row>
    <row r="447" spans="1:24" ht="15" x14ac:dyDescent="0.25">
      <c r="A447" s="40">
        <v>1859</v>
      </c>
      <c r="B447" s="22" t="s">
        <v>91</v>
      </c>
      <c r="C447" s="34"/>
      <c r="D447" s="34"/>
      <c r="E447" s="34"/>
      <c r="F447" s="34">
        <v>1</v>
      </c>
      <c r="G447" s="34"/>
      <c r="H447" s="34"/>
      <c r="I447" s="34"/>
      <c r="J447" s="34"/>
      <c r="K447" s="34"/>
      <c r="L447" s="34"/>
      <c r="M447" s="34"/>
      <c r="N447" s="34"/>
      <c r="P447">
        <f t="shared" si="6"/>
        <v>1</v>
      </c>
      <c r="S447">
        <v>1</v>
      </c>
      <c r="T447">
        <v>2</v>
      </c>
      <c r="X447" s="99">
        <v>3</v>
      </c>
    </row>
    <row r="448" spans="1:24" ht="15" x14ac:dyDescent="0.25">
      <c r="A448" s="40">
        <v>1860</v>
      </c>
      <c r="B448" s="22" t="s">
        <v>91</v>
      </c>
      <c r="C448" s="34"/>
      <c r="D448" s="34"/>
      <c r="E448" s="34">
        <v>1</v>
      </c>
      <c r="F448" s="34">
        <v>1</v>
      </c>
      <c r="G448" s="34"/>
      <c r="H448" s="34"/>
      <c r="I448" s="34"/>
      <c r="J448" s="34"/>
      <c r="K448" s="34"/>
      <c r="L448" s="34"/>
      <c r="M448" s="34"/>
      <c r="N448" s="34"/>
      <c r="P448">
        <f t="shared" si="6"/>
        <v>2</v>
      </c>
      <c r="S448">
        <v>2</v>
      </c>
      <c r="T448">
        <v>4</v>
      </c>
      <c r="X448" s="99">
        <v>2</v>
      </c>
    </row>
    <row r="449" spans="1:24" ht="15" x14ac:dyDescent="0.25">
      <c r="A449" s="40">
        <v>1863</v>
      </c>
      <c r="B449" s="22" t="s">
        <v>91</v>
      </c>
      <c r="C449" s="34"/>
      <c r="D449" s="34"/>
      <c r="E449" s="34">
        <v>1</v>
      </c>
      <c r="F449" s="34">
        <v>1</v>
      </c>
      <c r="G449" s="34"/>
      <c r="H449" s="34"/>
      <c r="I449" s="34"/>
      <c r="J449" s="34"/>
      <c r="K449" s="34"/>
      <c r="L449" s="34"/>
      <c r="M449" s="34"/>
      <c r="N449" s="34"/>
      <c r="P449">
        <f t="shared" si="6"/>
        <v>2</v>
      </c>
      <c r="S449">
        <v>2</v>
      </c>
      <c r="T449">
        <v>1</v>
      </c>
      <c r="X449" s="99">
        <v>2</v>
      </c>
    </row>
    <row r="450" spans="1:24" ht="15" x14ac:dyDescent="0.25">
      <c r="A450" s="40">
        <v>1885</v>
      </c>
      <c r="B450" s="22" t="s">
        <v>91</v>
      </c>
      <c r="C450" s="34"/>
      <c r="D450" s="34"/>
      <c r="E450" s="34"/>
      <c r="F450" s="34">
        <v>1</v>
      </c>
      <c r="G450" s="34"/>
      <c r="H450" s="34"/>
      <c r="I450" s="34"/>
      <c r="J450" s="34"/>
      <c r="K450" s="34"/>
      <c r="L450" s="34"/>
      <c r="M450" s="34"/>
      <c r="N450" s="34"/>
      <c r="P450">
        <f t="shared" si="6"/>
        <v>1</v>
      </c>
      <c r="S450">
        <v>1</v>
      </c>
      <c r="T450">
        <v>3</v>
      </c>
      <c r="X450" s="99">
        <v>3</v>
      </c>
    </row>
    <row r="451" spans="1:24" ht="15" x14ac:dyDescent="0.25">
      <c r="A451" s="40">
        <v>1886</v>
      </c>
      <c r="B451" s="22" t="s">
        <v>91</v>
      </c>
      <c r="C451" s="34">
        <v>1</v>
      </c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P451">
        <f t="shared" si="6"/>
        <v>1</v>
      </c>
      <c r="S451">
        <v>1</v>
      </c>
      <c r="T451">
        <v>2</v>
      </c>
      <c r="X451" s="99">
        <v>2</v>
      </c>
    </row>
    <row r="452" spans="1:24" ht="15" x14ac:dyDescent="0.25">
      <c r="A452" s="40">
        <v>1887</v>
      </c>
      <c r="B452" s="22" t="s">
        <v>91</v>
      </c>
      <c r="C452" s="34">
        <v>1</v>
      </c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P452">
        <f t="shared" si="6"/>
        <v>1</v>
      </c>
      <c r="S452">
        <v>1</v>
      </c>
      <c r="T452">
        <v>2</v>
      </c>
      <c r="X452" s="99">
        <v>1</v>
      </c>
    </row>
    <row r="453" spans="1:24" ht="15" x14ac:dyDescent="0.25">
      <c r="A453" s="40">
        <v>1889</v>
      </c>
      <c r="B453" s="22" t="s">
        <v>91</v>
      </c>
      <c r="C453" s="34">
        <v>1</v>
      </c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P453">
        <f t="shared" ref="P453:P503" si="7">SUM(C453:N453)</f>
        <v>1</v>
      </c>
      <c r="S453">
        <v>1</v>
      </c>
      <c r="T453">
        <v>3</v>
      </c>
      <c r="X453" s="99">
        <v>1</v>
      </c>
    </row>
    <row r="454" spans="1:24" ht="15" x14ac:dyDescent="0.25">
      <c r="A454" s="40">
        <v>1893</v>
      </c>
      <c r="B454" s="22" t="s">
        <v>91</v>
      </c>
      <c r="C454" s="34"/>
      <c r="D454" s="34"/>
      <c r="E454" s="34"/>
      <c r="F454" s="34">
        <v>1</v>
      </c>
      <c r="G454" s="34"/>
      <c r="H454" s="34"/>
      <c r="I454" s="34"/>
      <c r="J454" s="34"/>
      <c r="K454" s="34"/>
      <c r="L454" s="34"/>
      <c r="M454" s="34"/>
      <c r="N454" s="34"/>
      <c r="P454">
        <f t="shared" si="7"/>
        <v>1</v>
      </c>
      <c r="S454">
        <v>1</v>
      </c>
      <c r="T454">
        <v>2</v>
      </c>
      <c r="X454" s="99">
        <v>1</v>
      </c>
    </row>
    <row r="455" spans="1:24" ht="15" x14ac:dyDescent="0.25">
      <c r="A455" s="40">
        <v>1899</v>
      </c>
      <c r="B455" s="22" t="s">
        <v>91</v>
      </c>
      <c r="C455" s="34"/>
      <c r="D455" s="34">
        <v>1</v>
      </c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P455">
        <f t="shared" si="7"/>
        <v>1</v>
      </c>
      <c r="S455">
        <v>1</v>
      </c>
      <c r="T455">
        <v>2</v>
      </c>
      <c r="X455" s="99">
        <v>3</v>
      </c>
    </row>
    <row r="456" spans="1:24" ht="15" x14ac:dyDescent="0.25">
      <c r="A456" s="40">
        <v>1900</v>
      </c>
      <c r="B456" s="22" t="s">
        <v>91</v>
      </c>
      <c r="C456" s="34">
        <v>1</v>
      </c>
      <c r="D456" s="34">
        <v>1</v>
      </c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P456">
        <f t="shared" si="7"/>
        <v>2</v>
      </c>
      <c r="S456">
        <v>2</v>
      </c>
      <c r="T456">
        <v>2</v>
      </c>
      <c r="X456" s="99">
        <v>3</v>
      </c>
    </row>
    <row r="457" spans="1:24" ht="15" x14ac:dyDescent="0.25">
      <c r="A457" s="40">
        <v>1903</v>
      </c>
      <c r="B457" s="22" t="s">
        <v>91</v>
      </c>
      <c r="C457" s="34"/>
      <c r="D457" s="34">
        <v>1</v>
      </c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P457">
        <f t="shared" si="7"/>
        <v>1</v>
      </c>
      <c r="S457">
        <v>1</v>
      </c>
      <c r="T457">
        <v>2</v>
      </c>
      <c r="X457" s="99">
        <v>2</v>
      </c>
    </row>
    <row r="458" spans="1:24" ht="15" x14ac:dyDescent="0.25">
      <c r="A458" s="40">
        <v>1905</v>
      </c>
      <c r="B458" s="22" t="s">
        <v>91</v>
      </c>
      <c r="C458" s="34">
        <v>1</v>
      </c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P458">
        <f t="shared" si="7"/>
        <v>1</v>
      </c>
      <c r="S458">
        <v>1</v>
      </c>
      <c r="T458">
        <v>1</v>
      </c>
      <c r="X458" s="99">
        <v>2</v>
      </c>
    </row>
    <row r="459" spans="1:24" ht="15" x14ac:dyDescent="0.25">
      <c r="A459" s="40">
        <v>1915</v>
      </c>
      <c r="B459" s="22" t="s">
        <v>91</v>
      </c>
      <c r="C459" s="34"/>
      <c r="D459" s="34">
        <v>1</v>
      </c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P459">
        <f t="shared" si="7"/>
        <v>1</v>
      </c>
      <c r="S459">
        <v>1</v>
      </c>
      <c r="T459">
        <v>2</v>
      </c>
      <c r="X459" s="99">
        <v>3</v>
      </c>
    </row>
    <row r="460" spans="1:24" ht="15" x14ac:dyDescent="0.25">
      <c r="A460" s="40">
        <v>1919</v>
      </c>
      <c r="B460" s="22" t="s">
        <v>91</v>
      </c>
      <c r="C460" s="34"/>
      <c r="D460" s="34"/>
      <c r="E460" s="34"/>
      <c r="F460" s="34">
        <v>1</v>
      </c>
      <c r="G460" s="34"/>
      <c r="H460" s="34">
        <v>1</v>
      </c>
      <c r="I460" s="34"/>
      <c r="J460" s="34"/>
      <c r="K460" s="34"/>
      <c r="L460" s="34"/>
      <c r="M460" s="34"/>
      <c r="N460" s="34"/>
      <c r="P460">
        <f t="shared" si="7"/>
        <v>2</v>
      </c>
      <c r="S460">
        <v>2</v>
      </c>
      <c r="T460">
        <v>2</v>
      </c>
      <c r="X460" s="99">
        <v>2</v>
      </c>
    </row>
    <row r="461" spans="1:24" ht="15" x14ac:dyDescent="0.25">
      <c r="A461" s="40">
        <v>1920</v>
      </c>
      <c r="B461" s="22" t="s">
        <v>91</v>
      </c>
      <c r="C461" s="34"/>
      <c r="D461" s="34"/>
      <c r="E461" s="34"/>
      <c r="F461" s="34">
        <v>1</v>
      </c>
      <c r="G461" s="34"/>
      <c r="H461" s="34">
        <v>1</v>
      </c>
      <c r="I461" s="34">
        <v>1</v>
      </c>
      <c r="J461" s="34">
        <v>1</v>
      </c>
      <c r="K461" s="34"/>
      <c r="L461" s="34"/>
      <c r="M461" s="34">
        <v>1</v>
      </c>
      <c r="N461" s="34"/>
      <c r="P461">
        <f t="shared" si="7"/>
        <v>5</v>
      </c>
      <c r="S461">
        <v>5</v>
      </c>
      <c r="T461">
        <v>3</v>
      </c>
      <c r="X461" s="99">
        <v>3</v>
      </c>
    </row>
    <row r="462" spans="1:24" ht="15" x14ac:dyDescent="0.25">
      <c r="A462" s="40">
        <v>1921</v>
      </c>
      <c r="B462" s="22" t="s">
        <v>91</v>
      </c>
      <c r="C462" s="34"/>
      <c r="D462" s="34"/>
      <c r="E462" s="34">
        <v>1</v>
      </c>
      <c r="F462" s="34">
        <v>1</v>
      </c>
      <c r="G462" s="34"/>
      <c r="H462" s="34">
        <v>1</v>
      </c>
      <c r="I462" s="34"/>
      <c r="J462" s="34">
        <v>1</v>
      </c>
      <c r="K462" s="34"/>
      <c r="L462" s="34"/>
      <c r="M462" s="34"/>
      <c r="N462" s="34"/>
      <c r="P462">
        <f t="shared" si="7"/>
        <v>4</v>
      </c>
      <c r="S462">
        <v>4</v>
      </c>
      <c r="T462">
        <v>2</v>
      </c>
      <c r="X462" s="99">
        <v>3</v>
      </c>
    </row>
    <row r="463" spans="1:24" ht="15" x14ac:dyDescent="0.25">
      <c r="A463" s="40">
        <v>1923</v>
      </c>
      <c r="B463" s="22" t="s">
        <v>91</v>
      </c>
      <c r="C463" s="34"/>
      <c r="D463" s="34"/>
      <c r="E463" s="34"/>
      <c r="F463" s="34">
        <v>1</v>
      </c>
      <c r="G463" s="34"/>
      <c r="H463" s="34">
        <v>1</v>
      </c>
      <c r="I463" s="34"/>
      <c r="J463" s="34"/>
      <c r="K463" s="34"/>
      <c r="L463" s="34"/>
      <c r="M463" s="34"/>
      <c r="N463" s="34"/>
      <c r="P463">
        <f t="shared" si="7"/>
        <v>2</v>
      </c>
      <c r="S463">
        <v>2</v>
      </c>
      <c r="T463">
        <v>3</v>
      </c>
      <c r="X463" s="99">
        <v>1</v>
      </c>
    </row>
    <row r="464" spans="1:24" ht="15" x14ac:dyDescent="0.25">
      <c r="A464" s="40">
        <v>1924</v>
      </c>
      <c r="B464" s="22" t="s">
        <v>91</v>
      </c>
      <c r="C464" s="34"/>
      <c r="D464" s="34"/>
      <c r="E464" s="34"/>
      <c r="F464" s="34"/>
      <c r="G464" s="34"/>
      <c r="H464" s="34"/>
      <c r="I464" s="34">
        <v>1</v>
      </c>
      <c r="J464" s="34"/>
      <c r="K464" s="34"/>
      <c r="L464" s="34">
        <v>1</v>
      </c>
      <c r="M464" s="34"/>
      <c r="N464" s="34"/>
      <c r="P464">
        <f t="shared" si="7"/>
        <v>2</v>
      </c>
      <c r="S464">
        <v>2</v>
      </c>
      <c r="X464" s="99">
        <v>3</v>
      </c>
    </row>
    <row r="465" spans="1:24" ht="15" x14ac:dyDescent="0.25">
      <c r="A465" s="40">
        <v>1930</v>
      </c>
      <c r="B465" s="22" t="s">
        <v>91</v>
      </c>
      <c r="C465" s="34"/>
      <c r="D465" s="34"/>
      <c r="E465" s="34"/>
      <c r="F465" s="34">
        <v>1</v>
      </c>
      <c r="G465" s="34"/>
      <c r="H465" s="34"/>
      <c r="I465" s="34"/>
      <c r="J465" s="34"/>
      <c r="K465" s="34"/>
      <c r="L465" s="34"/>
      <c r="M465" s="34"/>
      <c r="N465" s="34"/>
      <c r="P465">
        <f t="shared" si="7"/>
        <v>1</v>
      </c>
      <c r="S465">
        <v>1</v>
      </c>
      <c r="X465" s="99">
        <v>2</v>
      </c>
    </row>
    <row r="466" spans="1:24" ht="15" x14ac:dyDescent="0.25">
      <c r="A466" s="40">
        <v>1934</v>
      </c>
      <c r="B466" s="22" t="s">
        <v>91</v>
      </c>
      <c r="C466" s="34">
        <v>1</v>
      </c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P466">
        <f t="shared" si="7"/>
        <v>1</v>
      </c>
      <c r="S466">
        <v>1</v>
      </c>
      <c r="X466" s="99">
        <v>2</v>
      </c>
    </row>
    <row r="467" spans="1:24" ht="15" x14ac:dyDescent="0.25">
      <c r="A467" s="40">
        <v>1937</v>
      </c>
      <c r="B467" s="22" t="s">
        <v>91</v>
      </c>
      <c r="C467" s="34">
        <v>1</v>
      </c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P467">
        <f t="shared" si="7"/>
        <v>1</v>
      </c>
      <c r="S467">
        <v>1</v>
      </c>
      <c r="X467" s="99">
        <v>3</v>
      </c>
    </row>
    <row r="468" spans="1:24" ht="15" x14ac:dyDescent="0.25">
      <c r="A468" s="40">
        <v>1939</v>
      </c>
      <c r="B468" s="22" t="s">
        <v>91</v>
      </c>
      <c r="C468" s="34"/>
      <c r="D468" s="34"/>
      <c r="E468" s="34"/>
      <c r="F468" s="34"/>
      <c r="G468" s="34"/>
      <c r="H468" s="34">
        <v>1</v>
      </c>
      <c r="I468" s="34"/>
      <c r="J468" s="34"/>
      <c r="K468" s="34"/>
      <c r="L468" s="34"/>
      <c r="M468" s="34"/>
      <c r="N468" s="34"/>
      <c r="P468">
        <f t="shared" si="7"/>
        <v>1</v>
      </c>
      <c r="S468">
        <v>1</v>
      </c>
      <c r="X468" s="99">
        <v>1</v>
      </c>
    </row>
    <row r="469" spans="1:24" ht="15" x14ac:dyDescent="0.25">
      <c r="A469" s="40">
        <v>1971</v>
      </c>
      <c r="B469" s="22" t="s">
        <v>91</v>
      </c>
      <c r="C469" s="34"/>
      <c r="D469" s="34">
        <v>1</v>
      </c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P469">
        <f t="shared" si="7"/>
        <v>1</v>
      </c>
      <c r="S469">
        <v>1</v>
      </c>
      <c r="X469" s="99">
        <v>1</v>
      </c>
    </row>
    <row r="470" spans="1:24" ht="15" x14ac:dyDescent="0.25">
      <c r="A470" s="40">
        <v>1973</v>
      </c>
      <c r="B470" s="22" t="s">
        <v>91</v>
      </c>
      <c r="C470" s="34"/>
      <c r="D470" s="34">
        <v>1</v>
      </c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P470">
        <f t="shared" si="7"/>
        <v>1</v>
      </c>
      <c r="S470">
        <v>1</v>
      </c>
      <c r="X470" s="99">
        <v>1</v>
      </c>
    </row>
    <row r="471" spans="1:24" ht="15" x14ac:dyDescent="0.25">
      <c r="A471" s="40">
        <v>1991</v>
      </c>
      <c r="B471" s="22" t="s">
        <v>91</v>
      </c>
      <c r="C471" s="34"/>
      <c r="D471" s="34">
        <v>1</v>
      </c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P471">
        <f t="shared" si="7"/>
        <v>1</v>
      </c>
      <c r="S471">
        <v>1</v>
      </c>
      <c r="X471" s="99">
        <v>1</v>
      </c>
    </row>
    <row r="472" spans="1:24" ht="15" x14ac:dyDescent="0.25">
      <c r="A472" s="40">
        <v>1996</v>
      </c>
      <c r="B472" s="22" t="s">
        <v>91</v>
      </c>
      <c r="C472" s="34"/>
      <c r="D472" s="34">
        <v>1</v>
      </c>
      <c r="E472" s="34"/>
      <c r="F472" s="34">
        <v>1</v>
      </c>
      <c r="G472" s="34"/>
      <c r="H472" s="34"/>
      <c r="I472" s="34"/>
      <c r="J472" s="34"/>
      <c r="K472" s="34"/>
      <c r="L472" s="34"/>
      <c r="M472" s="34"/>
      <c r="N472" s="34"/>
      <c r="P472">
        <f t="shared" si="7"/>
        <v>2</v>
      </c>
      <c r="S472">
        <v>2</v>
      </c>
      <c r="X472" s="99">
        <v>1</v>
      </c>
    </row>
    <row r="473" spans="1:24" ht="15" x14ac:dyDescent="0.25">
      <c r="A473" s="40">
        <v>1997</v>
      </c>
      <c r="B473" s="22" t="s">
        <v>91</v>
      </c>
      <c r="C473" s="34"/>
      <c r="D473" s="34">
        <v>1</v>
      </c>
      <c r="E473" s="34"/>
      <c r="F473" s="34">
        <v>1</v>
      </c>
      <c r="G473" s="34"/>
      <c r="H473" s="34"/>
      <c r="I473" s="34"/>
      <c r="J473" s="34"/>
      <c r="K473" s="34"/>
      <c r="L473" s="34"/>
      <c r="M473" s="34"/>
      <c r="N473" s="34"/>
      <c r="P473">
        <f t="shared" si="7"/>
        <v>2</v>
      </c>
      <c r="S473">
        <v>2</v>
      </c>
      <c r="X473" s="99">
        <v>2</v>
      </c>
    </row>
    <row r="474" spans="1:24" ht="15" x14ac:dyDescent="0.25">
      <c r="A474" s="40">
        <v>1998</v>
      </c>
      <c r="B474" s="22" t="s">
        <v>91</v>
      </c>
      <c r="C474" s="34"/>
      <c r="D474" s="34"/>
      <c r="E474" s="34"/>
      <c r="F474" s="34">
        <v>1</v>
      </c>
      <c r="G474" s="34"/>
      <c r="H474" s="34"/>
      <c r="I474" s="34"/>
      <c r="J474" s="34"/>
      <c r="K474" s="34"/>
      <c r="L474" s="34"/>
      <c r="M474" s="34"/>
      <c r="N474" s="34"/>
      <c r="P474">
        <f t="shared" si="7"/>
        <v>1</v>
      </c>
      <c r="S474">
        <v>1</v>
      </c>
      <c r="X474" s="99">
        <v>1</v>
      </c>
    </row>
    <row r="475" spans="1:24" ht="15" x14ac:dyDescent="0.25">
      <c r="A475" s="40">
        <v>2001</v>
      </c>
      <c r="B475" s="22" t="s">
        <v>91</v>
      </c>
      <c r="C475" s="34">
        <v>1</v>
      </c>
      <c r="D475" s="34"/>
      <c r="E475" s="34"/>
      <c r="F475" s="34"/>
      <c r="G475" s="34"/>
      <c r="H475" s="34">
        <v>1</v>
      </c>
      <c r="I475" s="34"/>
      <c r="J475" s="34">
        <v>1</v>
      </c>
      <c r="K475" s="34"/>
      <c r="L475" s="34"/>
      <c r="M475" s="34"/>
      <c r="N475" s="34"/>
      <c r="P475">
        <f t="shared" si="7"/>
        <v>3</v>
      </c>
      <c r="S475">
        <v>3</v>
      </c>
      <c r="X475" s="99">
        <v>4</v>
      </c>
    </row>
    <row r="476" spans="1:24" ht="15" x14ac:dyDescent="0.25">
      <c r="A476" s="40">
        <v>2024</v>
      </c>
      <c r="B476" s="22" t="s">
        <v>91</v>
      </c>
      <c r="C476" s="34"/>
      <c r="D476" s="34"/>
      <c r="E476" s="34">
        <v>1</v>
      </c>
      <c r="F476" s="34">
        <v>1</v>
      </c>
      <c r="G476" s="34"/>
      <c r="H476" s="34"/>
      <c r="I476" s="34"/>
      <c r="J476" s="34"/>
      <c r="K476" s="34"/>
      <c r="L476" s="34"/>
      <c r="M476" s="34"/>
      <c r="N476" s="34"/>
      <c r="P476">
        <f t="shared" si="7"/>
        <v>2</v>
      </c>
      <c r="S476">
        <v>2</v>
      </c>
      <c r="X476" s="99">
        <v>2</v>
      </c>
    </row>
    <row r="477" spans="1:24" ht="15" x14ac:dyDescent="0.25">
      <c r="A477" s="40">
        <v>2026</v>
      </c>
      <c r="B477" s="22" t="s">
        <v>91</v>
      </c>
      <c r="C477" s="34"/>
      <c r="D477" s="34">
        <v>1</v>
      </c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P477">
        <f t="shared" si="7"/>
        <v>1</v>
      </c>
      <c r="S477">
        <v>1</v>
      </c>
      <c r="X477" s="99">
        <v>3</v>
      </c>
    </row>
    <row r="478" spans="1:24" ht="15" x14ac:dyDescent="0.25">
      <c r="A478" s="40">
        <v>2029</v>
      </c>
      <c r="B478" s="22" t="s">
        <v>91</v>
      </c>
      <c r="C478" s="34"/>
      <c r="D478" s="34"/>
      <c r="E478" s="34">
        <v>1</v>
      </c>
      <c r="F478" s="34">
        <v>1</v>
      </c>
      <c r="G478" s="34"/>
      <c r="H478" s="34"/>
      <c r="I478" s="34"/>
      <c r="J478" s="34"/>
      <c r="K478" s="34"/>
      <c r="L478" s="34"/>
      <c r="M478" s="34"/>
      <c r="N478" s="34"/>
      <c r="P478">
        <f t="shared" si="7"/>
        <v>2</v>
      </c>
      <c r="S478">
        <v>2</v>
      </c>
      <c r="X478" s="99">
        <v>2</v>
      </c>
    </row>
    <row r="479" spans="1:24" ht="15" x14ac:dyDescent="0.25">
      <c r="A479" s="40">
        <v>2042</v>
      </c>
      <c r="B479" s="22" t="s">
        <v>91</v>
      </c>
      <c r="C479" s="34"/>
      <c r="D479" s="34"/>
      <c r="E479" s="34"/>
      <c r="F479" s="34">
        <v>1</v>
      </c>
      <c r="G479" s="34"/>
      <c r="H479" s="34"/>
      <c r="I479" s="34"/>
      <c r="J479" s="34"/>
      <c r="K479" s="34"/>
      <c r="L479" s="34"/>
      <c r="M479" s="34"/>
      <c r="N479" s="34"/>
      <c r="P479">
        <f t="shared" si="7"/>
        <v>1</v>
      </c>
      <c r="S479">
        <v>1</v>
      </c>
      <c r="X479" s="99">
        <v>2</v>
      </c>
    </row>
    <row r="480" spans="1:24" ht="15" x14ac:dyDescent="0.25">
      <c r="A480" s="40">
        <v>2043</v>
      </c>
      <c r="B480" s="22" t="s">
        <v>91</v>
      </c>
      <c r="C480" s="34"/>
      <c r="D480" s="34">
        <v>1</v>
      </c>
      <c r="E480" s="34"/>
      <c r="F480" s="34">
        <v>1</v>
      </c>
      <c r="G480" s="34"/>
      <c r="H480" s="34"/>
      <c r="I480" s="34"/>
      <c r="J480" s="34"/>
      <c r="K480" s="34"/>
      <c r="L480" s="34"/>
      <c r="M480" s="34"/>
      <c r="N480" s="34"/>
      <c r="P480">
        <f t="shared" si="7"/>
        <v>2</v>
      </c>
      <c r="S480">
        <v>2</v>
      </c>
      <c r="X480" s="99">
        <v>5</v>
      </c>
    </row>
    <row r="481" spans="1:24" ht="15" x14ac:dyDescent="0.25">
      <c r="A481" s="40">
        <v>2044</v>
      </c>
      <c r="B481" s="22" t="s">
        <v>91</v>
      </c>
      <c r="C481" s="34"/>
      <c r="D481" s="34"/>
      <c r="E481" s="34"/>
      <c r="F481" s="34">
        <v>1</v>
      </c>
      <c r="G481" s="34"/>
      <c r="H481" s="34"/>
      <c r="I481" s="34"/>
      <c r="J481" s="34"/>
      <c r="K481" s="34"/>
      <c r="L481" s="34"/>
      <c r="M481" s="34"/>
      <c r="N481" s="34"/>
      <c r="P481">
        <f t="shared" si="7"/>
        <v>1</v>
      </c>
      <c r="S481">
        <v>1</v>
      </c>
      <c r="X481" s="99">
        <v>2</v>
      </c>
    </row>
    <row r="482" spans="1:24" ht="15" x14ac:dyDescent="0.25">
      <c r="A482" s="40">
        <v>2045</v>
      </c>
      <c r="B482" s="22" t="s">
        <v>91</v>
      </c>
      <c r="C482" s="34"/>
      <c r="D482" s="34"/>
      <c r="E482" s="34"/>
      <c r="F482" s="34">
        <v>1</v>
      </c>
      <c r="G482" s="34"/>
      <c r="H482" s="34"/>
      <c r="I482" s="34"/>
      <c r="J482" s="34"/>
      <c r="K482" s="34"/>
      <c r="L482" s="34"/>
      <c r="M482" s="34"/>
      <c r="N482" s="34"/>
      <c r="P482">
        <f t="shared" si="7"/>
        <v>1</v>
      </c>
      <c r="S482">
        <v>1</v>
      </c>
      <c r="X482" s="99">
        <v>3</v>
      </c>
    </row>
    <row r="483" spans="1:24" ht="15" x14ac:dyDescent="0.25">
      <c r="A483" s="40">
        <v>2046</v>
      </c>
      <c r="B483" s="22" t="s">
        <v>91</v>
      </c>
      <c r="C483" s="34"/>
      <c r="D483" s="34"/>
      <c r="E483" s="34"/>
      <c r="F483" s="34">
        <v>1</v>
      </c>
      <c r="G483" s="34"/>
      <c r="H483" s="34"/>
      <c r="I483" s="34"/>
      <c r="J483" s="34"/>
      <c r="K483" s="34"/>
      <c r="L483" s="34"/>
      <c r="M483" s="34"/>
      <c r="N483" s="34"/>
      <c r="P483">
        <f t="shared" si="7"/>
        <v>1</v>
      </c>
      <c r="S483">
        <v>1</v>
      </c>
      <c r="X483" s="99">
        <v>2</v>
      </c>
    </row>
    <row r="484" spans="1:24" ht="15" x14ac:dyDescent="0.25">
      <c r="A484" s="40">
        <v>2049</v>
      </c>
      <c r="B484" s="22" t="s">
        <v>91</v>
      </c>
      <c r="C484" s="34"/>
      <c r="D484" s="34"/>
      <c r="E484" s="34"/>
      <c r="F484" s="34">
        <v>1</v>
      </c>
      <c r="G484" s="34"/>
      <c r="H484" s="34"/>
      <c r="I484" s="34"/>
      <c r="J484" s="34"/>
      <c r="K484" s="34"/>
      <c r="L484" s="34"/>
      <c r="M484" s="34"/>
      <c r="N484" s="34"/>
      <c r="P484">
        <f t="shared" si="7"/>
        <v>1</v>
      </c>
      <c r="S484">
        <v>1</v>
      </c>
      <c r="X484" s="99">
        <v>1</v>
      </c>
    </row>
    <row r="485" spans="1:24" ht="15" x14ac:dyDescent="0.25">
      <c r="A485" s="40">
        <v>2050</v>
      </c>
      <c r="B485" s="22" t="s">
        <v>91</v>
      </c>
      <c r="C485" s="34"/>
      <c r="D485" s="34"/>
      <c r="E485" s="34"/>
      <c r="F485" s="34">
        <v>1</v>
      </c>
      <c r="G485" s="34"/>
      <c r="H485" s="34"/>
      <c r="I485" s="34"/>
      <c r="J485" s="34"/>
      <c r="K485" s="34"/>
      <c r="L485" s="34"/>
      <c r="M485" s="34"/>
      <c r="N485" s="34"/>
      <c r="P485">
        <f t="shared" si="7"/>
        <v>1</v>
      </c>
      <c r="S485">
        <v>1</v>
      </c>
      <c r="X485" s="99">
        <v>1</v>
      </c>
    </row>
    <row r="486" spans="1:24" ht="15" x14ac:dyDescent="0.25">
      <c r="A486" s="40">
        <v>2056</v>
      </c>
      <c r="B486" s="22" t="s">
        <v>91</v>
      </c>
      <c r="C486" s="34">
        <v>1</v>
      </c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P486">
        <f t="shared" si="7"/>
        <v>1</v>
      </c>
      <c r="S486">
        <v>1</v>
      </c>
      <c r="X486" s="99">
        <v>1</v>
      </c>
    </row>
    <row r="487" spans="1:24" ht="15" x14ac:dyDescent="0.25">
      <c r="A487" s="40">
        <v>2057</v>
      </c>
      <c r="B487" s="22" t="s">
        <v>91</v>
      </c>
      <c r="C487" s="34"/>
      <c r="D487" s="34"/>
      <c r="E487" s="34">
        <v>1</v>
      </c>
      <c r="F487" s="34"/>
      <c r="G487" s="34"/>
      <c r="H487" s="34"/>
      <c r="I487" s="34"/>
      <c r="J487" s="34"/>
      <c r="K487" s="34"/>
      <c r="L487" s="34"/>
      <c r="M487" s="34"/>
      <c r="N487" s="34"/>
      <c r="P487">
        <f t="shared" si="7"/>
        <v>1</v>
      </c>
      <c r="S487">
        <v>1</v>
      </c>
      <c r="X487" s="99">
        <v>1</v>
      </c>
    </row>
    <row r="488" spans="1:24" ht="15" x14ac:dyDescent="0.25">
      <c r="A488" s="40">
        <v>2058</v>
      </c>
      <c r="B488" s="22" t="s">
        <v>91</v>
      </c>
      <c r="C488" s="34">
        <v>1</v>
      </c>
      <c r="D488" s="34"/>
      <c r="E488" s="34"/>
      <c r="F488" s="34">
        <v>1</v>
      </c>
      <c r="G488" s="34"/>
      <c r="H488" s="34"/>
      <c r="I488" s="34"/>
      <c r="J488" s="34"/>
      <c r="K488" s="34"/>
      <c r="L488" s="34"/>
      <c r="M488" s="34"/>
      <c r="N488" s="34"/>
      <c r="P488">
        <f t="shared" si="7"/>
        <v>2</v>
      </c>
      <c r="S488">
        <v>2</v>
      </c>
      <c r="X488" s="99">
        <v>2</v>
      </c>
    </row>
    <row r="489" spans="1:24" ht="15" x14ac:dyDescent="0.25">
      <c r="A489" s="40">
        <v>2059</v>
      </c>
      <c r="B489" s="22" t="s">
        <v>91</v>
      </c>
      <c r="C489" s="34"/>
      <c r="D489" s="34"/>
      <c r="E489" s="34"/>
      <c r="F489" s="34">
        <v>1</v>
      </c>
      <c r="G489" s="34"/>
      <c r="H489" s="34"/>
      <c r="I489" s="34"/>
      <c r="J489" s="34"/>
      <c r="K489" s="34"/>
      <c r="L489" s="34"/>
      <c r="M489" s="34"/>
      <c r="N489" s="34"/>
      <c r="P489">
        <f t="shared" si="7"/>
        <v>1</v>
      </c>
      <c r="S489">
        <v>1</v>
      </c>
      <c r="X489" s="99">
        <v>2</v>
      </c>
    </row>
    <row r="490" spans="1:24" ht="15" x14ac:dyDescent="0.25">
      <c r="A490" s="40">
        <v>2060</v>
      </c>
      <c r="B490" s="22" t="s">
        <v>91</v>
      </c>
      <c r="C490" s="34"/>
      <c r="D490" s="34"/>
      <c r="E490" s="34"/>
      <c r="F490" s="34">
        <v>1</v>
      </c>
      <c r="G490" s="34"/>
      <c r="H490" s="34"/>
      <c r="I490" s="34"/>
      <c r="J490" s="34"/>
      <c r="K490" s="34"/>
      <c r="L490" s="34"/>
      <c r="M490" s="34"/>
      <c r="N490" s="34"/>
      <c r="P490">
        <f t="shared" si="7"/>
        <v>1</v>
      </c>
      <c r="S490">
        <v>1</v>
      </c>
      <c r="X490" s="99">
        <v>3</v>
      </c>
    </row>
    <row r="491" spans="1:24" ht="15" x14ac:dyDescent="0.25">
      <c r="A491" s="40">
        <v>2061</v>
      </c>
      <c r="B491" s="22" t="s">
        <v>91</v>
      </c>
      <c r="C491" s="34"/>
      <c r="D491" s="34"/>
      <c r="E491" s="34"/>
      <c r="F491" s="34">
        <v>1</v>
      </c>
      <c r="G491" s="34"/>
      <c r="H491" s="34"/>
      <c r="I491" s="34"/>
      <c r="J491" s="34"/>
      <c r="K491" s="34"/>
      <c r="L491" s="34"/>
      <c r="M491" s="34"/>
      <c r="N491" s="34">
        <v>1</v>
      </c>
      <c r="P491">
        <f t="shared" si="7"/>
        <v>2</v>
      </c>
      <c r="S491">
        <v>2</v>
      </c>
      <c r="X491" s="99">
        <v>1</v>
      </c>
    </row>
    <row r="492" spans="1:24" ht="15" x14ac:dyDescent="0.25">
      <c r="A492" s="40">
        <v>2062</v>
      </c>
      <c r="B492" s="22" t="s">
        <v>91</v>
      </c>
      <c r="C492" s="34">
        <v>1</v>
      </c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P492">
        <f t="shared" si="7"/>
        <v>1</v>
      </c>
      <c r="S492">
        <v>1</v>
      </c>
      <c r="X492" s="99">
        <v>1</v>
      </c>
    </row>
    <row r="493" spans="1:24" ht="15" x14ac:dyDescent="0.25">
      <c r="A493" s="40">
        <v>2063</v>
      </c>
      <c r="B493" s="22" t="s">
        <v>91</v>
      </c>
      <c r="C493" s="34">
        <v>1</v>
      </c>
      <c r="D493" s="34">
        <v>1</v>
      </c>
      <c r="E493" s="34"/>
      <c r="F493" s="34">
        <v>1</v>
      </c>
      <c r="G493" s="34"/>
      <c r="H493" s="34">
        <v>1</v>
      </c>
      <c r="I493" s="34"/>
      <c r="J493" s="34"/>
      <c r="K493" s="34"/>
      <c r="L493" s="34"/>
      <c r="M493" s="34"/>
      <c r="N493" s="34"/>
      <c r="P493">
        <f t="shared" si="7"/>
        <v>4</v>
      </c>
      <c r="S493">
        <v>4</v>
      </c>
      <c r="X493" s="99">
        <v>1</v>
      </c>
    </row>
    <row r="494" spans="1:24" ht="15" x14ac:dyDescent="0.25">
      <c r="A494" s="40">
        <v>2064</v>
      </c>
      <c r="B494" s="22" t="s">
        <v>91</v>
      </c>
      <c r="C494" s="34">
        <v>1</v>
      </c>
      <c r="D494" s="34"/>
      <c r="E494" s="34"/>
      <c r="F494" s="34">
        <v>1</v>
      </c>
      <c r="G494" s="34"/>
      <c r="H494" s="34"/>
      <c r="I494" s="34"/>
      <c r="J494" s="34"/>
      <c r="K494" s="34"/>
      <c r="L494" s="34"/>
      <c r="M494" s="34"/>
      <c r="N494" s="34"/>
      <c r="P494">
        <f t="shared" si="7"/>
        <v>2</v>
      </c>
      <c r="S494">
        <v>2</v>
      </c>
      <c r="X494" s="99">
        <v>1</v>
      </c>
    </row>
    <row r="495" spans="1:24" ht="15" x14ac:dyDescent="0.25">
      <c r="A495" s="40">
        <v>2065</v>
      </c>
      <c r="B495" s="22" t="s">
        <v>91</v>
      </c>
      <c r="C495" s="34"/>
      <c r="D495" s="34"/>
      <c r="E495" s="34">
        <v>1</v>
      </c>
      <c r="F495" s="34"/>
      <c r="G495" s="34"/>
      <c r="H495" s="34"/>
      <c r="I495" s="34"/>
      <c r="J495" s="34"/>
      <c r="K495" s="34"/>
      <c r="L495" s="34"/>
      <c r="M495" s="34"/>
      <c r="N495" s="34"/>
      <c r="P495">
        <f t="shared" si="7"/>
        <v>1</v>
      </c>
      <c r="S495">
        <v>1</v>
      </c>
      <c r="X495" s="99">
        <v>2</v>
      </c>
    </row>
    <row r="496" spans="1:24" ht="15" x14ac:dyDescent="0.25">
      <c r="A496" s="40">
        <v>2066</v>
      </c>
      <c r="B496" s="22" t="s">
        <v>91</v>
      </c>
      <c r="C496" s="34"/>
      <c r="D496" s="34"/>
      <c r="E496" s="34">
        <v>1</v>
      </c>
      <c r="F496" s="34"/>
      <c r="G496" s="34"/>
      <c r="H496" s="34"/>
      <c r="I496" s="34"/>
      <c r="J496" s="34">
        <v>1</v>
      </c>
      <c r="K496" s="34"/>
      <c r="L496" s="34"/>
      <c r="M496" s="34"/>
      <c r="N496" s="34"/>
      <c r="P496">
        <f t="shared" si="7"/>
        <v>2</v>
      </c>
      <c r="S496">
        <v>2</v>
      </c>
      <c r="X496" s="99">
        <v>3</v>
      </c>
    </row>
    <row r="497" spans="1:28" ht="15" x14ac:dyDescent="0.25">
      <c r="A497" s="40">
        <v>2067</v>
      </c>
      <c r="B497" s="22" t="s">
        <v>91</v>
      </c>
      <c r="C497" s="34"/>
      <c r="D497" s="34"/>
      <c r="E497" s="34"/>
      <c r="F497" s="34">
        <v>1</v>
      </c>
      <c r="G497" s="34">
        <v>1</v>
      </c>
      <c r="H497" s="34"/>
      <c r="I497" s="34"/>
      <c r="J497" s="34"/>
      <c r="K497" s="34"/>
      <c r="L497" s="34"/>
      <c r="M497" s="34"/>
      <c r="N497" s="34"/>
      <c r="P497">
        <f t="shared" si="7"/>
        <v>2</v>
      </c>
      <c r="S497">
        <v>2</v>
      </c>
      <c r="X497" s="99">
        <v>1</v>
      </c>
    </row>
    <row r="498" spans="1:28" ht="15" x14ac:dyDescent="0.25">
      <c r="A498" s="40">
        <v>2068</v>
      </c>
      <c r="B498" s="22" t="s">
        <v>91</v>
      </c>
      <c r="C498" s="34"/>
      <c r="D498" s="34"/>
      <c r="E498" s="34">
        <v>1</v>
      </c>
      <c r="F498" s="34">
        <v>1</v>
      </c>
      <c r="G498" s="34"/>
      <c r="H498" s="34"/>
      <c r="I498" s="34"/>
      <c r="J498" s="34"/>
      <c r="K498" s="34"/>
      <c r="L498" s="34"/>
      <c r="M498" s="34"/>
      <c r="N498" s="34"/>
      <c r="P498">
        <f t="shared" si="7"/>
        <v>2</v>
      </c>
      <c r="S498">
        <v>2</v>
      </c>
      <c r="X498" s="99">
        <v>2</v>
      </c>
    </row>
    <row r="499" spans="1:28" ht="15" x14ac:dyDescent="0.25">
      <c r="A499" s="40">
        <v>2069</v>
      </c>
      <c r="B499" s="22" t="s">
        <v>91</v>
      </c>
      <c r="C499" s="34"/>
      <c r="D499" s="34"/>
      <c r="E499" s="34"/>
      <c r="F499" s="34">
        <v>1</v>
      </c>
      <c r="G499" s="34">
        <v>1</v>
      </c>
      <c r="H499" s="34"/>
      <c r="I499" s="34"/>
      <c r="J499" s="34"/>
      <c r="K499" s="34"/>
      <c r="L499" s="34"/>
      <c r="M499" s="34"/>
      <c r="N499" s="34"/>
      <c r="P499">
        <f t="shared" si="7"/>
        <v>2</v>
      </c>
      <c r="S499">
        <v>2</v>
      </c>
      <c r="X499" s="99">
        <v>2</v>
      </c>
    </row>
    <row r="500" spans="1:28" ht="15" x14ac:dyDescent="0.25">
      <c r="A500" s="40">
        <v>2070</v>
      </c>
      <c r="B500" s="22" t="s">
        <v>91</v>
      </c>
      <c r="C500" s="34"/>
      <c r="D500" s="34"/>
      <c r="E500" s="34"/>
      <c r="F500" s="34"/>
      <c r="G500" s="34"/>
      <c r="H500" s="34"/>
      <c r="I500" s="34"/>
      <c r="J500" s="34">
        <v>1</v>
      </c>
      <c r="K500" s="34"/>
      <c r="L500" s="34"/>
      <c r="M500" s="34"/>
      <c r="N500" s="34"/>
      <c r="P500">
        <f t="shared" si="7"/>
        <v>1</v>
      </c>
      <c r="Q500" s="9"/>
      <c r="R500" s="9"/>
      <c r="S500" s="9">
        <v>1</v>
      </c>
      <c r="T500" s="9"/>
      <c r="U500" s="9"/>
      <c r="V500" s="9"/>
      <c r="W500" s="9"/>
      <c r="X500" s="99">
        <v>3</v>
      </c>
      <c r="Y500" s="9"/>
      <c r="Z500" s="9"/>
      <c r="AA500" s="9"/>
      <c r="AB500" s="9"/>
    </row>
    <row r="501" spans="1:28" ht="15" x14ac:dyDescent="0.25">
      <c r="A501" s="40">
        <v>2071</v>
      </c>
      <c r="B501" s="22" t="s">
        <v>91</v>
      </c>
      <c r="C501" s="34"/>
      <c r="D501" s="34"/>
      <c r="E501" s="34"/>
      <c r="F501" s="34"/>
      <c r="G501" s="34"/>
      <c r="H501" s="34">
        <v>1</v>
      </c>
      <c r="I501" s="34"/>
      <c r="J501" s="34"/>
      <c r="K501" s="34"/>
      <c r="L501" s="34"/>
      <c r="M501" s="34"/>
      <c r="N501" s="34"/>
      <c r="P501">
        <f t="shared" si="7"/>
        <v>1</v>
      </c>
      <c r="Q501" s="9"/>
      <c r="R501" s="9"/>
      <c r="S501" s="9">
        <v>1</v>
      </c>
      <c r="T501" s="9"/>
      <c r="U501" s="9"/>
      <c r="V501" s="9"/>
      <c r="W501" s="9"/>
      <c r="X501" s="99">
        <v>2</v>
      </c>
      <c r="Y501" s="9"/>
      <c r="Z501" s="9"/>
      <c r="AA501" s="9"/>
      <c r="AB501" s="9"/>
    </row>
    <row r="502" spans="1:28" ht="15" x14ac:dyDescent="0.25">
      <c r="A502" s="40">
        <v>2080</v>
      </c>
      <c r="B502" s="22" t="s">
        <v>91</v>
      </c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>
        <v>1</v>
      </c>
      <c r="N502" s="34"/>
      <c r="P502">
        <f t="shared" si="7"/>
        <v>1</v>
      </c>
      <c r="Q502" s="9"/>
      <c r="R502" s="9"/>
      <c r="S502" s="9">
        <v>1</v>
      </c>
      <c r="T502" s="9"/>
      <c r="U502" s="9"/>
      <c r="V502" s="9"/>
      <c r="W502" s="9"/>
      <c r="X502" s="99">
        <v>1</v>
      </c>
      <c r="Y502" s="9"/>
      <c r="Z502" s="9"/>
      <c r="AA502" s="9"/>
      <c r="AB502" s="9"/>
    </row>
    <row r="503" spans="1:28" ht="15" x14ac:dyDescent="0.25">
      <c r="A503" s="40">
        <v>2085</v>
      </c>
      <c r="B503" s="22" t="s">
        <v>91</v>
      </c>
      <c r="C503" s="34"/>
      <c r="D503" s="34">
        <v>1</v>
      </c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P503">
        <f t="shared" si="7"/>
        <v>1</v>
      </c>
      <c r="S503">
        <v>1</v>
      </c>
      <c r="X503" s="99">
        <v>1</v>
      </c>
    </row>
    <row r="504" spans="1:28" s="9" customFormat="1" ht="15" x14ac:dyDescent="0.25">
      <c r="A504" s="62"/>
      <c r="B504" s="36"/>
      <c r="D504"/>
      <c r="E504"/>
      <c r="F504"/>
      <c r="G504"/>
      <c r="H504"/>
      <c r="I504"/>
      <c r="J504"/>
      <c r="K504"/>
      <c r="L504"/>
      <c r="M504"/>
      <c r="N504"/>
      <c r="O504"/>
      <c r="P504">
        <f>AVERAGE(P4:P503)</f>
        <v>1.6259999999999999</v>
      </c>
      <c r="X504" s="99">
        <v>2</v>
      </c>
    </row>
    <row r="505" spans="1:28" s="9" customFormat="1" ht="15" x14ac:dyDescent="0.25">
      <c r="A505" s="62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P505"/>
      <c r="Q505"/>
      <c r="R505"/>
      <c r="S505"/>
      <c r="T505"/>
      <c r="U505"/>
      <c r="V505"/>
      <c r="W505"/>
      <c r="X505" s="99">
        <v>4</v>
      </c>
      <c r="Y505"/>
      <c r="Z505"/>
      <c r="AA505"/>
      <c r="AB505"/>
    </row>
    <row r="506" spans="1:28" s="9" customFormat="1" ht="15" x14ac:dyDescent="0.25">
      <c r="A506" s="94" t="s">
        <v>527</v>
      </c>
      <c r="B506" s="36"/>
      <c r="C506" s="24" t="s">
        <v>8</v>
      </c>
      <c r="D506" s="24" t="s">
        <v>9</v>
      </c>
      <c r="E506" s="24" t="s">
        <v>7</v>
      </c>
      <c r="F506" s="24" t="s">
        <v>6</v>
      </c>
      <c r="G506" s="24" t="s">
        <v>2</v>
      </c>
      <c r="H506" s="24" t="s">
        <v>88</v>
      </c>
      <c r="I506" s="24" t="s">
        <v>1</v>
      </c>
      <c r="J506" s="24" t="s">
        <v>0</v>
      </c>
      <c r="K506" s="24" t="s">
        <v>4</v>
      </c>
      <c r="L506" s="24" t="s">
        <v>11</v>
      </c>
      <c r="M506" s="24" t="s">
        <v>10</v>
      </c>
      <c r="N506" s="24" t="s">
        <v>89</v>
      </c>
      <c r="P506"/>
      <c r="Q506"/>
      <c r="R506"/>
      <c r="S506"/>
      <c r="T506"/>
      <c r="U506"/>
      <c r="V506"/>
      <c r="W506"/>
      <c r="X506" s="99">
        <v>1</v>
      </c>
      <c r="Y506"/>
      <c r="Z506"/>
      <c r="AA506"/>
      <c r="AB506"/>
    </row>
    <row r="507" spans="1:28" ht="15" x14ac:dyDescent="0.25">
      <c r="A507" s="23" t="s">
        <v>98</v>
      </c>
      <c r="B507" s="22" t="s">
        <v>91</v>
      </c>
      <c r="C507" s="34">
        <v>1</v>
      </c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P507">
        <f>SUM(C507:N507)</f>
        <v>1</v>
      </c>
      <c r="X507" s="99">
        <v>2</v>
      </c>
    </row>
    <row r="508" spans="1:28" ht="15" x14ac:dyDescent="0.25">
      <c r="A508" s="23" t="s">
        <v>99</v>
      </c>
      <c r="B508" s="22" t="s">
        <v>91</v>
      </c>
      <c r="C508" s="34"/>
      <c r="D508" s="34">
        <v>1</v>
      </c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P508">
        <f t="shared" ref="P508:P571" si="8">SUM(C508:N508)</f>
        <v>1</v>
      </c>
      <c r="X508" s="99">
        <v>1</v>
      </c>
    </row>
    <row r="509" spans="1:28" ht="15" x14ac:dyDescent="0.25">
      <c r="A509" s="23" t="s">
        <v>100</v>
      </c>
      <c r="B509" s="22" t="s">
        <v>91</v>
      </c>
      <c r="C509" s="34"/>
      <c r="D509" s="34">
        <v>1</v>
      </c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P509">
        <f t="shared" si="8"/>
        <v>1</v>
      </c>
      <c r="X509" s="99">
        <v>4</v>
      </c>
    </row>
    <row r="510" spans="1:28" ht="15" x14ac:dyDescent="0.25">
      <c r="A510" s="23" t="s">
        <v>101</v>
      </c>
      <c r="B510" s="22" t="s">
        <v>91</v>
      </c>
      <c r="C510" s="34"/>
      <c r="D510" s="34">
        <v>1</v>
      </c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P510">
        <f t="shared" si="8"/>
        <v>1</v>
      </c>
      <c r="X510" s="99">
        <v>1</v>
      </c>
    </row>
    <row r="511" spans="1:28" ht="15" x14ac:dyDescent="0.25">
      <c r="A511" s="23" t="s">
        <v>102</v>
      </c>
      <c r="B511" s="22" t="s">
        <v>91</v>
      </c>
      <c r="C511" s="34"/>
      <c r="D511" s="34">
        <v>1</v>
      </c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P511">
        <f t="shared" si="8"/>
        <v>1</v>
      </c>
      <c r="X511" s="99">
        <v>1</v>
      </c>
    </row>
    <row r="512" spans="1:28" ht="15" x14ac:dyDescent="0.25">
      <c r="A512" s="23" t="s">
        <v>103</v>
      </c>
      <c r="B512" s="22" t="s">
        <v>91</v>
      </c>
      <c r="C512" s="34"/>
      <c r="D512" s="34">
        <v>1</v>
      </c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P512">
        <f t="shared" si="8"/>
        <v>1</v>
      </c>
      <c r="X512" s="99">
        <v>2</v>
      </c>
    </row>
    <row r="513" spans="1:24" ht="15" x14ac:dyDescent="0.25">
      <c r="A513" s="23" t="s">
        <v>104</v>
      </c>
      <c r="B513" s="22" t="s">
        <v>91</v>
      </c>
      <c r="C513" s="34"/>
      <c r="D513" s="34">
        <v>1</v>
      </c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P513">
        <f t="shared" si="8"/>
        <v>1</v>
      </c>
      <c r="X513" s="99">
        <v>1</v>
      </c>
    </row>
    <row r="514" spans="1:24" ht="15" x14ac:dyDescent="0.25">
      <c r="A514" s="23" t="s">
        <v>105</v>
      </c>
      <c r="B514" s="22" t="s">
        <v>91</v>
      </c>
      <c r="C514" s="34"/>
      <c r="D514" s="34">
        <v>1</v>
      </c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P514">
        <f t="shared" si="8"/>
        <v>1</v>
      </c>
      <c r="X514" s="99">
        <v>2</v>
      </c>
    </row>
    <row r="515" spans="1:24" ht="15" x14ac:dyDescent="0.25">
      <c r="A515" s="23" t="s">
        <v>106</v>
      </c>
      <c r="B515" s="22" t="s">
        <v>91</v>
      </c>
      <c r="C515" s="34"/>
      <c r="D515" s="34">
        <v>1</v>
      </c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P515">
        <f t="shared" si="8"/>
        <v>1</v>
      </c>
      <c r="X515" s="99">
        <v>2</v>
      </c>
    </row>
    <row r="516" spans="1:24" ht="15" x14ac:dyDescent="0.25">
      <c r="A516" s="23" t="s">
        <v>107</v>
      </c>
      <c r="B516" s="22" t="s">
        <v>91</v>
      </c>
      <c r="C516" s="34"/>
      <c r="D516" s="34"/>
      <c r="E516" s="34">
        <v>1</v>
      </c>
      <c r="F516" s="34"/>
      <c r="G516" s="34"/>
      <c r="H516" s="34"/>
      <c r="I516" s="34"/>
      <c r="J516" s="34"/>
      <c r="K516" s="34"/>
      <c r="L516" s="34"/>
      <c r="M516" s="34"/>
      <c r="N516" s="34"/>
      <c r="P516">
        <f t="shared" si="8"/>
        <v>1</v>
      </c>
      <c r="X516" s="99">
        <v>3</v>
      </c>
    </row>
    <row r="517" spans="1:24" ht="15" x14ac:dyDescent="0.25">
      <c r="A517" s="23" t="s">
        <v>108</v>
      </c>
      <c r="B517" s="22" t="s">
        <v>91</v>
      </c>
      <c r="C517" s="34"/>
      <c r="D517" s="34">
        <v>1</v>
      </c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P517">
        <f t="shared" si="8"/>
        <v>1</v>
      </c>
      <c r="X517" s="99">
        <v>2</v>
      </c>
    </row>
    <row r="518" spans="1:24" ht="15" x14ac:dyDescent="0.25">
      <c r="A518" s="23" t="s">
        <v>109</v>
      </c>
      <c r="B518" s="22" t="s">
        <v>91</v>
      </c>
      <c r="C518" s="34">
        <v>1</v>
      </c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P518">
        <f t="shared" si="8"/>
        <v>1</v>
      </c>
      <c r="X518" s="99">
        <v>2</v>
      </c>
    </row>
    <row r="519" spans="1:24" ht="15" x14ac:dyDescent="0.25">
      <c r="A519" s="23" t="s">
        <v>110</v>
      </c>
      <c r="B519" s="22" t="s">
        <v>91</v>
      </c>
      <c r="C519" s="34"/>
      <c r="D519" s="34"/>
      <c r="E519" s="34">
        <v>1</v>
      </c>
      <c r="F519" s="34"/>
      <c r="G519" s="34"/>
      <c r="H519" s="34"/>
      <c r="I519" s="34"/>
      <c r="J519" s="34"/>
      <c r="K519" s="34"/>
      <c r="L519" s="34"/>
      <c r="M519" s="34"/>
      <c r="N519" s="34"/>
      <c r="P519">
        <f t="shared" si="8"/>
        <v>1</v>
      </c>
      <c r="X519" s="99">
        <v>2</v>
      </c>
    </row>
    <row r="520" spans="1:24" ht="15" x14ac:dyDescent="0.25">
      <c r="A520" s="23" t="s">
        <v>111</v>
      </c>
      <c r="B520" s="22" t="s">
        <v>91</v>
      </c>
      <c r="C520" s="34"/>
      <c r="D520" s="34"/>
      <c r="E520" s="34">
        <v>1</v>
      </c>
      <c r="F520" s="34"/>
      <c r="G520" s="34"/>
      <c r="H520" s="34"/>
      <c r="I520" s="34"/>
      <c r="J520" s="34"/>
      <c r="K520" s="34"/>
      <c r="L520" s="34"/>
      <c r="M520" s="34"/>
      <c r="N520" s="34"/>
      <c r="P520">
        <f t="shared" si="8"/>
        <v>1</v>
      </c>
      <c r="X520" s="99">
        <v>2</v>
      </c>
    </row>
    <row r="521" spans="1:24" ht="15" x14ac:dyDescent="0.25">
      <c r="A521" s="23" t="s">
        <v>112</v>
      </c>
      <c r="B521" s="22" t="s">
        <v>91</v>
      </c>
      <c r="C521" s="34"/>
      <c r="D521" s="34"/>
      <c r="E521" s="34">
        <v>1</v>
      </c>
      <c r="F521" s="34"/>
      <c r="G521" s="34"/>
      <c r="H521" s="34"/>
      <c r="I521" s="34">
        <v>1</v>
      </c>
      <c r="J521" s="34"/>
      <c r="K521" s="34"/>
      <c r="L521" s="34"/>
      <c r="M521" s="34"/>
      <c r="N521" s="34"/>
      <c r="P521">
        <f t="shared" si="8"/>
        <v>2</v>
      </c>
      <c r="X521" s="99">
        <v>1</v>
      </c>
    </row>
    <row r="522" spans="1:24" ht="15" x14ac:dyDescent="0.25">
      <c r="A522" s="23" t="s">
        <v>113</v>
      </c>
      <c r="B522" s="22" t="s">
        <v>91</v>
      </c>
      <c r="C522" s="34"/>
      <c r="D522" s="34"/>
      <c r="E522" s="34">
        <v>1</v>
      </c>
      <c r="F522" s="34"/>
      <c r="G522" s="34"/>
      <c r="H522" s="34"/>
      <c r="I522" s="34"/>
      <c r="J522" s="34"/>
      <c r="K522" s="34"/>
      <c r="L522" s="34"/>
      <c r="M522" s="34"/>
      <c r="N522" s="34"/>
      <c r="P522">
        <f t="shared" si="8"/>
        <v>1</v>
      </c>
      <c r="X522" s="99">
        <v>1</v>
      </c>
    </row>
    <row r="523" spans="1:24" ht="15" x14ac:dyDescent="0.25">
      <c r="A523" s="23" t="s">
        <v>114</v>
      </c>
      <c r="B523" s="22" t="s">
        <v>91</v>
      </c>
      <c r="C523" s="34"/>
      <c r="D523" s="34"/>
      <c r="E523" s="34">
        <v>1</v>
      </c>
      <c r="F523" s="34"/>
      <c r="G523" s="34"/>
      <c r="H523" s="34"/>
      <c r="I523" s="34"/>
      <c r="J523" s="34"/>
      <c r="K523" s="34"/>
      <c r="L523" s="34"/>
      <c r="M523" s="34"/>
      <c r="N523" s="34"/>
      <c r="P523">
        <f t="shared" si="8"/>
        <v>1</v>
      </c>
      <c r="X523" s="99">
        <v>3</v>
      </c>
    </row>
    <row r="524" spans="1:24" ht="15" x14ac:dyDescent="0.25">
      <c r="A524" s="23" t="s">
        <v>115</v>
      </c>
      <c r="B524" s="22" t="s">
        <v>91</v>
      </c>
      <c r="C524" s="34">
        <v>1</v>
      </c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P524">
        <f t="shared" si="8"/>
        <v>1</v>
      </c>
      <c r="X524" s="99">
        <v>2</v>
      </c>
    </row>
    <row r="525" spans="1:24" ht="15" x14ac:dyDescent="0.25">
      <c r="A525" s="23" t="s">
        <v>116</v>
      </c>
      <c r="B525" s="22" t="s">
        <v>91</v>
      </c>
      <c r="C525" s="34"/>
      <c r="D525" s="34"/>
      <c r="E525" s="34">
        <v>1</v>
      </c>
      <c r="F525" s="34"/>
      <c r="G525" s="34"/>
      <c r="H525" s="34"/>
      <c r="I525" s="34"/>
      <c r="J525" s="34"/>
      <c r="K525" s="34"/>
      <c r="L525" s="34"/>
      <c r="M525" s="34"/>
      <c r="N525" s="34"/>
      <c r="P525">
        <f t="shared" si="8"/>
        <v>1</v>
      </c>
      <c r="X525" s="99">
        <v>2</v>
      </c>
    </row>
    <row r="526" spans="1:24" ht="15" x14ac:dyDescent="0.25">
      <c r="A526" s="23" t="s">
        <v>117</v>
      </c>
      <c r="B526" s="22" t="s">
        <v>91</v>
      </c>
      <c r="C526" s="34"/>
      <c r="D526" s="34"/>
      <c r="E526" s="34"/>
      <c r="F526" s="34"/>
      <c r="G526" s="34"/>
      <c r="H526" s="34">
        <v>1</v>
      </c>
      <c r="I526" s="34"/>
      <c r="J526" s="34"/>
      <c r="K526" s="34"/>
      <c r="L526" s="34">
        <v>1</v>
      </c>
      <c r="M526" s="34"/>
      <c r="N526" s="34">
        <v>1</v>
      </c>
      <c r="P526">
        <f t="shared" si="8"/>
        <v>3</v>
      </c>
      <c r="X526" s="99">
        <v>1</v>
      </c>
    </row>
    <row r="527" spans="1:24" ht="15" x14ac:dyDescent="0.25">
      <c r="A527" s="23" t="s">
        <v>118</v>
      </c>
      <c r="B527" s="22" t="s">
        <v>91</v>
      </c>
      <c r="C527" s="34"/>
      <c r="D527" s="34"/>
      <c r="E527" s="34">
        <v>1</v>
      </c>
      <c r="F527" s="34"/>
      <c r="G527" s="34"/>
      <c r="H527" s="34"/>
      <c r="I527" s="34"/>
      <c r="J527" s="34"/>
      <c r="K527" s="34"/>
      <c r="L527" s="34"/>
      <c r="M527" s="34"/>
      <c r="N527" s="34"/>
      <c r="P527">
        <f t="shared" si="8"/>
        <v>1</v>
      </c>
      <c r="X527" s="99">
        <v>0</v>
      </c>
    </row>
    <row r="528" spans="1:24" ht="15" x14ac:dyDescent="0.25">
      <c r="A528" s="23" t="s">
        <v>119</v>
      </c>
      <c r="B528" s="22" t="s">
        <v>91</v>
      </c>
      <c r="C528" s="34">
        <v>1</v>
      </c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P528">
        <f t="shared" si="8"/>
        <v>1</v>
      </c>
      <c r="X528" s="99">
        <v>2</v>
      </c>
    </row>
    <row r="529" spans="1:24" ht="15" x14ac:dyDescent="0.25">
      <c r="A529" s="23" t="s">
        <v>120</v>
      </c>
      <c r="B529" s="22" t="s">
        <v>91</v>
      </c>
      <c r="C529" s="34">
        <v>1</v>
      </c>
      <c r="D529" s="34">
        <v>1</v>
      </c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P529">
        <f t="shared" si="8"/>
        <v>2</v>
      </c>
      <c r="X529" s="99">
        <v>2</v>
      </c>
    </row>
    <row r="530" spans="1:24" ht="15" x14ac:dyDescent="0.25">
      <c r="A530" s="23" t="s">
        <v>121</v>
      </c>
      <c r="B530" s="22" t="s">
        <v>91</v>
      </c>
      <c r="C530" s="34"/>
      <c r="D530" s="34"/>
      <c r="E530" s="34">
        <v>1</v>
      </c>
      <c r="F530" s="34"/>
      <c r="G530" s="34"/>
      <c r="H530" s="34"/>
      <c r="I530" s="34"/>
      <c r="J530" s="34"/>
      <c r="K530" s="34"/>
      <c r="L530" s="34"/>
      <c r="M530" s="34"/>
      <c r="N530" s="34"/>
      <c r="P530">
        <f t="shared" si="8"/>
        <v>1</v>
      </c>
      <c r="X530" s="99">
        <v>1</v>
      </c>
    </row>
    <row r="531" spans="1:24" ht="15" x14ac:dyDescent="0.25">
      <c r="A531" s="23" t="s">
        <v>122</v>
      </c>
      <c r="B531" s="22" t="s">
        <v>91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>
        <v>1</v>
      </c>
      <c r="M531" s="34"/>
      <c r="N531" s="34"/>
      <c r="P531">
        <f t="shared" si="8"/>
        <v>1</v>
      </c>
      <c r="X531" s="99">
        <v>3</v>
      </c>
    </row>
    <row r="532" spans="1:24" ht="15" x14ac:dyDescent="0.25">
      <c r="A532" s="23" t="s">
        <v>123</v>
      </c>
      <c r="B532" s="22" t="s">
        <v>91</v>
      </c>
      <c r="C532" s="34"/>
      <c r="D532" s="34"/>
      <c r="E532" s="34">
        <v>1</v>
      </c>
      <c r="F532" s="34"/>
      <c r="G532" s="34"/>
      <c r="H532" s="34">
        <v>1</v>
      </c>
      <c r="I532" s="34"/>
      <c r="J532" s="34"/>
      <c r="K532" s="34"/>
      <c r="L532" s="34"/>
      <c r="M532" s="34"/>
      <c r="N532" s="34"/>
      <c r="P532">
        <f t="shared" si="8"/>
        <v>2</v>
      </c>
      <c r="X532" s="99">
        <v>1</v>
      </c>
    </row>
    <row r="533" spans="1:24" ht="15" x14ac:dyDescent="0.25">
      <c r="A533" s="23" t="s">
        <v>124</v>
      </c>
      <c r="B533" s="22" t="s">
        <v>91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>
        <v>1</v>
      </c>
      <c r="M533" s="34"/>
      <c r="N533" s="34"/>
      <c r="P533">
        <f t="shared" si="8"/>
        <v>1</v>
      </c>
      <c r="X533" s="99">
        <v>0</v>
      </c>
    </row>
    <row r="534" spans="1:24" ht="15" x14ac:dyDescent="0.25">
      <c r="A534" s="23" t="s">
        <v>125</v>
      </c>
      <c r="B534" s="22" t="s">
        <v>91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>
        <v>1</v>
      </c>
      <c r="M534" s="34"/>
      <c r="N534" s="34"/>
      <c r="P534">
        <f t="shared" si="8"/>
        <v>1</v>
      </c>
      <c r="X534" s="99">
        <v>2</v>
      </c>
    </row>
    <row r="535" spans="1:24" ht="15" x14ac:dyDescent="0.25">
      <c r="A535" s="23" t="s">
        <v>126</v>
      </c>
      <c r="B535" s="22" t="s">
        <v>91</v>
      </c>
      <c r="C535" s="34"/>
      <c r="D535" s="34"/>
      <c r="E535" s="34">
        <v>1</v>
      </c>
      <c r="F535" s="34">
        <v>1</v>
      </c>
      <c r="G535" s="34"/>
      <c r="H535" s="34"/>
      <c r="I535" s="34"/>
      <c r="J535" s="34"/>
      <c r="K535" s="34"/>
      <c r="L535" s="34"/>
      <c r="M535" s="34"/>
      <c r="N535" s="34"/>
      <c r="P535">
        <f t="shared" si="8"/>
        <v>2</v>
      </c>
      <c r="X535" s="99">
        <v>1</v>
      </c>
    </row>
    <row r="536" spans="1:24" ht="15" x14ac:dyDescent="0.25">
      <c r="A536" s="23" t="s">
        <v>127</v>
      </c>
      <c r="B536" s="22" t="s">
        <v>91</v>
      </c>
      <c r="C536" s="34"/>
      <c r="D536" s="34">
        <v>1</v>
      </c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P536">
        <f t="shared" si="8"/>
        <v>1</v>
      </c>
      <c r="X536" s="99">
        <v>4</v>
      </c>
    </row>
    <row r="537" spans="1:24" ht="15" x14ac:dyDescent="0.25">
      <c r="A537" s="23" t="s">
        <v>128</v>
      </c>
      <c r="B537" s="22" t="s">
        <v>91</v>
      </c>
      <c r="C537" s="34"/>
      <c r="D537" s="34"/>
      <c r="E537" s="34">
        <v>1</v>
      </c>
      <c r="F537" s="34"/>
      <c r="G537" s="34"/>
      <c r="H537" s="34"/>
      <c r="I537" s="34"/>
      <c r="J537" s="34"/>
      <c r="K537" s="34"/>
      <c r="L537" s="34"/>
      <c r="M537" s="34"/>
      <c r="N537" s="34"/>
      <c r="P537">
        <f t="shared" si="8"/>
        <v>1</v>
      </c>
      <c r="X537" s="99">
        <v>1</v>
      </c>
    </row>
    <row r="538" spans="1:24" ht="15" x14ac:dyDescent="0.25">
      <c r="A538" s="23" t="s">
        <v>129</v>
      </c>
      <c r="B538" s="22" t="s">
        <v>91</v>
      </c>
      <c r="C538" s="34"/>
      <c r="D538" s="34"/>
      <c r="E538" s="34">
        <v>1</v>
      </c>
      <c r="F538" s="34"/>
      <c r="G538" s="34"/>
      <c r="H538" s="34"/>
      <c r="I538" s="34"/>
      <c r="J538" s="34"/>
      <c r="K538" s="34"/>
      <c r="L538" s="34"/>
      <c r="M538" s="34"/>
      <c r="N538" s="34"/>
      <c r="P538">
        <f t="shared" si="8"/>
        <v>1</v>
      </c>
      <c r="X538" s="99">
        <v>3</v>
      </c>
    </row>
    <row r="539" spans="1:24" ht="15" x14ac:dyDescent="0.25">
      <c r="A539" s="23" t="s">
        <v>130</v>
      </c>
      <c r="B539" s="22" t="s">
        <v>91</v>
      </c>
      <c r="C539" s="34"/>
      <c r="D539" s="34">
        <v>1</v>
      </c>
      <c r="E539" s="34"/>
      <c r="F539" s="34"/>
      <c r="G539" s="34"/>
      <c r="H539" s="34"/>
      <c r="I539" s="34">
        <v>1</v>
      </c>
      <c r="J539" s="34"/>
      <c r="K539" s="34"/>
      <c r="L539" s="34"/>
      <c r="M539" s="34"/>
      <c r="N539" s="34"/>
      <c r="P539">
        <f t="shared" si="8"/>
        <v>2</v>
      </c>
      <c r="X539" s="99">
        <v>2</v>
      </c>
    </row>
    <row r="540" spans="1:24" ht="15" x14ac:dyDescent="0.25">
      <c r="A540" s="23" t="s">
        <v>131</v>
      </c>
      <c r="B540" s="22" t="s">
        <v>91</v>
      </c>
      <c r="C540" s="34"/>
      <c r="D540" s="34"/>
      <c r="E540" s="34">
        <v>1</v>
      </c>
      <c r="F540" s="34"/>
      <c r="G540" s="34"/>
      <c r="H540" s="34"/>
      <c r="I540" s="34"/>
      <c r="J540" s="34"/>
      <c r="K540" s="34"/>
      <c r="L540" s="34"/>
      <c r="M540" s="34"/>
      <c r="N540" s="34"/>
      <c r="P540">
        <f t="shared" si="8"/>
        <v>1</v>
      </c>
      <c r="X540" s="99">
        <v>2</v>
      </c>
    </row>
    <row r="541" spans="1:24" ht="15" x14ac:dyDescent="0.25">
      <c r="A541" s="23" t="s">
        <v>132</v>
      </c>
      <c r="B541" s="22" t="s">
        <v>91</v>
      </c>
      <c r="C541" s="34"/>
      <c r="D541" s="34"/>
      <c r="E541" s="34"/>
      <c r="F541" s="34">
        <v>1</v>
      </c>
      <c r="G541" s="34"/>
      <c r="H541" s="34"/>
      <c r="I541" s="34">
        <v>1</v>
      </c>
      <c r="J541" s="34"/>
      <c r="K541" s="34"/>
      <c r="L541" s="34"/>
      <c r="M541" s="34"/>
      <c r="N541" s="34"/>
      <c r="P541">
        <f t="shared" si="8"/>
        <v>2</v>
      </c>
      <c r="X541" s="99">
        <v>2</v>
      </c>
    </row>
    <row r="542" spans="1:24" ht="15" x14ac:dyDescent="0.25">
      <c r="A542" s="23" t="s">
        <v>133</v>
      </c>
      <c r="B542" s="22" t="s">
        <v>91</v>
      </c>
      <c r="C542" s="34"/>
      <c r="D542" s="34"/>
      <c r="E542" s="34">
        <v>1</v>
      </c>
      <c r="F542" s="34"/>
      <c r="G542" s="34"/>
      <c r="H542" s="34"/>
      <c r="I542" s="34"/>
      <c r="J542" s="34"/>
      <c r="K542" s="34"/>
      <c r="L542" s="34"/>
      <c r="M542" s="34"/>
      <c r="N542" s="34"/>
      <c r="P542">
        <f t="shared" si="8"/>
        <v>1</v>
      </c>
      <c r="X542" s="99">
        <v>3</v>
      </c>
    </row>
    <row r="543" spans="1:24" ht="15" x14ac:dyDescent="0.25">
      <c r="A543" s="23" t="s">
        <v>134</v>
      </c>
      <c r="B543" s="22" t="s">
        <v>91</v>
      </c>
      <c r="C543" s="34"/>
      <c r="D543" s="34">
        <v>1</v>
      </c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P543">
        <f t="shared" si="8"/>
        <v>1</v>
      </c>
      <c r="X543" s="99">
        <v>2</v>
      </c>
    </row>
    <row r="544" spans="1:24" ht="15" x14ac:dyDescent="0.25">
      <c r="A544" s="23" t="s">
        <v>135</v>
      </c>
      <c r="B544" s="22" t="s">
        <v>91</v>
      </c>
      <c r="C544" s="34">
        <v>1</v>
      </c>
      <c r="D544" s="34"/>
      <c r="E544" s="34"/>
      <c r="F544" s="34"/>
      <c r="G544" s="34"/>
      <c r="H544" s="34">
        <v>1</v>
      </c>
      <c r="I544" s="34"/>
      <c r="J544" s="34"/>
      <c r="K544" s="34"/>
      <c r="L544" s="34"/>
      <c r="M544" s="34"/>
      <c r="N544" s="34"/>
      <c r="P544">
        <f t="shared" si="8"/>
        <v>2</v>
      </c>
      <c r="X544" s="99">
        <v>1</v>
      </c>
    </row>
    <row r="545" spans="1:24" ht="15" x14ac:dyDescent="0.25">
      <c r="A545" s="23" t="s">
        <v>136</v>
      </c>
      <c r="B545" s="22" t="s">
        <v>91</v>
      </c>
      <c r="C545" s="34"/>
      <c r="D545" s="34">
        <v>1</v>
      </c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P545">
        <f t="shared" si="8"/>
        <v>1</v>
      </c>
      <c r="X545" s="99">
        <v>2</v>
      </c>
    </row>
    <row r="546" spans="1:24" ht="15" x14ac:dyDescent="0.25">
      <c r="A546" s="23" t="s">
        <v>137</v>
      </c>
      <c r="B546" s="22" t="s">
        <v>91</v>
      </c>
      <c r="C546" s="34">
        <v>1</v>
      </c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P546">
        <f t="shared" si="8"/>
        <v>1</v>
      </c>
      <c r="X546" s="99">
        <v>1</v>
      </c>
    </row>
    <row r="547" spans="1:24" ht="15" x14ac:dyDescent="0.25">
      <c r="A547" s="23" t="s">
        <v>138</v>
      </c>
      <c r="B547" s="22" t="s">
        <v>91</v>
      </c>
      <c r="C547" s="34">
        <v>1</v>
      </c>
      <c r="D547" s="34">
        <v>1</v>
      </c>
      <c r="E547" s="34"/>
      <c r="F547" s="34">
        <v>1</v>
      </c>
      <c r="G547" s="34"/>
      <c r="H547" s="34"/>
      <c r="I547" s="34"/>
      <c r="J547" s="34"/>
      <c r="K547" s="34"/>
      <c r="L547" s="34"/>
      <c r="M547" s="34"/>
      <c r="N547" s="34"/>
      <c r="P547">
        <f t="shared" si="8"/>
        <v>3</v>
      </c>
      <c r="X547" s="99">
        <v>1</v>
      </c>
    </row>
    <row r="548" spans="1:24" ht="15" x14ac:dyDescent="0.25">
      <c r="A548" s="23" t="s">
        <v>139</v>
      </c>
      <c r="B548" s="22" t="s">
        <v>91</v>
      </c>
      <c r="C548" s="34"/>
      <c r="D548" s="34">
        <v>1</v>
      </c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P548">
        <f t="shared" si="8"/>
        <v>1</v>
      </c>
      <c r="X548" s="99">
        <v>2</v>
      </c>
    </row>
    <row r="549" spans="1:24" ht="15" x14ac:dyDescent="0.25">
      <c r="A549" s="23" t="s">
        <v>140</v>
      </c>
      <c r="B549" s="22" t="s">
        <v>91</v>
      </c>
      <c r="C549" s="34">
        <v>1</v>
      </c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P549">
        <f t="shared" si="8"/>
        <v>1</v>
      </c>
      <c r="X549" s="99">
        <v>2</v>
      </c>
    </row>
    <row r="550" spans="1:24" ht="15" x14ac:dyDescent="0.25">
      <c r="A550" s="23" t="s">
        <v>141</v>
      </c>
      <c r="B550" s="22" t="s">
        <v>91</v>
      </c>
      <c r="C550" s="34"/>
      <c r="D550" s="34">
        <v>1</v>
      </c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P550">
        <f t="shared" si="8"/>
        <v>1</v>
      </c>
      <c r="X550" s="99">
        <v>2</v>
      </c>
    </row>
    <row r="551" spans="1:24" ht="15" x14ac:dyDescent="0.25">
      <c r="A551" s="23" t="s">
        <v>142</v>
      </c>
      <c r="B551" s="22" t="s">
        <v>91</v>
      </c>
      <c r="C551" s="34"/>
      <c r="D551" s="34"/>
      <c r="E551" s="34"/>
      <c r="F551" s="34"/>
      <c r="G551" s="34"/>
      <c r="H551" s="34"/>
      <c r="I551" s="34"/>
      <c r="J551" s="34"/>
      <c r="K551" s="34"/>
      <c r="L551" s="34">
        <v>1</v>
      </c>
      <c r="M551" s="34"/>
      <c r="N551" s="34"/>
      <c r="P551">
        <f t="shared" si="8"/>
        <v>1</v>
      </c>
      <c r="X551" s="99">
        <v>3</v>
      </c>
    </row>
    <row r="552" spans="1:24" ht="15" x14ac:dyDescent="0.25">
      <c r="A552" s="23" t="s">
        <v>143</v>
      </c>
      <c r="B552" s="22" t="s">
        <v>91</v>
      </c>
      <c r="C552" s="34"/>
      <c r="D552" s="34"/>
      <c r="E552" s="34">
        <v>1</v>
      </c>
      <c r="F552" s="34"/>
      <c r="G552" s="34"/>
      <c r="H552" s="34"/>
      <c r="I552" s="34"/>
      <c r="J552" s="34"/>
      <c r="K552" s="34"/>
      <c r="L552" s="34">
        <v>1</v>
      </c>
      <c r="M552" s="34"/>
      <c r="N552" s="34"/>
      <c r="P552">
        <f t="shared" si="8"/>
        <v>2</v>
      </c>
      <c r="X552" s="99">
        <v>1</v>
      </c>
    </row>
    <row r="553" spans="1:24" ht="15" x14ac:dyDescent="0.25">
      <c r="A553" s="23" t="s">
        <v>144</v>
      </c>
      <c r="B553" s="22" t="s">
        <v>91</v>
      </c>
      <c r="C553" s="34"/>
      <c r="D553" s="34">
        <v>1</v>
      </c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P553">
        <f t="shared" si="8"/>
        <v>1</v>
      </c>
      <c r="X553" s="99">
        <v>1</v>
      </c>
    </row>
    <row r="554" spans="1:24" ht="15" x14ac:dyDescent="0.25">
      <c r="A554" s="23" t="s">
        <v>145</v>
      </c>
      <c r="B554" s="22" t="s">
        <v>91</v>
      </c>
      <c r="C554" s="34">
        <v>1</v>
      </c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P554">
        <f t="shared" si="8"/>
        <v>1</v>
      </c>
      <c r="X554" s="99">
        <v>2</v>
      </c>
    </row>
    <row r="555" spans="1:24" ht="15" x14ac:dyDescent="0.25">
      <c r="A555" s="23" t="s">
        <v>146</v>
      </c>
      <c r="B555" s="22" t="s">
        <v>91</v>
      </c>
      <c r="C555" s="34"/>
      <c r="D555" s="34"/>
      <c r="E555" s="34"/>
      <c r="F555" s="34"/>
      <c r="G555" s="34"/>
      <c r="H555" s="34"/>
      <c r="I555" s="34"/>
      <c r="J555" s="34"/>
      <c r="K555" s="34"/>
      <c r="L555" s="34">
        <v>1</v>
      </c>
      <c r="M555" s="34"/>
      <c r="N555" s="34"/>
      <c r="P555">
        <f t="shared" si="8"/>
        <v>1</v>
      </c>
      <c r="X555" s="99">
        <v>2</v>
      </c>
    </row>
    <row r="556" spans="1:24" ht="15" x14ac:dyDescent="0.25">
      <c r="A556" s="23" t="s">
        <v>147</v>
      </c>
      <c r="B556" s="22" t="s">
        <v>91</v>
      </c>
      <c r="C556" s="34"/>
      <c r="D556" s="34">
        <v>1</v>
      </c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P556">
        <f t="shared" si="8"/>
        <v>1</v>
      </c>
      <c r="X556" s="99">
        <v>3</v>
      </c>
    </row>
    <row r="557" spans="1:24" ht="15" x14ac:dyDescent="0.25">
      <c r="A557" s="23" t="s">
        <v>148</v>
      </c>
      <c r="B557" s="22" t="s">
        <v>91</v>
      </c>
      <c r="C557" s="34"/>
      <c r="D557" s="34">
        <v>1</v>
      </c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P557">
        <f t="shared" si="8"/>
        <v>1</v>
      </c>
      <c r="X557" s="99">
        <v>2</v>
      </c>
    </row>
    <row r="558" spans="1:24" ht="15" x14ac:dyDescent="0.25">
      <c r="A558" s="23" t="s">
        <v>149</v>
      </c>
      <c r="B558" s="22" t="s">
        <v>91</v>
      </c>
      <c r="C558" s="34">
        <v>1</v>
      </c>
      <c r="D558" s="34">
        <v>1</v>
      </c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P558">
        <f t="shared" si="8"/>
        <v>2</v>
      </c>
      <c r="X558" s="99">
        <v>2</v>
      </c>
    </row>
    <row r="559" spans="1:24" ht="15" x14ac:dyDescent="0.25">
      <c r="A559" s="23" t="s">
        <v>150</v>
      </c>
      <c r="B559" s="22" t="s">
        <v>91</v>
      </c>
      <c r="C559" s="34"/>
      <c r="D559" s="34">
        <v>1</v>
      </c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P559">
        <f t="shared" si="8"/>
        <v>1</v>
      </c>
      <c r="X559" s="99">
        <v>2</v>
      </c>
    </row>
    <row r="560" spans="1:24" ht="15" x14ac:dyDescent="0.25">
      <c r="A560" s="23" t="s">
        <v>151</v>
      </c>
      <c r="B560" s="22" t="s">
        <v>91</v>
      </c>
      <c r="C560" s="34"/>
      <c r="D560" s="34">
        <v>1</v>
      </c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P560">
        <f t="shared" si="8"/>
        <v>1</v>
      </c>
      <c r="X560" s="99">
        <v>2</v>
      </c>
    </row>
    <row r="561" spans="1:24" ht="15" x14ac:dyDescent="0.25">
      <c r="A561" s="23" t="s">
        <v>152</v>
      </c>
      <c r="B561" s="22" t="s">
        <v>91</v>
      </c>
      <c r="C561" s="34">
        <v>1</v>
      </c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P561">
        <f t="shared" si="8"/>
        <v>1</v>
      </c>
      <c r="X561" s="99">
        <v>2</v>
      </c>
    </row>
    <row r="562" spans="1:24" ht="15" x14ac:dyDescent="0.25">
      <c r="A562" s="23" t="s">
        <v>153</v>
      </c>
      <c r="B562" s="22" t="s">
        <v>91</v>
      </c>
      <c r="C562" s="34">
        <v>1</v>
      </c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P562">
        <f t="shared" si="8"/>
        <v>1</v>
      </c>
      <c r="X562" s="99">
        <v>2</v>
      </c>
    </row>
    <row r="563" spans="1:24" ht="15" x14ac:dyDescent="0.25">
      <c r="A563" s="23" t="s">
        <v>154</v>
      </c>
      <c r="B563" s="22" t="s">
        <v>91</v>
      </c>
      <c r="C563" s="34"/>
      <c r="D563" s="34"/>
      <c r="E563" s="34"/>
      <c r="F563" s="34"/>
      <c r="G563" s="34"/>
      <c r="H563" s="34"/>
      <c r="I563" s="34"/>
      <c r="J563" s="34"/>
      <c r="K563" s="34"/>
      <c r="L563" s="34">
        <v>1</v>
      </c>
      <c r="M563" s="34"/>
      <c r="N563" s="34"/>
      <c r="P563">
        <f t="shared" si="8"/>
        <v>1</v>
      </c>
      <c r="X563" s="99">
        <v>2</v>
      </c>
    </row>
    <row r="564" spans="1:24" ht="15" x14ac:dyDescent="0.25">
      <c r="A564" s="23" t="s">
        <v>155</v>
      </c>
      <c r="B564" s="22" t="s">
        <v>91</v>
      </c>
      <c r="C564" s="34">
        <v>1</v>
      </c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P564">
        <f t="shared" si="8"/>
        <v>1</v>
      </c>
      <c r="X564" s="99">
        <v>2</v>
      </c>
    </row>
    <row r="565" spans="1:24" ht="15" x14ac:dyDescent="0.25">
      <c r="A565" s="23" t="s">
        <v>156</v>
      </c>
      <c r="B565" s="22" t="s">
        <v>91</v>
      </c>
      <c r="C565" s="34">
        <v>1</v>
      </c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P565">
        <f t="shared" si="8"/>
        <v>1</v>
      </c>
      <c r="X565" s="99">
        <v>2</v>
      </c>
    </row>
    <row r="566" spans="1:24" ht="15" x14ac:dyDescent="0.25">
      <c r="A566" s="23" t="s">
        <v>157</v>
      </c>
      <c r="B566" s="22" t="s">
        <v>91</v>
      </c>
      <c r="C566" s="34">
        <v>1</v>
      </c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P566">
        <f t="shared" si="8"/>
        <v>1</v>
      </c>
      <c r="X566" s="99">
        <v>1</v>
      </c>
    </row>
    <row r="567" spans="1:24" ht="15" x14ac:dyDescent="0.25">
      <c r="A567" s="23" t="s">
        <v>158</v>
      </c>
      <c r="B567" s="22" t="s">
        <v>91</v>
      </c>
      <c r="C567" s="34">
        <v>1</v>
      </c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P567">
        <f t="shared" si="8"/>
        <v>1</v>
      </c>
      <c r="X567" s="99">
        <v>1</v>
      </c>
    </row>
    <row r="568" spans="1:24" ht="15" x14ac:dyDescent="0.25">
      <c r="A568" s="23" t="s">
        <v>159</v>
      </c>
      <c r="B568" s="22" t="s">
        <v>91</v>
      </c>
      <c r="C568" s="34">
        <v>1</v>
      </c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P568">
        <f t="shared" si="8"/>
        <v>1</v>
      </c>
      <c r="X568" s="99">
        <v>1</v>
      </c>
    </row>
    <row r="569" spans="1:24" ht="15" x14ac:dyDescent="0.25">
      <c r="A569" s="23" t="s">
        <v>160</v>
      </c>
      <c r="B569" s="22" t="s">
        <v>91</v>
      </c>
      <c r="C569" s="34"/>
      <c r="D569" s="34">
        <v>1</v>
      </c>
      <c r="E569" s="34">
        <v>1</v>
      </c>
      <c r="F569" s="34"/>
      <c r="G569" s="34"/>
      <c r="H569" s="34"/>
      <c r="I569" s="34"/>
      <c r="J569" s="34"/>
      <c r="K569" s="34"/>
      <c r="L569" s="34"/>
      <c r="M569" s="34"/>
      <c r="N569" s="34"/>
      <c r="P569">
        <f t="shared" si="8"/>
        <v>2</v>
      </c>
      <c r="X569" s="99">
        <v>2</v>
      </c>
    </row>
    <row r="570" spans="1:24" ht="15" x14ac:dyDescent="0.25">
      <c r="A570" s="23" t="s">
        <v>161</v>
      </c>
      <c r="B570" s="22" t="s">
        <v>91</v>
      </c>
      <c r="C570" s="34"/>
      <c r="D570" s="34"/>
      <c r="E570" s="34">
        <v>1</v>
      </c>
      <c r="F570" s="34"/>
      <c r="G570" s="34"/>
      <c r="H570" s="34"/>
      <c r="I570" s="34"/>
      <c r="J570" s="34"/>
      <c r="K570" s="34"/>
      <c r="L570" s="34"/>
      <c r="M570" s="34"/>
      <c r="N570" s="34"/>
      <c r="P570">
        <f t="shared" si="8"/>
        <v>1</v>
      </c>
      <c r="X570" s="99">
        <v>2</v>
      </c>
    </row>
    <row r="571" spans="1:24" ht="15" x14ac:dyDescent="0.25">
      <c r="A571" s="23" t="s">
        <v>162</v>
      </c>
      <c r="B571" s="22" t="s">
        <v>91</v>
      </c>
      <c r="C571" s="34"/>
      <c r="D571" s="34">
        <v>1</v>
      </c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P571">
        <f t="shared" si="8"/>
        <v>1</v>
      </c>
      <c r="X571" s="99">
        <v>2</v>
      </c>
    </row>
    <row r="572" spans="1:24" ht="15" x14ac:dyDescent="0.25">
      <c r="A572" s="23" t="s">
        <v>163</v>
      </c>
      <c r="B572" s="22" t="s">
        <v>91</v>
      </c>
      <c r="C572" s="34"/>
      <c r="D572" s="34"/>
      <c r="E572" s="34">
        <v>1</v>
      </c>
      <c r="F572" s="34"/>
      <c r="G572" s="34"/>
      <c r="H572" s="34"/>
      <c r="I572" s="34"/>
      <c r="J572" s="34"/>
      <c r="K572" s="34"/>
      <c r="L572" s="34"/>
      <c r="M572" s="34"/>
      <c r="N572" s="34"/>
      <c r="P572">
        <f t="shared" ref="P572:P635" si="9">SUM(C572:N572)</f>
        <v>1</v>
      </c>
      <c r="X572" s="99">
        <v>1</v>
      </c>
    </row>
    <row r="573" spans="1:24" ht="15" x14ac:dyDescent="0.25">
      <c r="A573" s="23" t="s">
        <v>164</v>
      </c>
      <c r="B573" s="22" t="s">
        <v>91</v>
      </c>
      <c r="C573" s="34">
        <v>1</v>
      </c>
      <c r="D573" s="34"/>
      <c r="E573" s="34">
        <v>1</v>
      </c>
      <c r="F573" s="34"/>
      <c r="G573" s="34"/>
      <c r="H573" s="34"/>
      <c r="I573" s="34"/>
      <c r="J573" s="34"/>
      <c r="K573" s="34"/>
      <c r="L573" s="34"/>
      <c r="M573" s="34"/>
      <c r="N573" s="34"/>
      <c r="P573">
        <f t="shared" si="9"/>
        <v>2</v>
      </c>
      <c r="X573" s="99">
        <v>2</v>
      </c>
    </row>
    <row r="574" spans="1:24" ht="15" x14ac:dyDescent="0.25">
      <c r="A574" s="23" t="s">
        <v>165</v>
      </c>
      <c r="B574" s="22" t="s">
        <v>91</v>
      </c>
      <c r="C574" s="34">
        <v>1</v>
      </c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P574">
        <f t="shared" si="9"/>
        <v>1</v>
      </c>
      <c r="X574" s="99">
        <v>2</v>
      </c>
    </row>
    <row r="575" spans="1:24" ht="15" x14ac:dyDescent="0.25">
      <c r="A575" s="23" t="s">
        <v>166</v>
      </c>
      <c r="B575" s="22" t="s">
        <v>91</v>
      </c>
      <c r="C575" s="34">
        <v>1</v>
      </c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P575">
        <f t="shared" si="9"/>
        <v>1</v>
      </c>
      <c r="X575" s="99">
        <v>2</v>
      </c>
    </row>
    <row r="576" spans="1:24" ht="15" x14ac:dyDescent="0.25">
      <c r="A576" s="23" t="s">
        <v>167</v>
      </c>
      <c r="B576" s="22" t="s">
        <v>91</v>
      </c>
      <c r="C576" s="34"/>
      <c r="D576" s="34"/>
      <c r="E576" s="34">
        <v>1</v>
      </c>
      <c r="F576" s="34"/>
      <c r="G576" s="34"/>
      <c r="H576" s="34"/>
      <c r="I576" s="34"/>
      <c r="J576" s="34"/>
      <c r="K576" s="34"/>
      <c r="L576" s="34"/>
      <c r="M576" s="34"/>
      <c r="N576" s="34"/>
      <c r="P576">
        <f t="shared" si="9"/>
        <v>1</v>
      </c>
      <c r="X576" s="99">
        <v>2</v>
      </c>
    </row>
    <row r="577" spans="1:24" ht="15" x14ac:dyDescent="0.25">
      <c r="A577" s="23" t="s">
        <v>168</v>
      </c>
      <c r="B577" s="22" t="s">
        <v>91</v>
      </c>
      <c r="C577" s="34">
        <v>1</v>
      </c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P577">
        <f t="shared" si="9"/>
        <v>1</v>
      </c>
      <c r="X577" s="99">
        <v>1</v>
      </c>
    </row>
    <row r="578" spans="1:24" ht="15" x14ac:dyDescent="0.25">
      <c r="A578" s="23" t="s">
        <v>169</v>
      </c>
      <c r="B578" s="22" t="s">
        <v>91</v>
      </c>
      <c r="C578" s="34">
        <v>1</v>
      </c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P578">
        <f t="shared" si="9"/>
        <v>1</v>
      </c>
      <c r="X578" s="99">
        <v>2</v>
      </c>
    </row>
    <row r="579" spans="1:24" ht="15" x14ac:dyDescent="0.25">
      <c r="A579" s="23" t="s">
        <v>170</v>
      </c>
      <c r="B579" s="22" t="s">
        <v>91</v>
      </c>
      <c r="C579" s="34"/>
      <c r="D579" s="34"/>
      <c r="E579" s="34">
        <v>1</v>
      </c>
      <c r="F579" s="34"/>
      <c r="G579" s="34"/>
      <c r="H579" s="34"/>
      <c r="I579" s="34"/>
      <c r="J579" s="34"/>
      <c r="K579" s="34"/>
      <c r="L579" s="34"/>
      <c r="M579" s="34"/>
      <c r="N579" s="34"/>
      <c r="P579">
        <f t="shared" si="9"/>
        <v>1</v>
      </c>
      <c r="X579" s="99">
        <v>1</v>
      </c>
    </row>
    <row r="580" spans="1:24" ht="15" x14ac:dyDescent="0.25">
      <c r="A580" s="23" t="s">
        <v>171</v>
      </c>
      <c r="B580" s="22" t="s">
        <v>91</v>
      </c>
      <c r="C580" s="34"/>
      <c r="D580" s="34">
        <v>1</v>
      </c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P580">
        <f t="shared" si="9"/>
        <v>1</v>
      </c>
      <c r="X580" s="99">
        <v>2</v>
      </c>
    </row>
    <row r="581" spans="1:24" ht="15" x14ac:dyDescent="0.25">
      <c r="A581" s="23" t="s">
        <v>172</v>
      </c>
      <c r="B581" s="22" t="s">
        <v>91</v>
      </c>
      <c r="C581" s="34"/>
      <c r="D581" s="34">
        <v>1</v>
      </c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P581">
        <f t="shared" si="9"/>
        <v>1</v>
      </c>
      <c r="X581" s="99">
        <v>3</v>
      </c>
    </row>
    <row r="582" spans="1:24" ht="15" x14ac:dyDescent="0.25">
      <c r="A582" s="23" t="s">
        <v>173</v>
      </c>
      <c r="B582" s="22" t="s">
        <v>91</v>
      </c>
      <c r="C582" s="34">
        <v>1</v>
      </c>
      <c r="D582" s="34">
        <v>1</v>
      </c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P582">
        <f t="shared" si="9"/>
        <v>2</v>
      </c>
      <c r="X582" s="99">
        <v>2</v>
      </c>
    </row>
    <row r="583" spans="1:24" ht="15" x14ac:dyDescent="0.25">
      <c r="A583" s="23" t="s">
        <v>174</v>
      </c>
      <c r="B583" s="22" t="s">
        <v>91</v>
      </c>
      <c r="C583" s="34"/>
      <c r="D583" s="34">
        <v>1</v>
      </c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P583">
        <f t="shared" si="9"/>
        <v>1</v>
      </c>
      <c r="X583" s="99">
        <v>2</v>
      </c>
    </row>
    <row r="584" spans="1:24" ht="15" x14ac:dyDescent="0.25">
      <c r="A584" s="23" t="s">
        <v>175</v>
      </c>
      <c r="B584" s="22" t="s">
        <v>91</v>
      </c>
      <c r="C584" s="34"/>
      <c r="D584" s="34">
        <v>1</v>
      </c>
      <c r="E584" s="34"/>
      <c r="F584" s="34"/>
      <c r="G584" s="34"/>
      <c r="H584" s="34">
        <v>1</v>
      </c>
      <c r="I584" s="34"/>
      <c r="J584" s="34"/>
      <c r="K584" s="34"/>
      <c r="L584" s="34">
        <v>1</v>
      </c>
      <c r="M584" s="34"/>
      <c r="N584" s="34"/>
      <c r="P584">
        <f t="shared" si="9"/>
        <v>3</v>
      </c>
      <c r="X584" s="99">
        <v>1</v>
      </c>
    </row>
    <row r="585" spans="1:24" ht="15" x14ac:dyDescent="0.25">
      <c r="A585" s="23" t="s">
        <v>176</v>
      </c>
      <c r="B585" s="22" t="s">
        <v>91</v>
      </c>
      <c r="C585" s="34"/>
      <c r="D585" s="34">
        <v>1</v>
      </c>
      <c r="E585" s="34"/>
      <c r="F585" s="34"/>
      <c r="G585" s="34"/>
      <c r="H585" s="34"/>
      <c r="I585" s="34"/>
      <c r="J585" s="34"/>
      <c r="K585" s="34"/>
      <c r="L585" s="34">
        <v>1</v>
      </c>
      <c r="M585" s="34"/>
      <c r="N585" s="34"/>
      <c r="P585">
        <f t="shared" si="9"/>
        <v>2</v>
      </c>
      <c r="X585" s="99">
        <v>2</v>
      </c>
    </row>
    <row r="586" spans="1:24" ht="15" x14ac:dyDescent="0.25">
      <c r="A586" s="23" t="s">
        <v>177</v>
      </c>
      <c r="B586" s="22" t="s">
        <v>91</v>
      </c>
      <c r="C586" s="34"/>
      <c r="D586" s="34"/>
      <c r="E586" s="34">
        <v>1</v>
      </c>
      <c r="F586" s="34"/>
      <c r="G586" s="34"/>
      <c r="H586" s="34"/>
      <c r="I586" s="34"/>
      <c r="J586" s="34"/>
      <c r="K586" s="34"/>
      <c r="L586" s="34"/>
      <c r="M586" s="34"/>
      <c r="N586" s="34"/>
      <c r="P586">
        <f t="shared" si="9"/>
        <v>1</v>
      </c>
      <c r="X586" s="99">
        <v>3</v>
      </c>
    </row>
    <row r="587" spans="1:24" ht="15" x14ac:dyDescent="0.25">
      <c r="A587" s="23" t="s">
        <v>178</v>
      </c>
      <c r="B587" s="22" t="s">
        <v>91</v>
      </c>
      <c r="C587" s="34"/>
      <c r="D587" s="34"/>
      <c r="E587" s="34"/>
      <c r="F587" s="34"/>
      <c r="G587" s="34"/>
      <c r="H587" s="34">
        <v>1</v>
      </c>
      <c r="I587" s="34"/>
      <c r="J587" s="34"/>
      <c r="K587" s="34"/>
      <c r="L587" s="34"/>
      <c r="M587" s="34"/>
      <c r="N587" s="34"/>
      <c r="P587">
        <f t="shared" si="9"/>
        <v>1</v>
      </c>
      <c r="X587" s="99">
        <v>2</v>
      </c>
    </row>
    <row r="588" spans="1:24" ht="15" x14ac:dyDescent="0.25">
      <c r="A588" s="23" t="s">
        <v>179</v>
      </c>
      <c r="B588" s="22" t="s">
        <v>91</v>
      </c>
      <c r="C588" s="34"/>
      <c r="D588" s="34"/>
      <c r="E588" s="34">
        <v>1</v>
      </c>
      <c r="F588" s="34"/>
      <c r="G588" s="34"/>
      <c r="H588" s="34"/>
      <c r="I588" s="34"/>
      <c r="J588" s="34"/>
      <c r="K588" s="34"/>
      <c r="L588" s="34"/>
      <c r="M588" s="34"/>
      <c r="N588" s="34"/>
      <c r="P588">
        <f t="shared" si="9"/>
        <v>1</v>
      </c>
      <c r="X588" s="99">
        <v>2</v>
      </c>
    </row>
    <row r="589" spans="1:24" ht="15" x14ac:dyDescent="0.25">
      <c r="A589" s="23" t="s">
        <v>180</v>
      </c>
      <c r="B589" s="22" t="s">
        <v>91</v>
      </c>
      <c r="C589" s="34"/>
      <c r="D589" s="34"/>
      <c r="E589" s="34">
        <v>1</v>
      </c>
      <c r="F589" s="34"/>
      <c r="G589" s="34"/>
      <c r="H589" s="34"/>
      <c r="I589" s="34"/>
      <c r="J589" s="34"/>
      <c r="K589" s="34"/>
      <c r="L589" s="34"/>
      <c r="M589" s="34"/>
      <c r="N589" s="34"/>
      <c r="P589">
        <f t="shared" si="9"/>
        <v>1</v>
      </c>
      <c r="X589" s="99">
        <v>2</v>
      </c>
    </row>
    <row r="590" spans="1:24" ht="15" x14ac:dyDescent="0.25">
      <c r="A590" s="23" t="s">
        <v>181</v>
      </c>
      <c r="B590" s="22" t="s">
        <v>91</v>
      </c>
      <c r="C590" s="34"/>
      <c r="D590" s="34"/>
      <c r="E590" s="34">
        <v>1</v>
      </c>
      <c r="F590" s="34"/>
      <c r="G590" s="34"/>
      <c r="H590" s="34"/>
      <c r="I590" s="34"/>
      <c r="J590" s="34"/>
      <c r="K590" s="34"/>
      <c r="L590" s="34"/>
      <c r="M590" s="34"/>
      <c r="N590" s="34"/>
      <c r="P590">
        <f t="shared" si="9"/>
        <v>1</v>
      </c>
      <c r="X590" s="99">
        <v>2</v>
      </c>
    </row>
    <row r="591" spans="1:24" ht="15" x14ac:dyDescent="0.25">
      <c r="A591" s="23" t="s">
        <v>182</v>
      </c>
      <c r="B591" s="22" t="s">
        <v>91</v>
      </c>
      <c r="C591" s="34"/>
      <c r="D591" s="34"/>
      <c r="E591" s="34">
        <v>1</v>
      </c>
      <c r="F591" s="34"/>
      <c r="G591" s="34"/>
      <c r="H591" s="34">
        <v>1</v>
      </c>
      <c r="I591" s="34"/>
      <c r="J591" s="34"/>
      <c r="K591" s="34"/>
      <c r="L591" s="34">
        <v>1</v>
      </c>
      <c r="M591" s="34"/>
      <c r="N591" s="34"/>
      <c r="P591">
        <f t="shared" si="9"/>
        <v>3</v>
      </c>
      <c r="X591" s="99">
        <v>1</v>
      </c>
    </row>
    <row r="592" spans="1:24" ht="15" x14ac:dyDescent="0.25">
      <c r="A592" s="23" t="s">
        <v>183</v>
      </c>
      <c r="B592" s="22" t="s">
        <v>91</v>
      </c>
      <c r="C592" s="34"/>
      <c r="D592" s="34">
        <v>1</v>
      </c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P592">
        <f t="shared" si="9"/>
        <v>1</v>
      </c>
      <c r="X592" s="99">
        <v>1</v>
      </c>
    </row>
    <row r="593" spans="1:24" ht="15" x14ac:dyDescent="0.25">
      <c r="A593" s="23" t="s">
        <v>184</v>
      </c>
      <c r="B593" s="22" t="s">
        <v>91</v>
      </c>
      <c r="C593" s="34"/>
      <c r="D593" s="34">
        <v>1</v>
      </c>
      <c r="E593" s="34"/>
      <c r="F593" s="34"/>
      <c r="G593" s="34"/>
      <c r="H593" s="34">
        <v>1</v>
      </c>
      <c r="I593" s="34"/>
      <c r="J593" s="34"/>
      <c r="K593" s="34"/>
      <c r="L593" s="34"/>
      <c r="M593" s="34"/>
      <c r="N593" s="34"/>
      <c r="P593">
        <f t="shared" si="9"/>
        <v>2</v>
      </c>
      <c r="X593" s="99">
        <v>1</v>
      </c>
    </row>
    <row r="594" spans="1:24" ht="15" x14ac:dyDescent="0.25">
      <c r="A594" s="23" t="s">
        <v>185</v>
      </c>
      <c r="B594" s="22" t="s">
        <v>91</v>
      </c>
      <c r="C594" s="34"/>
      <c r="D594" s="34">
        <v>1</v>
      </c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P594">
        <f t="shared" si="9"/>
        <v>1</v>
      </c>
      <c r="X594" s="99">
        <v>2</v>
      </c>
    </row>
    <row r="595" spans="1:24" ht="15" x14ac:dyDescent="0.25">
      <c r="A595" s="23" t="s">
        <v>186</v>
      </c>
      <c r="B595" s="22" t="s">
        <v>91</v>
      </c>
      <c r="C595" s="34"/>
      <c r="D595" s="34">
        <v>1</v>
      </c>
      <c r="E595" s="34">
        <v>1</v>
      </c>
      <c r="F595" s="34"/>
      <c r="G595" s="34"/>
      <c r="H595" s="34"/>
      <c r="I595" s="34"/>
      <c r="J595" s="34"/>
      <c r="K595" s="34"/>
      <c r="L595" s="34"/>
      <c r="M595" s="34"/>
      <c r="N595" s="34"/>
      <c r="P595">
        <f t="shared" si="9"/>
        <v>2</v>
      </c>
      <c r="X595" s="99">
        <v>3</v>
      </c>
    </row>
    <row r="596" spans="1:24" ht="15" x14ac:dyDescent="0.25">
      <c r="A596" s="23" t="s">
        <v>187</v>
      </c>
      <c r="B596" s="22" t="s">
        <v>91</v>
      </c>
      <c r="C596" s="34"/>
      <c r="D596" s="34">
        <v>1</v>
      </c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P596">
        <f t="shared" si="9"/>
        <v>1</v>
      </c>
      <c r="X596" s="99">
        <v>1</v>
      </c>
    </row>
    <row r="597" spans="1:24" ht="15" x14ac:dyDescent="0.25">
      <c r="A597" s="23" t="s">
        <v>188</v>
      </c>
      <c r="B597" s="22" t="s">
        <v>91</v>
      </c>
      <c r="C597" s="34"/>
      <c r="D597" s="34"/>
      <c r="E597" s="34">
        <v>1</v>
      </c>
      <c r="F597" s="34"/>
      <c r="G597" s="34"/>
      <c r="H597" s="34">
        <v>1</v>
      </c>
      <c r="I597" s="34"/>
      <c r="J597" s="34"/>
      <c r="K597" s="34"/>
      <c r="L597" s="34">
        <v>1</v>
      </c>
      <c r="M597" s="34"/>
      <c r="N597" s="34"/>
      <c r="P597">
        <f t="shared" si="9"/>
        <v>3</v>
      </c>
      <c r="X597" s="99">
        <v>1</v>
      </c>
    </row>
    <row r="598" spans="1:24" ht="15" x14ac:dyDescent="0.25">
      <c r="A598" s="23" t="s">
        <v>189</v>
      </c>
      <c r="B598" s="22" t="s">
        <v>91</v>
      </c>
      <c r="C598" s="34"/>
      <c r="D598" s="34"/>
      <c r="E598" s="34"/>
      <c r="F598" s="34">
        <v>1</v>
      </c>
      <c r="G598" s="34"/>
      <c r="H598" s="34"/>
      <c r="I598" s="34"/>
      <c r="J598" s="34">
        <v>1</v>
      </c>
      <c r="K598" s="34"/>
      <c r="L598" s="34"/>
      <c r="M598" s="34"/>
      <c r="N598" s="34"/>
      <c r="P598">
        <f t="shared" si="9"/>
        <v>2</v>
      </c>
      <c r="X598" s="99">
        <v>3</v>
      </c>
    </row>
    <row r="599" spans="1:24" ht="15" x14ac:dyDescent="0.25">
      <c r="A599" s="23" t="s">
        <v>190</v>
      </c>
      <c r="B599" s="22" t="s">
        <v>91</v>
      </c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>
        <v>1</v>
      </c>
      <c r="N599" s="34"/>
      <c r="P599">
        <f t="shared" si="9"/>
        <v>1</v>
      </c>
      <c r="X599" s="99">
        <v>2</v>
      </c>
    </row>
    <row r="600" spans="1:24" ht="15" x14ac:dyDescent="0.25">
      <c r="A600" s="23" t="s">
        <v>191</v>
      </c>
      <c r="B600" s="22" t="s">
        <v>91</v>
      </c>
      <c r="C600" s="34"/>
      <c r="D600" s="34">
        <v>1</v>
      </c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P600">
        <f t="shared" si="9"/>
        <v>1</v>
      </c>
      <c r="X600" s="99">
        <v>2</v>
      </c>
    </row>
    <row r="601" spans="1:24" ht="15" x14ac:dyDescent="0.25">
      <c r="A601" s="23" t="s">
        <v>192</v>
      </c>
      <c r="B601" s="22" t="s">
        <v>91</v>
      </c>
      <c r="C601" s="34"/>
      <c r="D601" s="34">
        <v>1</v>
      </c>
      <c r="E601" s="34">
        <v>1</v>
      </c>
      <c r="F601" s="34"/>
      <c r="G601" s="34"/>
      <c r="H601" s="34"/>
      <c r="I601" s="34"/>
      <c r="J601" s="34"/>
      <c r="K601" s="34"/>
      <c r="L601" s="34"/>
      <c r="M601" s="34"/>
      <c r="N601" s="34"/>
      <c r="P601">
        <f t="shared" si="9"/>
        <v>2</v>
      </c>
      <c r="X601" s="99">
        <v>2</v>
      </c>
    </row>
    <row r="602" spans="1:24" ht="15" x14ac:dyDescent="0.25">
      <c r="A602" s="23" t="s">
        <v>193</v>
      </c>
      <c r="B602" s="22" t="s">
        <v>91</v>
      </c>
      <c r="C602" s="34"/>
      <c r="D602" s="34"/>
      <c r="E602" s="34">
        <v>1</v>
      </c>
      <c r="F602" s="34"/>
      <c r="G602" s="34"/>
      <c r="H602" s="34"/>
      <c r="I602" s="34"/>
      <c r="J602" s="34"/>
      <c r="K602" s="34"/>
      <c r="L602" s="34"/>
      <c r="M602" s="34"/>
      <c r="N602" s="34"/>
      <c r="P602">
        <f t="shared" si="9"/>
        <v>1</v>
      </c>
      <c r="X602" s="99">
        <v>2</v>
      </c>
    </row>
    <row r="603" spans="1:24" ht="15" x14ac:dyDescent="0.25">
      <c r="A603" s="23" t="s">
        <v>194</v>
      </c>
      <c r="B603" s="22" t="s">
        <v>91</v>
      </c>
      <c r="C603" s="34"/>
      <c r="D603" s="34">
        <v>1</v>
      </c>
      <c r="E603" s="34"/>
      <c r="F603" s="34"/>
      <c r="G603" s="34"/>
      <c r="H603" s="34"/>
      <c r="I603" s="34"/>
      <c r="J603" s="34"/>
      <c r="K603" s="34"/>
      <c r="L603" s="34">
        <v>1</v>
      </c>
      <c r="M603" s="34"/>
      <c r="N603" s="34"/>
      <c r="P603">
        <f t="shared" si="9"/>
        <v>2</v>
      </c>
      <c r="X603" s="99">
        <v>2</v>
      </c>
    </row>
    <row r="604" spans="1:24" ht="15" x14ac:dyDescent="0.25">
      <c r="A604" s="23" t="s">
        <v>196</v>
      </c>
      <c r="B604" s="22" t="s">
        <v>91</v>
      </c>
      <c r="C604" s="34"/>
      <c r="D604" s="34">
        <v>1</v>
      </c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P604">
        <f t="shared" si="9"/>
        <v>1</v>
      </c>
      <c r="X604" s="99">
        <v>1</v>
      </c>
    </row>
    <row r="605" spans="1:24" ht="15" x14ac:dyDescent="0.25">
      <c r="A605" s="23" t="s">
        <v>197</v>
      </c>
      <c r="B605" s="22" t="s">
        <v>91</v>
      </c>
      <c r="C605" s="34"/>
      <c r="D605" s="34"/>
      <c r="E605" s="34">
        <v>1</v>
      </c>
      <c r="F605" s="34"/>
      <c r="G605" s="34"/>
      <c r="H605" s="34"/>
      <c r="I605" s="34"/>
      <c r="J605" s="34"/>
      <c r="K605" s="34"/>
      <c r="L605" s="34"/>
      <c r="M605" s="34"/>
      <c r="N605" s="34"/>
      <c r="P605">
        <f t="shared" si="9"/>
        <v>1</v>
      </c>
      <c r="X605" s="99">
        <v>1</v>
      </c>
    </row>
    <row r="606" spans="1:24" ht="15" x14ac:dyDescent="0.25">
      <c r="A606" s="23" t="s">
        <v>198</v>
      </c>
      <c r="B606" s="22" t="s">
        <v>91</v>
      </c>
      <c r="C606" s="34"/>
      <c r="D606" s="34"/>
      <c r="E606" s="34">
        <v>1</v>
      </c>
      <c r="F606" s="34"/>
      <c r="G606" s="34"/>
      <c r="H606" s="34"/>
      <c r="I606" s="34"/>
      <c r="J606" s="34"/>
      <c r="K606" s="34"/>
      <c r="L606" s="34">
        <v>1</v>
      </c>
      <c r="M606" s="34"/>
      <c r="N606" s="34"/>
      <c r="P606">
        <f t="shared" si="9"/>
        <v>2</v>
      </c>
      <c r="X606" s="99">
        <v>3</v>
      </c>
    </row>
    <row r="607" spans="1:24" ht="15" x14ac:dyDescent="0.25">
      <c r="A607" s="23" t="s">
        <v>199</v>
      </c>
      <c r="B607" s="22" t="s">
        <v>91</v>
      </c>
      <c r="C607" s="34"/>
      <c r="D607" s="34">
        <v>1</v>
      </c>
      <c r="E607" s="34">
        <v>1</v>
      </c>
      <c r="F607" s="34"/>
      <c r="G607" s="34"/>
      <c r="H607" s="34"/>
      <c r="I607" s="34"/>
      <c r="J607" s="34"/>
      <c r="K607" s="34"/>
      <c r="L607" s="34"/>
      <c r="M607" s="34"/>
      <c r="N607" s="34"/>
      <c r="P607">
        <f t="shared" si="9"/>
        <v>2</v>
      </c>
      <c r="X607" s="99">
        <v>1</v>
      </c>
    </row>
    <row r="608" spans="1:24" ht="15" x14ac:dyDescent="0.25">
      <c r="A608" s="23" t="s">
        <v>200</v>
      </c>
      <c r="B608" s="22" t="s">
        <v>91</v>
      </c>
      <c r="C608" s="34">
        <v>1</v>
      </c>
      <c r="D608" s="34"/>
      <c r="E608" s="34">
        <v>1</v>
      </c>
      <c r="F608" s="34"/>
      <c r="G608" s="34"/>
      <c r="H608" s="34"/>
      <c r="I608" s="34"/>
      <c r="J608" s="34"/>
      <c r="K608" s="34"/>
      <c r="L608" s="34"/>
      <c r="M608" s="34"/>
      <c r="N608" s="34"/>
      <c r="P608">
        <f t="shared" si="9"/>
        <v>2</v>
      </c>
      <c r="X608" s="99">
        <v>1</v>
      </c>
    </row>
    <row r="609" spans="1:24" ht="15" x14ac:dyDescent="0.25">
      <c r="A609" s="23" t="s">
        <v>201</v>
      </c>
      <c r="B609" s="22" t="s">
        <v>91</v>
      </c>
      <c r="C609" s="34"/>
      <c r="D609" s="34">
        <v>1</v>
      </c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P609">
        <f t="shared" si="9"/>
        <v>1</v>
      </c>
      <c r="X609" s="99">
        <v>2</v>
      </c>
    </row>
    <row r="610" spans="1:24" ht="15" x14ac:dyDescent="0.25">
      <c r="A610" s="23" t="s">
        <v>202</v>
      </c>
      <c r="B610" s="22" t="s">
        <v>91</v>
      </c>
      <c r="C610" s="34">
        <v>1</v>
      </c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P610">
        <f t="shared" si="9"/>
        <v>1</v>
      </c>
      <c r="X610" s="99">
        <v>1</v>
      </c>
    </row>
    <row r="611" spans="1:24" ht="15" x14ac:dyDescent="0.25">
      <c r="A611" s="23" t="s">
        <v>203</v>
      </c>
      <c r="B611" s="22" t="s">
        <v>91</v>
      </c>
      <c r="C611" s="34"/>
      <c r="D611" s="34">
        <v>1</v>
      </c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P611">
        <f t="shared" si="9"/>
        <v>1</v>
      </c>
      <c r="X611" s="99">
        <v>1</v>
      </c>
    </row>
    <row r="612" spans="1:24" ht="15" x14ac:dyDescent="0.25">
      <c r="A612" s="23" t="s">
        <v>204</v>
      </c>
      <c r="B612" s="22" t="s">
        <v>91</v>
      </c>
      <c r="C612" s="34"/>
      <c r="D612" s="34"/>
      <c r="E612" s="34">
        <v>1</v>
      </c>
      <c r="F612" s="34"/>
      <c r="G612" s="34"/>
      <c r="H612" s="34"/>
      <c r="I612" s="34"/>
      <c r="J612" s="34"/>
      <c r="K612" s="34"/>
      <c r="L612" s="34"/>
      <c r="M612" s="34"/>
      <c r="N612" s="34"/>
      <c r="P612">
        <f t="shared" si="9"/>
        <v>1</v>
      </c>
      <c r="X612" s="99">
        <v>3</v>
      </c>
    </row>
    <row r="613" spans="1:24" ht="15" x14ac:dyDescent="0.25">
      <c r="A613" s="23" t="s">
        <v>205</v>
      </c>
      <c r="B613" s="22" t="s">
        <v>91</v>
      </c>
      <c r="C613" s="34"/>
      <c r="D613" s="34"/>
      <c r="E613" s="34">
        <v>1</v>
      </c>
      <c r="F613" s="34"/>
      <c r="G613" s="34"/>
      <c r="H613" s="34"/>
      <c r="I613" s="34"/>
      <c r="J613" s="34"/>
      <c r="K613" s="34"/>
      <c r="L613" s="34"/>
      <c r="M613" s="34"/>
      <c r="N613" s="34"/>
      <c r="P613">
        <f t="shared" si="9"/>
        <v>1</v>
      </c>
      <c r="X613" s="99">
        <v>1</v>
      </c>
    </row>
    <row r="614" spans="1:24" ht="15" x14ac:dyDescent="0.25">
      <c r="A614" s="23" t="s">
        <v>206</v>
      </c>
      <c r="B614" s="22" t="s">
        <v>91</v>
      </c>
      <c r="C614" s="34"/>
      <c r="D614" s="34">
        <v>1</v>
      </c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P614">
        <f t="shared" si="9"/>
        <v>1</v>
      </c>
      <c r="X614" s="99">
        <v>2</v>
      </c>
    </row>
    <row r="615" spans="1:24" ht="15" x14ac:dyDescent="0.25">
      <c r="A615" s="23" t="s">
        <v>207</v>
      </c>
      <c r="B615" s="22" t="s">
        <v>91</v>
      </c>
      <c r="C615" s="34"/>
      <c r="D615" s="34"/>
      <c r="E615" s="34">
        <v>1</v>
      </c>
      <c r="F615" s="34"/>
      <c r="G615" s="34"/>
      <c r="H615" s="34"/>
      <c r="I615" s="34"/>
      <c r="J615" s="34"/>
      <c r="K615" s="34"/>
      <c r="L615" s="34"/>
      <c r="M615" s="34"/>
      <c r="N615" s="34"/>
      <c r="P615">
        <f t="shared" si="9"/>
        <v>1</v>
      </c>
      <c r="X615" s="99">
        <v>1</v>
      </c>
    </row>
    <row r="616" spans="1:24" ht="15" x14ac:dyDescent="0.25">
      <c r="A616" s="23" t="s">
        <v>208</v>
      </c>
      <c r="B616" s="22" t="s">
        <v>91</v>
      </c>
      <c r="C616" s="34"/>
      <c r="D616" s="34">
        <v>1</v>
      </c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P616">
        <f t="shared" si="9"/>
        <v>1</v>
      </c>
      <c r="X616" s="99">
        <v>1</v>
      </c>
    </row>
    <row r="617" spans="1:24" ht="15" x14ac:dyDescent="0.25">
      <c r="A617" s="23" t="s">
        <v>209</v>
      </c>
      <c r="B617" s="22" t="s">
        <v>91</v>
      </c>
      <c r="C617" s="34"/>
      <c r="D617" s="34">
        <v>1</v>
      </c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P617">
        <f t="shared" si="9"/>
        <v>1</v>
      </c>
      <c r="X617" s="99">
        <v>1</v>
      </c>
    </row>
    <row r="618" spans="1:24" ht="15" x14ac:dyDescent="0.25">
      <c r="A618" s="23" t="s">
        <v>210</v>
      </c>
      <c r="B618" s="22" t="s">
        <v>91</v>
      </c>
      <c r="C618" s="34">
        <v>1</v>
      </c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P618">
        <f t="shared" si="9"/>
        <v>1</v>
      </c>
      <c r="X618" s="99">
        <v>1</v>
      </c>
    </row>
    <row r="619" spans="1:24" ht="15" x14ac:dyDescent="0.25">
      <c r="A619" s="23" t="s">
        <v>211</v>
      </c>
      <c r="B619" s="22" t="s">
        <v>91</v>
      </c>
      <c r="C619" s="34"/>
      <c r="D619" s="34"/>
      <c r="E619" s="34">
        <v>1</v>
      </c>
      <c r="F619" s="34"/>
      <c r="G619" s="34"/>
      <c r="H619" s="34"/>
      <c r="I619" s="34">
        <v>1</v>
      </c>
      <c r="J619" s="34"/>
      <c r="K619" s="34"/>
      <c r="L619" s="34"/>
      <c r="M619" s="34"/>
      <c r="N619" s="34"/>
      <c r="P619">
        <f t="shared" si="9"/>
        <v>2</v>
      </c>
      <c r="X619" s="99">
        <v>2</v>
      </c>
    </row>
    <row r="620" spans="1:24" ht="15" x14ac:dyDescent="0.25">
      <c r="A620" s="23" t="s">
        <v>212</v>
      </c>
      <c r="B620" s="22" t="s">
        <v>91</v>
      </c>
      <c r="C620" s="34"/>
      <c r="D620" s="34"/>
      <c r="E620" s="34">
        <v>1</v>
      </c>
      <c r="F620" s="34"/>
      <c r="G620" s="34"/>
      <c r="H620" s="34"/>
      <c r="I620" s="34"/>
      <c r="J620" s="34"/>
      <c r="K620" s="34"/>
      <c r="L620" s="34"/>
      <c r="M620" s="34"/>
      <c r="N620" s="34"/>
      <c r="P620">
        <f t="shared" si="9"/>
        <v>1</v>
      </c>
      <c r="X620" s="99">
        <v>2</v>
      </c>
    </row>
    <row r="621" spans="1:24" ht="15" x14ac:dyDescent="0.25">
      <c r="A621" s="23" t="s">
        <v>213</v>
      </c>
      <c r="B621" s="22" t="s">
        <v>91</v>
      </c>
      <c r="C621" s="34"/>
      <c r="D621" s="34">
        <v>1</v>
      </c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P621">
        <f t="shared" si="9"/>
        <v>1</v>
      </c>
      <c r="X621" s="99">
        <v>2</v>
      </c>
    </row>
    <row r="622" spans="1:24" ht="15" x14ac:dyDescent="0.25">
      <c r="A622" s="23" t="s">
        <v>214</v>
      </c>
      <c r="B622" s="22" t="s">
        <v>91</v>
      </c>
      <c r="C622" s="34">
        <v>1</v>
      </c>
      <c r="D622" s="34"/>
      <c r="E622" s="34"/>
      <c r="F622" s="34"/>
      <c r="G622" s="34"/>
      <c r="H622" s="34">
        <v>1</v>
      </c>
      <c r="I622" s="34"/>
      <c r="J622" s="34"/>
      <c r="K622" s="34"/>
      <c r="L622" s="34"/>
      <c r="M622" s="34"/>
      <c r="N622" s="34"/>
      <c r="P622">
        <f t="shared" si="9"/>
        <v>2</v>
      </c>
      <c r="X622" s="99">
        <v>1</v>
      </c>
    </row>
    <row r="623" spans="1:24" ht="15" x14ac:dyDescent="0.25">
      <c r="A623" s="23" t="s">
        <v>215</v>
      </c>
      <c r="B623" s="22" t="s">
        <v>91</v>
      </c>
      <c r="C623" s="34"/>
      <c r="D623" s="34"/>
      <c r="E623" s="34"/>
      <c r="F623" s="34"/>
      <c r="G623" s="34"/>
      <c r="H623" s="34"/>
      <c r="I623" s="34"/>
      <c r="J623" s="34"/>
      <c r="K623" s="34"/>
      <c r="L623" s="34">
        <v>1</v>
      </c>
      <c r="M623" s="34"/>
      <c r="N623" s="34"/>
      <c r="P623">
        <f t="shared" si="9"/>
        <v>1</v>
      </c>
      <c r="X623" s="99">
        <v>2</v>
      </c>
    </row>
    <row r="624" spans="1:24" ht="15" x14ac:dyDescent="0.25">
      <c r="A624" s="23" t="s">
        <v>216</v>
      </c>
      <c r="B624" s="22" t="s">
        <v>91</v>
      </c>
      <c r="C624" s="34"/>
      <c r="D624" s="34"/>
      <c r="E624" s="34"/>
      <c r="F624" s="34"/>
      <c r="G624" s="34"/>
      <c r="H624" s="34"/>
      <c r="I624" s="34">
        <v>1</v>
      </c>
      <c r="J624" s="34"/>
      <c r="K624" s="34"/>
      <c r="L624" s="34">
        <v>1</v>
      </c>
      <c r="M624" s="34"/>
      <c r="N624" s="34"/>
      <c r="P624">
        <f t="shared" si="9"/>
        <v>2</v>
      </c>
      <c r="X624" s="99">
        <v>1</v>
      </c>
    </row>
    <row r="625" spans="1:24" ht="15" x14ac:dyDescent="0.25">
      <c r="A625" s="23" t="s">
        <v>217</v>
      </c>
      <c r="B625" s="22" t="s">
        <v>91</v>
      </c>
      <c r="C625" s="34"/>
      <c r="D625" s="34">
        <v>1</v>
      </c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P625">
        <f t="shared" si="9"/>
        <v>1</v>
      </c>
      <c r="X625" s="99">
        <v>2</v>
      </c>
    </row>
    <row r="626" spans="1:24" ht="15" x14ac:dyDescent="0.25">
      <c r="A626" s="23" t="s">
        <v>218</v>
      </c>
      <c r="B626" s="22" t="s">
        <v>91</v>
      </c>
      <c r="C626" s="34"/>
      <c r="D626" s="34"/>
      <c r="E626" s="34">
        <v>1</v>
      </c>
      <c r="F626" s="34"/>
      <c r="G626" s="34"/>
      <c r="H626" s="34"/>
      <c r="I626" s="34"/>
      <c r="J626" s="34"/>
      <c r="K626" s="34"/>
      <c r="L626" s="34"/>
      <c r="M626" s="34"/>
      <c r="N626" s="34"/>
      <c r="P626">
        <f t="shared" si="9"/>
        <v>1</v>
      </c>
      <c r="X626" s="99">
        <v>2</v>
      </c>
    </row>
    <row r="627" spans="1:24" ht="15" x14ac:dyDescent="0.25">
      <c r="A627" s="23" t="s">
        <v>219</v>
      </c>
      <c r="B627" s="22" t="s">
        <v>91</v>
      </c>
      <c r="C627" s="34"/>
      <c r="D627" s="34"/>
      <c r="E627" s="34">
        <v>1</v>
      </c>
      <c r="F627" s="34"/>
      <c r="G627" s="34"/>
      <c r="H627" s="34">
        <v>1</v>
      </c>
      <c r="I627" s="34"/>
      <c r="J627" s="34"/>
      <c r="K627" s="34"/>
      <c r="L627" s="34">
        <v>1</v>
      </c>
      <c r="M627" s="34"/>
      <c r="N627" s="34"/>
      <c r="P627">
        <f t="shared" si="9"/>
        <v>3</v>
      </c>
      <c r="X627" s="99">
        <v>2</v>
      </c>
    </row>
    <row r="628" spans="1:24" ht="15" x14ac:dyDescent="0.25">
      <c r="A628" s="23" t="s">
        <v>220</v>
      </c>
      <c r="B628" s="22" t="s">
        <v>91</v>
      </c>
      <c r="C628" s="34">
        <v>1</v>
      </c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P628">
        <f t="shared" si="9"/>
        <v>1</v>
      </c>
      <c r="X628" s="99">
        <v>1</v>
      </c>
    </row>
    <row r="629" spans="1:24" ht="15" x14ac:dyDescent="0.25">
      <c r="A629" s="23" t="s">
        <v>221</v>
      </c>
      <c r="B629" s="22" t="s">
        <v>91</v>
      </c>
      <c r="C629" s="34">
        <v>1</v>
      </c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P629">
        <f t="shared" si="9"/>
        <v>1</v>
      </c>
      <c r="X629" s="99">
        <v>2</v>
      </c>
    </row>
    <row r="630" spans="1:24" ht="15" x14ac:dyDescent="0.25">
      <c r="A630" s="23" t="s">
        <v>222</v>
      </c>
      <c r="B630" s="22" t="s">
        <v>91</v>
      </c>
      <c r="C630" s="34">
        <v>1</v>
      </c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P630">
        <f t="shared" si="9"/>
        <v>1</v>
      </c>
      <c r="X630" s="99">
        <v>3</v>
      </c>
    </row>
    <row r="631" spans="1:24" ht="15" x14ac:dyDescent="0.25">
      <c r="A631" s="23" t="s">
        <v>223</v>
      </c>
      <c r="B631" s="22" t="s">
        <v>91</v>
      </c>
      <c r="C631" s="34"/>
      <c r="D631" s="34">
        <v>1</v>
      </c>
      <c r="E631" s="34">
        <v>1</v>
      </c>
      <c r="F631" s="34"/>
      <c r="G631" s="34"/>
      <c r="H631" s="34"/>
      <c r="I631" s="34"/>
      <c r="J631" s="34"/>
      <c r="K631" s="34"/>
      <c r="L631" s="34"/>
      <c r="M631" s="34"/>
      <c r="N631" s="34"/>
      <c r="P631">
        <f t="shared" si="9"/>
        <v>2</v>
      </c>
      <c r="X631" s="99">
        <v>2</v>
      </c>
    </row>
    <row r="632" spans="1:24" ht="15" x14ac:dyDescent="0.25">
      <c r="A632" s="23" t="s">
        <v>224</v>
      </c>
      <c r="B632" s="22" t="s">
        <v>91</v>
      </c>
      <c r="C632" s="34">
        <v>1</v>
      </c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P632">
        <f t="shared" si="9"/>
        <v>1</v>
      </c>
      <c r="X632" s="99">
        <v>2</v>
      </c>
    </row>
    <row r="633" spans="1:24" ht="15" x14ac:dyDescent="0.25">
      <c r="A633" s="23" t="s">
        <v>225</v>
      </c>
      <c r="B633" s="22" t="s">
        <v>91</v>
      </c>
      <c r="C633" s="34">
        <v>1</v>
      </c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P633">
        <f t="shared" si="9"/>
        <v>1</v>
      </c>
      <c r="X633" s="99">
        <v>3</v>
      </c>
    </row>
    <row r="634" spans="1:24" ht="15" x14ac:dyDescent="0.25">
      <c r="A634" s="23" t="s">
        <v>226</v>
      </c>
      <c r="B634" s="22" t="s">
        <v>91</v>
      </c>
      <c r="C634" s="34">
        <v>1</v>
      </c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P634">
        <f t="shared" si="9"/>
        <v>1</v>
      </c>
      <c r="X634" s="99">
        <v>2</v>
      </c>
    </row>
    <row r="635" spans="1:24" ht="15" x14ac:dyDescent="0.25">
      <c r="A635" s="23" t="s">
        <v>227</v>
      </c>
      <c r="B635" s="22" t="s">
        <v>91</v>
      </c>
      <c r="C635" s="34"/>
      <c r="D635" s="34">
        <v>1</v>
      </c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P635">
        <f t="shared" si="9"/>
        <v>1</v>
      </c>
      <c r="X635" s="99">
        <v>2</v>
      </c>
    </row>
    <row r="636" spans="1:24" ht="15" x14ac:dyDescent="0.25">
      <c r="A636" s="23" t="s">
        <v>228</v>
      </c>
      <c r="B636" s="22" t="s">
        <v>91</v>
      </c>
      <c r="C636" s="34"/>
      <c r="D636" s="34"/>
      <c r="E636" s="34">
        <v>1</v>
      </c>
      <c r="F636" s="34"/>
      <c r="G636" s="34"/>
      <c r="H636" s="34"/>
      <c r="I636" s="34">
        <v>1</v>
      </c>
      <c r="J636" s="34"/>
      <c r="K636" s="34"/>
      <c r="L636" s="34"/>
      <c r="M636" s="34"/>
      <c r="N636" s="34"/>
      <c r="P636">
        <f t="shared" ref="P636:P699" si="10">SUM(C636:N636)</f>
        <v>2</v>
      </c>
      <c r="X636" s="99">
        <v>3</v>
      </c>
    </row>
    <row r="637" spans="1:24" ht="15" x14ac:dyDescent="0.25">
      <c r="A637" s="23" t="s">
        <v>229</v>
      </c>
      <c r="B637" s="22" t="s">
        <v>91</v>
      </c>
      <c r="C637" s="34">
        <v>1</v>
      </c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P637">
        <f t="shared" si="10"/>
        <v>1</v>
      </c>
      <c r="X637" s="99">
        <v>3</v>
      </c>
    </row>
    <row r="638" spans="1:24" ht="15" x14ac:dyDescent="0.25">
      <c r="A638" s="23" t="s">
        <v>230</v>
      </c>
      <c r="B638" s="22" t="s">
        <v>91</v>
      </c>
      <c r="C638" s="34"/>
      <c r="D638" s="34"/>
      <c r="E638" s="34">
        <v>1</v>
      </c>
      <c r="F638" s="34"/>
      <c r="G638" s="34"/>
      <c r="H638" s="34"/>
      <c r="I638" s="34"/>
      <c r="J638" s="34"/>
      <c r="K638" s="34"/>
      <c r="L638" s="34"/>
      <c r="M638" s="34"/>
      <c r="N638" s="34"/>
      <c r="P638">
        <f t="shared" si="10"/>
        <v>1</v>
      </c>
      <c r="X638" s="99">
        <v>2</v>
      </c>
    </row>
    <row r="639" spans="1:24" ht="15" x14ac:dyDescent="0.25">
      <c r="A639" s="23" t="s">
        <v>231</v>
      </c>
      <c r="B639" s="22" t="s">
        <v>91</v>
      </c>
      <c r="C639" s="34">
        <v>1</v>
      </c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P639">
        <f t="shared" si="10"/>
        <v>1</v>
      </c>
      <c r="X639" s="99">
        <v>3</v>
      </c>
    </row>
    <row r="640" spans="1:24" ht="15" x14ac:dyDescent="0.25">
      <c r="A640" s="23" t="s">
        <v>232</v>
      </c>
      <c r="B640" s="22" t="s">
        <v>91</v>
      </c>
      <c r="C640" s="34">
        <v>1</v>
      </c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P640">
        <f t="shared" si="10"/>
        <v>1</v>
      </c>
      <c r="X640" s="99">
        <v>2</v>
      </c>
    </row>
    <row r="641" spans="1:24" ht="15" x14ac:dyDescent="0.25">
      <c r="A641" s="23" t="s">
        <v>233</v>
      </c>
      <c r="B641" s="22" t="s">
        <v>91</v>
      </c>
      <c r="C641" s="34">
        <v>1</v>
      </c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P641">
        <f t="shared" si="10"/>
        <v>1</v>
      </c>
      <c r="X641" s="99">
        <v>2</v>
      </c>
    </row>
    <row r="642" spans="1:24" ht="15" x14ac:dyDescent="0.25">
      <c r="A642" s="23" t="s">
        <v>234</v>
      </c>
      <c r="B642" s="22" t="s">
        <v>91</v>
      </c>
      <c r="C642" s="34"/>
      <c r="D642" s="34"/>
      <c r="E642" s="34">
        <v>1</v>
      </c>
      <c r="F642" s="34"/>
      <c r="G642" s="34"/>
      <c r="H642" s="34"/>
      <c r="I642" s="34"/>
      <c r="J642" s="34"/>
      <c r="K642" s="34"/>
      <c r="L642" s="34"/>
      <c r="M642" s="34"/>
      <c r="N642" s="34"/>
      <c r="P642">
        <f t="shared" si="10"/>
        <v>1</v>
      </c>
      <c r="X642" s="99">
        <v>3</v>
      </c>
    </row>
    <row r="643" spans="1:24" ht="15" x14ac:dyDescent="0.25">
      <c r="A643" s="23" t="s">
        <v>235</v>
      </c>
      <c r="B643" s="22" t="s">
        <v>91</v>
      </c>
      <c r="C643" s="34"/>
      <c r="D643" s="34">
        <v>1</v>
      </c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P643">
        <f t="shared" si="10"/>
        <v>1</v>
      </c>
      <c r="X643" s="99">
        <v>2</v>
      </c>
    </row>
    <row r="644" spans="1:24" ht="15" x14ac:dyDescent="0.25">
      <c r="A644" s="23" t="s">
        <v>236</v>
      </c>
      <c r="B644" s="22" t="s">
        <v>91</v>
      </c>
      <c r="C644" s="34"/>
      <c r="D644" s="34"/>
      <c r="E644" s="34"/>
      <c r="F644" s="34"/>
      <c r="G644" s="34"/>
      <c r="H644" s="34">
        <v>1</v>
      </c>
      <c r="I644" s="34"/>
      <c r="J644" s="34"/>
      <c r="K644" s="34"/>
      <c r="L644" s="34"/>
      <c r="M644" s="34"/>
      <c r="N644" s="34">
        <v>1</v>
      </c>
      <c r="P644">
        <f t="shared" si="10"/>
        <v>2</v>
      </c>
      <c r="X644" s="99">
        <v>3</v>
      </c>
    </row>
    <row r="645" spans="1:24" ht="15" x14ac:dyDescent="0.25">
      <c r="A645" s="23" t="s">
        <v>237</v>
      </c>
      <c r="B645" s="22" t="s">
        <v>91</v>
      </c>
      <c r="C645" s="34"/>
      <c r="D645" s="34">
        <v>1</v>
      </c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P645">
        <f t="shared" si="10"/>
        <v>1</v>
      </c>
      <c r="X645" s="99">
        <v>4</v>
      </c>
    </row>
    <row r="646" spans="1:24" ht="15" x14ac:dyDescent="0.25">
      <c r="A646" s="23" t="s">
        <v>238</v>
      </c>
      <c r="B646" s="22" t="s">
        <v>91</v>
      </c>
      <c r="C646" s="34"/>
      <c r="D646" s="34">
        <v>1</v>
      </c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P646">
        <f t="shared" si="10"/>
        <v>1</v>
      </c>
      <c r="X646" s="99">
        <v>1</v>
      </c>
    </row>
    <row r="647" spans="1:24" ht="15" x14ac:dyDescent="0.25">
      <c r="A647" s="23" t="s">
        <v>239</v>
      </c>
      <c r="B647" s="22" t="s">
        <v>91</v>
      </c>
      <c r="C647" s="34"/>
      <c r="D647" s="34"/>
      <c r="E647" s="34">
        <v>1</v>
      </c>
      <c r="F647" s="34"/>
      <c r="G647" s="34"/>
      <c r="H647" s="34"/>
      <c r="I647" s="34"/>
      <c r="J647" s="34"/>
      <c r="K647" s="34"/>
      <c r="L647" s="34"/>
      <c r="M647" s="34"/>
      <c r="N647" s="34"/>
      <c r="P647">
        <f t="shared" si="10"/>
        <v>1</v>
      </c>
      <c r="X647" s="99">
        <v>2</v>
      </c>
    </row>
    <row r="648" spans="1:24" ht="15" x14ac:dyDescent="0.25">
      <c r="A648" s="23" t="s">
        <v>240</v>
      </c>
      <c r="B648" s="22" t="s">
        <v>91</v>
      </c>
      <c r="C648" s="34"/>
      <c r="D648" s="34"/>
      <c r="E648" s="34">
        <v>1</v>
      </c>
      <c r="F648" s="34"/>
      <c r="G648" s="34"/>
      <c r="H648" s="34"/>
      <c r="I648" s="34"/>
      <c r="J648" s="34"/>
      <c r="K648" s="34"/>
      <c r="L648" s="34"/>
      <c r="M648" s="34"/>
      <c r="N648" s="34"/>
      <c r="P648">
        <f t="shared" si="10"/>
        <v>1</v>
      </c>
      <c r="X648" s="99">
        <v>1</v>
      </c>
    </row>
    <row r="649" spans="1:24" ht="15" x14ac:dyDescent="0.25">
      <c r="A649" s="21" t="s">
        <v>241</v>
      </c>
      <c r="B649" s="27" t="s">
        <v>91</v>
      </c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>
        <v>1</v>
      </c>
      <c r="P649">
        <f t="shared" si="10"/>
        <v>1</v>
      </c>
      <c r="X649" s="99">
        <v>3</v>
      </c>
    </row>
    <row r="650" spans="1:24" ht="15" x14ac:dyDescent="0.25">
      <c r="A650" s="23" t="s">
        <v>242</v>
      </c>
      <c r="B650" s="22" t="s">
        <v>91</v>
      </c>
      <c r="C650" s="34"/>
      <c r="D650" s="34">
        <v>1</v>
      </c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P650">
        <f t="shared" si="10"/>
        <v>1</v>
      </c>
      <c r="X650" s="99">
        <v>2</v>
      </c>
    </row>
    <row r="651" spans="1:24" ht="15" x14ac:dyDescent="0.25">
      <c r="A651" s="23" t="s">
        <v>243</v>
      </c>
      <c r="B651" s="22" t="s">
        <v>91</v>
      </c>
      <c r="C651" s="34"/>
      <c r="D651" s="34">
        <v>1</v>
      </c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P651">
        <f t="shared" si="10"/>
        <v>1</v>
      </c>
      <c r="X651" s="99">
        <v>2</v>
      </c>
    </row>
    <row r="652" spans="1:24" ht="15" x14ac:dyDescent="0.25">
      <c r="A652" s="23" t="s">
        <v>244</v>
      </c>
      <c r="B652" s="22" t="s">
        <v>91</v>
      </c>
      <c r="C652" s="34"/>
      <c r="D652" s="34">
        <v>1</v>
      </c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P652">
        <f t="shared" si="10"/>
        <v>1</v>
      </c>
      <c r="X652" s="99">
        <v>2</v>
      </c>
    </row>
    <row r="653" spans="1:24" ht="15" x14ac:dyDescent="0.25">
      <c r="A653" s="23" t="s">
        <v>245</v>
      </c>
      <c r="B653" s="22" t="s">
        <v>91</v>
      </c>
      <c r="C653" s="34">
        <v>1</v>
      </c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P653">
        <f t="shared" si="10"/>
        <v>1</v>
      </c>
      <c r="X653" s="99">
        <v>2</v>
      </c>
    </row>
    <row r="654" spans="1:24" ht="15" x14ac:dyDescent="0.25">
      <c r="A654" s="23" t="s">
        <v>246</v>
      </c>
      <c r="B654" s="22" t="s">
        <v>91</v>
      </c>
      <c r="C654" s="34"/>
      <c r="D654" s="34">
        <v>1</v>
      </c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P654">
        <f t="shared" si="10"/>
        <v>1</v>
      </c>
      <c r="X654" s="99">
        <v>1</v>
      </c>
    </row>
    <row r="655" spans="1:24" ht="15" x14ac:dyDescent="0.25">
      <c r="A655" s="23" t="s">
        <v>247</v>
      </c>
      <c r="B655" s="22" t="s">
        <v>91</v>
      </c>
      <c r="C655" s="34">
        <v>1</v>
      </c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P655">
        <f t="shared" si="10"/>
        <v>1</v>
      </c>
      <c r="X655" s="99">
        <v>3</v>
      </c>
    </row>
    <row r="656" spans="1:24" ht="15" x14ac:dyDescent="0.25">
      <c r="A656" s="23" t="s">
        <v>248</v>
      </c>
      <c r="B656" s="22" t="s">
        <v>91</v>
      </c>
      <c r="C656" s="34"/>
      <c r="D656" s="34">
        <v>1</v>
      </c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P656">
        <f t="shared" si="10"/>
        <v>1</v>
      </c>
      <c r="X656" s="99">
        <v>1</v>
      </c>
    </row>
    <row r="657" spans="1:24" ht="15" x14ac:dyDescent="0.25">
      <c r="A657" s="23" t="s">
        <v>249</v>
      </c>
      <c r="B657" s="22" t="s">
        <v>91</v>
      </c>
      <c r="C657" s="34"/>
      <c r="D657" s="34"/>
      <c r="E657" s="34">
        <v>1</v>
      </c>
      <c r="F657" s="34"/>
      <c r="G657" s="34"/>
      <c r="H657" s="34"/>
      <c r="I657" s="34"/>
      <c r="J657" s="34"/>
      <c r="K657" s="34"/>
      <c r="L657" s="34"/>
      <c r="M657" s="34"/>
      <c r="N657" s="34"/>
      <c r="P657">
        <f t="shared" si="10"/>
        <v>1</v>
      </c>
      <c r="X657" s="99">
        <v>2</v>
      </c>
    </row>
    <row r="658" spans="1:24" ht="15" x14ac:dyDescent="0.25">
      <c r="A658" s="23" t="s">
        <v>250</v>
      </c>
      <c r="B658" s="22" t="s">
        <v>91</v>
      </c>
      <c r="C658" s="34">
        <v>1</v>
      </c>
      <c r="D658" s="34">
        <v>1</v>
      </c>
      <c r="E658" s="34"/>
      <c r="F658" s="34"/>
      <c r="G658" s="34"/>
      <c r="H658" s="34">
        <v>1</v>
      </c>
      <c r="I658" s="34"/>
      <c r="J658" s="34"/>
      <c r="K658" s="34"/>
      <c r="L658" s="34"/>
      <c r="M658" s="34"/>
      <c r="N658" s="34"/>
      <c r="P658">
        <f t="shared" si="10"/>
        <v>3</v>
      </c>
      <c r="X658" s="99">
        <v>2</v>
      </c>
    </row>
    <row r="659" spans="1:24" ht="15" x14ac:dyDescent="0.25">
      <c r="A659" s="23" t="s">
        <v>251</v>
      </c>
      <c r="B659" s="22" t="s">
        <v>91</v>
      </c>
      <c r="C659" s="34"/>
      <c r="D659" s="34">
        <v>1</v>
      </c>
      <c r="E659" s="34"/>
      <c r="F659" s="34"/>
      <c r="G659" s="34"/>
      <c r="H659" s="34"/>
      <c r="I659" s="34">
        <v>1</v>
      </c>
      <c r="J659" s="34"/>
      <c r="K659" s="34"/>
      <c r="L659" s="34"/>
      <c r="M659" s="34"/>
      <c r="N659" s="34"/>
      <c r="P659">
        <f t="shared" si="10"/>
        <v>2</v>
      </c>
      <c r="X659" s="99">
        <v>2</v>
      </c>
    </row>
    <row r="660" spans="1:24" ht="15" x14ac:dyDescent="0.25">
      <c r="A660" s="23" t="s">
        <v>252</v>
      </c>
      <c r="B660" s="22" t="s">
        <v>91</v>
      </c>
      <c r="C660" s="34"/>
      <c r="D660" s="34"/>
      <c r="E660" s="34">
        <v>1</v>
      </c>
      <c r="F660" s="34"/>
      <c r="G660" s="34"/>
      <c r="H660" s="34"/>
      <c r="I660" s="34">
        <v>1</v>
      </c>
      <c r="J660" s="34"/>
      <c r="K660" s="34"/>
      <c r="L660" s="34"/>
      <c r="M660" s="34"/>
      <c r="N660" s="34"/>
      <c r="P660">
        <f t="shared" si="10"/>
        <v>2</v>
      </c>
      <c r="X660" s="99">
        <v>1</v>
      </c>
    </row>
    <row r="661" spans="1:24" ht="15" x14ac:dyDescent="0.25">
      <c r="A661" s="23" t="s">
        <v>253</v>
      </c>
      <c r="B661" s="22" t="s">
        <v>91</v>
      </c>
      <c r="C661" s="34"/>
      <c r="D661" s="34">
        <v>1</v>
      </c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P661">
        <f t="shared" si="10"/>
        <v>1</v>
      </c>
      <c r="X661" s="99">
        <v>2</v>
      </c>
    </row>
    <row r="662" spans="1:24" ht="15" x14ac:dyDescent="0.25">
      <c r="A662" s="23" t="s">
        <v>254</v>
      </c>
      <c r="B662" s="22" t="s">
        <v>91</v>
      </c>
      <c r="C662" s="34"/>
      <c r="D662" s="34">
        <v>1</v>
      </c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P662">
        <f t="shared" si="10"/>
        <v>1</v>
      </c>
      <c r="X662" s="99">
        <v>2</v>
      </c>
    </row>
    <row r="663" spans="1:24" ht="15" x14ac:dyDescent="0.25">
      <c r="A663" s="23" t="s">
        <v>255</v>
      </c>
      <c r="B663" s="22" t="s">
        <v>91</v>
      </c>
      <c r="C663" s="34"/>
      <c r="D663" s="34"/>
      <c r="E663" s="34">
        <v>1</v>
      </c>
      <c r="F663" s="34"/>
      <c r="G663" s="34"/>
      <c r="H663" s="34"/>
      <c r="I663" s="34"/>
      <c r="J663" s="34"/>
      <c r="K663" s="34"/>
      <c r="L663" s="34"/>
      <c r="M663" s="34"/>
      <c r="N663" s="34"/>
      <c r="P663">
        <f t="shared" si="10"/>
        <v>1</v>
      </c>
      <c r="X663" s="99">
        <v>1</v>
      </c>
    </row>
    <row r="664" spans="1:24" ht="15" x14ac:dyDescent="0.25">
      <c r="A664" s="23" t="s">
        <v>256</v>
      </c>
      <c r="B664" s="22" t="s">
        <v>91</v>
      </c>
      <c r="C664" s="34">
        <v>1</v>
      </c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P664">
        <f t="shared" si="10"/>
        <v>1</v>
      </c>
      <c r="X664" s="99">
        <v>3</v>
      </c>
    </row>
    <row r="665" spans="1:24" ht="15" x14ac:dyDescent="0.25">
      <c r="A665" s="23" t="s">
        <v>257</v>
      </c>
      <c r="B665" s="22" t="s">
        <v>91</v>
      </c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>
        <v>1</v>
      </c>
      <c r="P665">
        <f t="shared" si="10"/>
        <v>1</v>
      </c>
      <c r="X665" s="99">
        <v>2</v>
      </c>
    </row>
    <row r="666" spans="1:24" ht="15" x14ac:dyDescent="0.25">
      <c r="A666" s="23" t="s">
        <v>258</v>
      </c>
      <c r="B666" s="22" t="s">
        <v>91</v>
      </c>
      <c r="C666" s="34"/>
      <c r="D666" s="34">
        <v>1</v>
      </c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P666">
        <f t="shared" si="10"/>
        <v>1</v>
      </c>
      <c r="X666" s="99">
        <v>2</v>
      </c>
    </row>
    <row r="667" spans="1:24" ht="15" x14ac:dyDescent="0.25">
      <c r="A667" s="23" t="s">
        <v>259</v>
      </c>
      <c r="B667" s="22" t="s">
        <v>91</v>
      </c>
      <c r="C667" s="34"/>
      <c r="D667" s="34"/>
      <c r="E667" s="34">
        <v>1</v>
      </c>
      <c r="F667" s="34"/>
      <c r="G667" s="34"/>
      <c r="H667" s="34"/>
      <c r="I667" s="34"/>
      <c r="J667" s="34"/>
      <c r="K667" s="34"/>
      <c r="L667" s="34"/>
      <c r="M667" s="34"/>
      <c r="N667" s="34"/>
      <c r="P667">
        <f t="shared" si="10"/>
        <v>1</v>
      </c>
      <c r="X667" s="99">
        <v>2</v>
      </c>
    </row>
    <row r="668" spans="1:24" ht="15" x14ac:dyDescent="0.25">
      <c r="A668" s="23" t="s">
        <v>260</v>
      </c>
      <c r="B668" s="22" t="s">
        <v>91</v>
      </c>
      <c r="C668" s="34"/>
      <c r="D668" s="34">
        <v>1</v>
      </c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P668">
        <f t="shared" si="10"/>
        <v>1</v>
      </c>
      <c r="X668" s="99">
        <v>2</v>
      </c>
    </row>
    <row r="669" spans="1:24" ht="15" x14ac:dyDescent="0.25">
      <c r="A669" s="23" t="s">
        <v>261</v>
      </c>
      <c r="B669" s="22" t="s">
        <v>91</v>
      </c>
      <c r="C669" s="34"/>
      <c r="D669" s="34">
        <v>1</v>
      </c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P669">
        <f t="shared" si="10"/>
        <v>1</v>
      </c>
      <c r="X669" s="99">
        <v>4</v>
      </c>
    </row>
    <row r="670" spans="1:24" ht="15" x14ac:dyDescent="0.25">
      <c r="A670" s="23" t="s">
        <v>262</v>
      </c>
      <c r="B670" s="22" t="s">
        <v>91</v>
      </c>
      <c r="C670" s="34"/>
      <c r="D670" s="34">
        <v>1</v>
      </c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P670">
        <f t="shared" si="10"/>
        <v>1</v>
      </c>
      <c r="X670" s="99">
        <v>2</v>
      </c>
    </row>
    <row r="671" spans="1:24" ht="15" x14ac:dyDescent="0.25">
      <c r="A671" s="23" t="s">
        <v>263</v>
      </c>
      <c r="B671" s="22" t="s">
        <v>91</v>
      </c>
      <c r="C671" s="34"/>
      <c r="D671" s="34">
        <v>1</v>
      </c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P671">
        <f t="shared" si="10"/>
        <v>1</v>
      </c>
      <c r="X671" s="99">
        <v>3</v>
      </c>
    </row>
    <row r="672" spans="1:24" ht="15" x14ac:dyDescent="0.25">
      <c r="A672" s="23" t="s">
        <v>264</v>
      </c>
      <c r="B672" s="22" t="s">
        <v>91</v>
      </c>
      <c r="C672" s="34"/>
      <c r="D672" s="34">
        <v>1</v>
      </c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P672">
        <f t="shared" si="10"/>
        <v>1</v>
      </c>
      <c r="X672" s="99">
        <v>1</v>
      </c>
    </row>
    <row r="673" spans="1:24" ht="15" x14ac:dyDescent="0.25">
      <c r="A673" s="23" t="s">
        <v>265</v>
      </c>
      <c r="B673" s="22" t="s">
        <v>91</v>
      </c>
      <c r="C673" s="34">
        <v>1</v>
      </c>
      <c r="D673" s="34"/>
      <c r="E673" s="34">
        <v>2</v>
      </c>
      <c r="F673" s="34"/>
      <c r="G673" s="34"/>
      <c r="H673" s="34"/>
      <c r="I673" s="34"/>
      <c r="J673" s="34"/>
      <c r="K673" s="34"/>
      <c r="L673" s="34"/>
      <c r="M673" s="34"/>
      <c r="N673" s="34"/>
      <c r="P673">
        <f t="shared" si="10"/>
        <v>3</v>
      </c>
      <c r="X673" s="99">
        <v>3</v>
      </c>
    </row>
    <row r="674" spans="1:24" ht="15" x14ac:dyDescent="0.25">
      <c r="A674" s="23" t="s">
        <v>266</v>
      </c>
      <c r="B674" s="22" t="s">
        <v>91</v>
      </c>
      <c r="C674" s="34"/>
      <c r="D674" s="34">
        <v>1</v>
      </c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P674">
        <f t="shared" si="10"/>
        <v>1</v>
      </c>
      <c r="X674" s="99">
        <v>3</v>
      </c>
    </row>
    <row r="675" spans="1:24" ht="15" x14ac:dyDescent="0.25">
      <c r="A675" s="23" t="s">
        <v>267</v>
      </c>
      <c r="B675" s="22" t="s">
        <v>91</v>
      </c>
      <c r="C675" s="34"/>
      <c r="D675" s="34">
        <v>1</v>
      </c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P675">
        <f t="shared" si="10"/>
        <v>1</v>
      </c>
    </row>
    <row r="676" spans="1:24" ht="15" x14ac:dyDescent="0.25">
      <c r="A676" s="23" t="s">
        <v>268</v>
      </c>
      <c r="B676" s="22" t="s">
        <v>91</v>
      </c>
      <c r="C676" s="34"/>
      <c r="D676" s="34">
        <v>1</v>
      </c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P676">
        <f t="shared" si="10"/>
        <v>1</v>
      </c>
    </row>
    <row r="677" spans="1:24" ht="15" x14ac:dyDescent="0.25">
      <c r="A677" s="23" t="s">
        <v>269</v>
      </c>
      <c r="B677" s="22" t="s">
        <v>91</v>
      </c>
      <c r="C677" s="34"/>
      <c r="D677" s="34">
        <v>1</v>
      </c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P677">
        <f t="shared" si="10"/>
        <v>1</v>
      </c>
    </row>
    <row r="678" spans="1:24" ht="15" x14ac:dyDescent="0.25">
      <c r="A678" s="23" t="s">
        <v>270</v>
      </c>
      <c r="B678" s="22" t="s">
        <v>91</v>
      </c>
      <c r="C678" s="34"/>
      <c r="D678" s="34">
        <v>1</v>
      </c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P678">
        <f t="shared" si="10"/>
        <v>1</v>
      </c>
    </row>
    <row r="679" spans="1:24" ht="15" x14ac:dyDescent="0.25">
      <c r="A679" s="23" t="s">
        <v>271</v>
      </c>
      <c r="B679" s="22" t="s">
        <v>91</v>
      </c>
      <c r="C679" s="34"/>
      <c r="D679" s="34"/>
      <c r="E679" s="34"/>
      <c r="F679" s="34"/>
      <c r="G679" s="34"/>
      <c r="H679" s="34"/>
      <c r="I679" s="34"/>
      <c r="J679" s="34"/>
      <c r="K679" s="34"/>
      <c r="L679" s="34">
        <v>1</v>
      </c>
      <c r="M679" s="34"/>
      <c r="N679" s="34"/>
      <c r="P679">
        <f t="shared" si="10"/>
        <v>1</v>
      </c>
    </row>
    <row r="680" spans="1:24" ht="15" x14ac:dyDescent="0.25">
      <c r="A680" s="23" t="s">
        <v>272</v>
      </c>
      <c r="B680" s="22" t="s">
        <v>91</v>
      </c>
      <c r="C680" s="34"/>
      <c r="D680" s="34">
        <v>1</v>
      </c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P680">
        <f t="shared" si="10"/>
        <v>1</v>
      </c>
    </row>
    <row r="681" spans="1:24" ht="15" x14ac:dyDescent="0.25">
      <c r="A681" s="23" t="s">
        <v>273</v>
      </c>
      <c r="B681" s="22" t="s">
        <v>91</v>
      </c>
      <c r="C681" s="34"/>
      <c r="D681" s="34">
        <v>1</v>
      </c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P681">
        <f t="shared" si="10"/>
        <v>1</v>
      </c>
    </row>
    <row r="682" spans="1:24" ht="15" x14ac:dyDescent="0.25">
      <c r="A682" s="23" t="s">
        <v>274</v>
      </c>
      <c r="B682" s="22" t="s">
        <v>91</v>
      </c>
      <c r="C682" s="34">
        <v>1</v>
      </c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P682">
        <f t="shared" si="10"/>
        <v>1</v>
      </c>
    </row>
    <row r="683" spans="1:24" ht="15" x14ac:dyDescent="0.25">
      <c r="A683" s="23" t="s">
        <v>275</v>
      </c>
      <c r="B683" s="22" t="s">
        <v>91</v>
      </c>
      <c r="C683" s="34"/>
      <c r="D683" s="34">
        <v>1</v>
      </c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P683">
        <f t="shared" si="10"/>
        <v>1</v>
      </c>
    </row>
    <row r="684" spans="1:24" ht="15" x14ac:dyDescent="0.25">
      <c r="A684" s="23" t="s">
        <v>276</v>
      </c>
      <c r="B684" s="22" t="s">
        <v>91</v>
      </c>
      <c r="C684" s="34"/>
      <c r="D684" s="34"/>
      <c r="E684" s="34">
        <v>1</v>
      </c>
      <c r="F684" s="34"/>
      <c r="G684" s="34"/>
      <c r="H684" s="34">
        <v>1</v>
      </c>
      <c r="I684" s="34"/>
      <c r="J684" s="34"/>
      <c r="K684" s="34"/>
      <c r="L684" s="34"/>
      <c r="M684" s="34"/>
      <c r="N684" s="34"/>
      <c r="P684">
        <f t="shared" si="10"/>
        <v>2</v>
      </c>
    </row>
    <row r="685" spans="1:24" ht="15" x14ac:dyDescent="0.25">
      <c r="A685" s="23" t="s">
        <v>277</v>
      </c>
      <c r="B685" s="22" t="s">
        <v>91</v>
      </c>
      <c r="C685" s="34"/>
      <c r="D685" s="34">
        <v>1</v>
      </c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P685">
        <f t="shared" si="10"/>
        <v>1</v>
      </c>
    </row>
    <row r="686" spans="1:24" ht="15" x14ac:dyDescent="0.25">
      <c r="A686" s="23" t="s">
        <v>278</v>
      </c>
      <c r="B686" s="22" t="s">
        <v>91</v>
      </c>
      <c r="C686" s="34"/>
      <c r="D686" s="34">
        <v>1</v>
      </c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P686">
        <f t="shared" si="10"/>
        <v>1</v>
      </c>
    </row>
    <row r="687" spans="1:24" ht="15" x14ac:dyDescent="0.25">
      <c r="A687" s="23" t="s">
        <v>279</v>
      </c>
      <c r="B687" s="22" t="s">
        <v>91</v>
      </c>
      <c r="C687" s="34"/>
      <c r="D687" s="34"/>
      <c r="E687" s="34">
        <v>2</v>
      </c>
      <c r="F687" s="34"/>
      <c r="G687" s="34"/>
      <c r="H687" s="34"/>
      <c r="I687" s="34"/>
      <c r="J687" s="34"/>
      <c r="K687" s="34"/>
      <c r="L687" s="34"/>
      <c r="M687" s="34"/>
      <c r="N687" s="34"/>
      <c r="P687">
        <f t="shared" si="10"/>
        <v>2</v>
      </c>
    </row>
    <row r="688" spans="1:24" ht="15" x14ac:dyDescent="0.25">
      <c r="A688" s="23" t="s">
        <v>280</v>
      </c>
      <c r="B688" s="22" t="s">
        <v>91</v>
      </c>
      <c r="C688" s="34"/>
      <c r="D688" s="34"/>
      <c r="E688" s="34">
        <v>1</v>
      </c>
      <c r="F688" s="34"/>
      <c r="G688" s="34"/>
      <c r="H688" s="34"/>
      <c r="I688" s="34"/>
      <c r="J688" s="34"/>
      <c r="K688" s="34"/>
      <c r="L688" s="34"/>
      <c r="M688" s="34"/>
      <c r="N688" s="34"/>
      <c r="P688">
        <f t="shared" si="10"/>
        <v>1</v>
      </c>
    </row>
    <row r="689" spans="1:16" ht="15" x14ac:dyDescent="0.25">
      <c r="A689" s="23" t="s">
        <v>281</v>
      </c>
      <c r="B689" s="22" t="s">
        <v>91</v>
      </c>
      <c r="C689" s="34"/>
      <c r="D689" s="34">
        <v>1</v>
      </c>
      <c r="E689" s="34"/>
      <c r="F689" s="34"/>
      <c r="G689" s="34"/>
      <c r="H689" s="34">
        <v>1</v>
      </c>
      <c r="I689" s="34"/>
      <c r="J689" s="34"/>
      <c r="K689" s="34"/>
      <c r="L689" s="34"/>
      <c r="M689" s="34"/>
      <c r="N689" s="34"/>
      <c r="P689">
        <f t="shared" si="10"/>
        <v>2</v>
      </c>
    </row>
    <row r="690" spans="1:16" ht="15" x14ac:dyDescent="0.25">
      <c r="A690" s="23" t="s">
        <v>282</v>
      </c>
      <c r="B690" s="22" t="s">
        <v>91</v>
      </c>
      <c r="C690" s="34"/>
      <c r="D690" s="34"/>
      <c r="E690" s="34">
        <v>1</v>
      </c>
      <c r="F690" s="34"/>
      <c r="G690" s="34"/>
      <c r="H690" s="34"/>
      <c r="I690" s="34"/>
      <c r="J690" s="34"/>
      <c r="K690" s="34"/>
      <c r="L690" s="34"/>
      <c r="M690" s="34"/>
      <c r="N690" s="34"/>
      <c r="P690">
        <f t="shared" si="10"/>
        <v>1</v>
      </c>
    </row>
    <row r="691" spans="1:16" ht="15" x14ac:dyDescent="0.25">
      <c r="A691" s="23" t="s">
        <v>283</v>
      </c>
      <c r="B691" s="22" t="s">
        <v>91</v>
      </c>
      <c r="C691" s="34"/>
      <c r="D691" s="34"/>
      <c r="E691" s="34">
        <v>1</v>
      </c>
      <c r="F691" s="34"/>
      <c r="G691" s="34"/>
      <c r="H691" s="34"/>
      <c r="I691" s="34"/>
      <c r="J691" s="34"/>
      <c r="K691" s="34"/>
      <c r="L691" s="34"/>
      <c r="M691" s="34"/>
      <c r="N691" s="34"/>
      <c r="P691">
        <f t="shared" si="10"/>
        <v>1</v>
      </c>
    </row>
    <row r="692" spans="1:16" ht="15" x14ac:dyDescent="0.25">
      <c r="A692" s="23" t="s">
        <v>284</v>
      </c>
      <c r="B692" s="22" t="s">
        <v>91</v>
      </c>
      <c r="C692" s="34"/>
      <c r="D692" s="34">
        <v>1</v>
      </c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P692">
        <f t="shared" si="10"/>
        <v>1</v>
      </c>
    </row>
    <row r="693" spans="1:16" ht="15" x14ac:dyDescent="0.25">
      <c r="A693" s="23" t="s">
        <v>285</v>
      </c>
      <c r="B693" s="22" t="s">
        <v>91</v>
      </c>
      <c r="C693" s="34"/>
      <c r="D693" s="34">
        <v>1</v>
      </c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P693">
        <f t="shared" si="10"/>
        <v>1</v>
      </c>
    </row>
    <row r="694" spans="1:16" ht="15" x14ac:dyDescent="0.25">
      <c r="A694" s="23" t="s">
        <v>286</v>
      </c>
      <c r="B694" s="22" t="s">
        <v>91</v>
      </c>
      <c r="C694" s="34">
        <v>1</v>
      </c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P694">
        <f t="shared" si="10"/>
        <v>1</v>
      </c>
    </row>
    <row r="695" spans="1:16" ht="15" x14ac:dyDescent="0.25">
      <c r="A695" s="23" t="s">
        <v>287</v>
      </c>
      <c r="B695" s="22" t="s">
        <v>91</v>
      </c>
      <c r="C695" s="34">
        <v>1</v>
      </c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P695">
        <f t="shared" si="10"/>
        <v>1</v>
      </c>
    </row>
    <row r="696" spans="1:16" ht="15" x14ac:dyDescent="0.25">
      <c r="A696" s="23" t="s">
        <v>288</v>
      </c>
      <c r="B696" s="22" t="s">
        <v>91</v>
      </c>
      <c r="C696" s="34">
        <v>1</v>
      </c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P696">
        <f t="shared" si="10"/>
        <v>1</v>
      </c>
    </row>
    <row r="697" spans="1:16" ht="15" x14ac:dyDescent="0.25">
      <c r="A697" s="23" t="s">
        <v>289</v>
      </c>
      <c r="B697" s="22" t="s">
        <v>91</v>
      </c>
      <c r="C697" s="34"/>
      <c r="D697" s="34"/>
      <c r="E697" s="34">
        <v>1</v>
      </c>
      <c r="F697" s="34"/>
      <c r="G697" s="34"/>
      <c r="H697" s="34"/>
      <c r="I697" s="34"/>
      <c r="J697" s="34"/>
      <c r="K697" s="34"/>
      <c r="L697" s="34"/>
      <c r="M697" s="34"/>
      <c r="N697" s="34"/>
      <c r="P697">
        <f t="shared" si="10"/>
        <v>1</v>
      </c>
    </row>
    <row r="698" spans="1:16" ht="15" x14ac:dyDescent="0.25">
      <c r="A698" s="21" t="s">
        <v>290</v>
      </c>
      <c r="B698" s="27" t="s">
        <v>91</v>
      </c>
      <c r="C698" s="41"/>
      <c r="D698" s="41">
        <v>1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P698">
        <f t="shared" si="10"/>
        <v>1</v>
      </c>
    </row>
    <row r="699" spans="1:16" ht="15" x14ac:dyDescent="0.25">
      <c r="A699" s="23" t="s">
        <v>291</v>
      </c>
      <c r="B699" s="22" t="s">
        <v>91</v>
      </c>
      <c r="C699" s="34"/>
      <c r="D699" s="34"/>
      <c r="E699" s="34">
        <v>1</v>
      </c>
      <c r="F699" s="34"/>
      <c r="G699" s="34"/>
      <c r="H699" s="34"/>
      <c r="I699" s="34"/>
      <c r="J699" s="34"/>
      <c r="K699" s="34"/>
      <c r="L699" s="34"/>
      <c r="M699" s="34"/>
      <c r="N699" s="34"/>
      <c r="P699">
        <f t="shared" si="10"/>
        <v>1</v>
      </c>
    </row>
    <row r="700" spans="1:16" ht="15" x14ac:dyDescent="0.25">
      <c r="A700" s="23" t="s">
        <v>292</v>
      </c>
      <c r="B700" s="22" t="s">
        <v>91</v>
      </c>
      <c r="C700" s="34"/>
      <c r="D700" s="34"/>
      <c r="E700" s="34"/>
      <c r="F700" s="34"/>
      <c r="G700" s="34"/>
      <c r="H700" s="34"/>
      <c r="I700" s="34"/>
      <c r="J700" s="34"/>
      <c r="K700" s="34"/>
      <c r="L700" s="34">
        <v>1</v>
      </c>
      <c r="M700" s="34"/>
      <c r="N700" s="34"/>
      <c r="P700">
        <f t="shared" ref="P700:P763" si="11">SUM(C700:N700)</f>
        <v>1</v>
      </c>
    </row>
    <row r="701" spans="1:16" ht="15" x14ac:dyDescent="0.25">
      <c r="A701" s="23" t="s">
        <v>293</v>
      </c>
      <c r="B701" s="22" t="s">
        <v>91</v>
      </c>
      <c r="C701" s="34"/>
      <c r="D701" s="34"/>
      <c r="E701" s="34">
        <v>1</v>
      </c>
      <c r="F701" s="34"/>
      <c r="G701" s="34"/>
      <c r="H701" s="34">
        <v>1</v>
      </c>
      <c r="I701" s="34"/>
      <c r="J701" s="34"/>
      <c r="K701" s="34"/>
      <c r="L701" s="34"/>
      <c r="M701" s="34"/>
      <c r="N701" s="34"/>
      <c r="P701">
        <f t="shared" si="11"/>
        <v>2</v>
      </c>
    </row>
    <row r="702" spans="1:16" ht="15" x14ac:dyDescent="0.25">
      <c r="A702" s="23" t="s">
        <v>294</v>
      </c>
      <c r="B702" s="22" t="s">
        <v>91</v>
      </c>
      <c r="C702" s="34"/>
      <c r="D702" s="34">
        <v>1</v>
      </c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P702">
        <f t="shared" si="11"/>
        <v>1</v>
      </c>
    </row>
    <row r="703" spans="1:16" ht="15" x14ac:dyDescent="0.25">
      <c r="A703" s="23" t="s">
        <v>295</v>
      </c>
      <c r="B703" s="22" t="s">
        <v>91</v>
      </c>
      <c r="C703" s="34"/>
      <c r="D703" s="34"/>
      <c r="E703" s="34">
        <v>1</v>
      </c>
      <c r="F703" s="34"/>
      <c r="G703" s="34"/>
      <c r="H703" s="34"/>
      <c r="I703" s="34"/>
      <c r="J703" s="34"/>
      <c r="K703" s="34"/>
      <c r="L703" s="34"/>
      <c r="M703" s="34"/>
      <c r="N703" s="34"/>
      <c r="P703">
        <f t="shared" si="11"/>
        <v>1</v>
      </c>
    </row>
    <row r="704" spans="1:16" ht="15" x14ac:dyDescent="0.25">
      <c r="A704" s="23" t="s">
        <v>296</v>
      </c>
      <c r="B704" s="22" t="s">
        <v>91</v>
      </c>
      <c r="C704" s="34"/>
      <c r="D704" s="34"/>
      <c r="E704" s="34">
        <v>1</v>
      </c>
      <c r="F704" s="34"/>
      <c r="G704" s="34"/>
      <c r="H704" s="34"/>
      <c r="I704" s="34"/>
      <c r="J704" s="34"/>
      <c r="K704" s="34"/>
      <c r="L704" s="34"/>
      <c r="M704" s="34"/>
      <c r="N704" s="34"/>
      <c r="P704">
        <f t="shared" si="11"/>
        <v>1</v>
      </c>
    </row>
    <row r="705" spans="1:16" ht="15" x14ac:dyDescent="0.25">
      <c r="A705" s="23" t="s">
        <v>297</v>
      </c>
      <c r="B705" s="22" t="s">
        <v>91</v>
      </c>
      <c r="C705" s="34">
        <v>1</v>
      </c>
      <c r="D705" s="34"/>
      <c r="E705" s="34"/>
      <c r="F705" s="34"/>
      <c r="G705" s="34"/>
      <c r="H705" s="34"/>
      <c r="I705" s="34"/>
      <c r="J705" s="34"/>
      <c r="K705" s="34"/>
      <c r="L705" s="34">
        <v>1</v>
      </c>
      <c r="M705" s="34"/>
      <c r="N705" s="34"/>
      <c r="P705">
        <f t="shared" si="11"/>
        <v>2</v>
      </c>
    </row>
    <row r="706" spans="1:16" ht="15" x14ac:dyDescent="0.25">
      <c r="A706" s="23" t="s">
        <v>298</v>
      </c>
      <c r="B706" s="22" t="s">
        <v>91</v>
      </c>
      <c r="C706" s="34"/>
      <c r="D706" s="34"/>
      <c r="E706" s="34">
        <v>1</v>
      </c>
      <c r="F706" s="34"/>
      <c r="G706" s="34"/>
      <c r="H706" s="34"/>
      <c r="I706" s="34"/>
      <c r="J706" s="34"/>
      <c r="K706" s="34"/>
      <c r="L706" s="34">
        <v>1</v>
      </c>
      <c r="M706" s="34"/>
      <c r="N706" s="34"/>
      <c r="P706">
        <f t="shared" si="11"/>
        <v>2</v>
      </c>
    </row>
    <row r="707" spans="1:16" ht="15" x14ac:dyDescent="0.25">
      <c r="A707" s="23" t="s">
        <v>299</v>
      </c>
      <c r="B707" s="22" t="s">
        <v>91</v>
      </c>
      <c r="C707" s="34"/>
      <c r="D707" s="34"/>
      <c r="E707" s="34">
        <v>1</v>
      </c>
      <c r="F707" s="34"/>
      <c r="G707" s="34"/>
      <c r="H707" s="34"/>
      <c r="I707" s="34"/>
      <c r="J707" s="34"/>
      <c r="K707" s="34"/>
      <c r="L707" s="34">
        <v>1</v>
      </c>
      <c r="M707" s="34"/>
      <c r="N707" s="34"/>
      <c r="P707">
        <f t="shared" si="11"/>
        <v>2</v>
      </c>
    </row>
    <row r="708" spans="1:16" ht="15" x14ac:dyDescent="0.25">
      <c r="A708" s="23" t="s">
        <v>300</v>
      </c>
      <c r="B708" s="22" t="s">
        <v>91</v>
      </c>
      <c r="C708" s="34">
        <v>1</v>
      </c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P708">
        <f t="shared" si="11"/>
        <v>1</v>
      </c>
    </row>
    <row r="709" spans="1:16" ht="15" x14ac:dyDescent="0.25">
      <c r="A709" s="23" t="s">
        <v>301</v>
      </c>
      <c r="B709" s="22" t="s">
        <v>91</v>
      </c>
      <c r="C709" s="34">
        <v>1</v>
      </c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P709">
        <f t="shared" si="11"/>
        <v>1</v>
      </c>
    </row>
    <row r="710" spans="1:16" ht="15" x14ac:dyDescent="0.25">
      <c r="A710" s="23" t="s">
        <v>302</v>
      </c>
      <c r="B710" s="22" t="s">
        <v>91</v>
      </c>
      <c r="C710" s="34"/>
      <c r="D710" s="34">
        <v>1</v>
      </c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P710">
        <f t="shared" si="11"/>
        <v>1</v>
      </c>
    </row>
    <row r="711" spans="1:16" ht="15" x14ac:dyDescent="0.25">
      <c r="A711" s="23" t="s">
        <v>303</v>
      </c>
      <c r="B711" s="22" t="s">
        <v>91</v>
      </c>
      <c r="C711" s="34"/>
      <c r="D711" s="34">
        <v>1</v>
      </c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P711">
        <f t="shared" si="11"/>
        <v>1</v>
      </c>
    </row>
    <row r="712" spans="1:16" ht="15" x14ac:dyDescent="0.25">
      <c r="A712" s="23" t="s">
        <v>304</v>
      </c>
      <c r="B712" s="22" t="s">
        <v>91</v>
      </c>
      <c r="C712" s="34"/>
      <c r="D712" s="34">
        <v>1</v>
      </c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P712">
        <f t="shared" si="11"/>
        <v>1</v>
      </c>
    </row>
    <row r="713" spans="1:16" ht="15" x14ac:dyDescent="0.25">
      <c r="A713" s="23" t="s">
        <v>305</v>
      </c>
      <c r="B713" s="22" t="s">
        <v>91</v>
      </c>
      <c r="C713" s="34"/>
      <c r="D713" s="34">
        <v>1</v>
      </c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P713">
        <f t="shared" si="11"/>
        <v>1</v>
      </c>
    </row>
    <row r="714" spans="1:16" ht="15" x14ac:dyDescent="0.25">
      <c r="A714" s="23" t="s">
        <v>306</v>
      </c>
      <c r="B714" s="22" t="s">
        <v>91</v>
      </c>
      <c r="C714" s="34">
        <v>1</v>
      </c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P714">
        <f t="shared" si="11"/>
        <v>1</v>
      </c>
    </row>
    <row r="715" spans="1:16" ht="15" x14ac:dyDescent="0.25">
      <c r="A715" s="23" t="s">
        <v>307</v>
      </c>
      <c r="B715" s="22" t="s">
        <v>91</v>
      </c>
      <c r="C715" s="34"/>
      <c r="D715" s="34">
        <v>1</v>
      </c>
      <c r="E715" s="34">
        <v>1</v>
      </c>
      <c r="F715" s="34"/>
      <c r="G715" s="34"/>
      <c r="H715" s="34"/>
      <c r="I715" s="34"/>
      <c r="J715" s="34"/>
      <c r="K715" s="34"/>
      <c r="L715" s="34"/>
      <c r="M715" s="34"/>
      <c r="N715" s="34"/>
      <c r="P715">
        <f t="shared" si="11"/>
        <v>2</v>
      </c>
    </row>
    <row r="716" spans="1:16" ht="15" x14ac:dyDescent="0.25">
      <c r="A716" s="23" t="s">
        <v>308</v>
      </c>
      <c r="B716" s="22" t="s">
        <v>91</v>
      </c>
      <c r="C716" s="34"/>
      <c r="D716" s="34">
        <v>1</v>
      </c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P716">
        <f t="shared" si="11"/>
        <v>1</v>
      </c>
    </row>
    <row r="717" spans="1:16" ht="15" x14ac:dyDescent="0.25">
      <c r="A717" s="23" t="s">
        <v>309</v>
      </c>
      <c r="B717" s="22" t="s">
        <v>91</v>
      </c>
      <c r="C717" s="34"/>
      <c r="D717" s="34">
        <v>1</v>
      </c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P717">
        <f t="shared" si="11"/>
        <v>1</v>
      </c>
    </row>
    <row r="718" spans="1:16" ht="15" x14ac:dyDescent="0.25">
      <c r="A718" s="23" t="s">
        <v>310</v>
      </c>
      <c r="B718" s="22" t="s">
        <v>91</v>
      </c>
      <c r="C718" s="34"/>
      <c r="D718" s="34">
        <v>1</v>
      </c>
      <c r="E718" s="34"/>
      <c r="F718" s="34"/>
      <c r="G718" s="34"/>
      <c r="H718" s="34">
        <v>1</v>
      </c>
      <c r="I718" s="34"/>
      <c r="J718" s="34"/>
      <c r="K718" s="34"/>
      <c r="L718" s="34"/>
      <c r="M718" s="34"/>
      <c r="N718" s="34"/>
      <c r="P718">
        <f t="shared" si="11"/>
        <v>2</v>
      </c>
    </row>
    <row r="719" spans="1:16" ht="15" x14ac:dyDescent="0.25">
      <c r="A719" s="23" t="s">
        <v>311</v>
      </c>
      <c r="B719" s="22" t="s">
        <v>91</v>
      </c>
      <c r="C719" s="34"/>
      <c r="D719" s="34">
        <v>1</v>
      </c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P719">
        <f t="shared" si="11"/>
        <v>1</v>
      </c>
    </row>
    <row r="720" spans="1:16" ht="15" x14ac:dyDescent="0.25">
      <c r="A720" s="23" t="s">
        <v>312</v>
      </c>
      <c r="B720" s="22" t="s">
        <v>91</v>
      </c>
      <c r="C720" s="34"/>
      <c r="D720" s="34"/>
      <c r="E720" s="34">
        <v>1</v>
      </c>
      <c r="F720" s="34"/>
      <c r="G720" s="34"/>
      <c r="H720" s="34"/>
      <c r="I720" s="34"/>
      <c r="J720" s="34"/>
      <c r="K720" s="34"/>
      <c r="L720" s="34"/>
      <c r="M720" s="34"/>
      <c r="N720" s="34"/>
      <c r="P720">
        <f t="shared" si="11"/>
        <v>1</v>
      </c>
    </row>
    <row r="721" spans="1:16" ht="15" x14ac:dyDescent="0.25">
      <c r="A721" s="23" t="s">
        <v>313</v>
      </c>
      <c r="B721" s="22" t="s">
        <v>91</v>
      </c>
      <c r="C721" s="34"/>
      <c r="D721" s="34">
        <v>1</v>
      </c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P721">
        <f t="shared" si="11"/>
        <v>1</v>
      </c>
    </row>
    <row r="722" spans="1:16" ht="15" x14ac:dyDescent="0.25">
      <c r="A722" s="23" t="s">
        <v>314</v>
      </c>
      <c r="B722" s="22" t="s">
        <v>91</v>
      </c>
      <c r="C722" s="34"/>
      <c r="D722" s="34">
        <v>1</v>
      </c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P722">
        <f t="shared" si="11"/>
        <v>1</v>
      </c>
    </row>
    <row r="723" spans="1:16" ht="15" x14ac:dyDescent="0.25">
      <c r="A723" s="23" t="s">
        <v>315</v>
      </c>
      <c r="B723" s="22" t="s">
        <v>91</v>
      </c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>
        <v>1</v>
      </c>
      <c r="N723" s="34"/>
      <c r="P723">
        <f t="shared" si="11"/>
        <v>1</v>
      </c>
    </row>
    <row r="724" spans="1:16" ht="15" x14ac:dyDescent="0.25">
      <c r="A724" s="23" t="s">
        <v>316</v>
      </c>
      <c r="B724" s="22" t="s">
        <v>91</v>
      </c>
      <c r="C724" s="34"/>
      <c r="D724" s="34">
        <v>1</v>
      </c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P724">
        <f t="shared" si="11"/>
        <v>1</v>
      </c>
    </row>
    <row r="725" spans="1:16" ht="15" x14ac:dyDescent="0.25">
      <c r="A725" s="23" t="s">
        <v>317</v>
      </c>
      <c r="B725" s="22" t="s">
        <v>91</v>
      </c>
      <c r="C725" s="34"/>
      <c r="D725" s="34">
        <v>1</v>
      </c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P725">
        <f t="shared" si="11"/>
        <v>1</v>
      </c>
    </row>
    <row r="726" spans="1:16" ht="15" x14ac:dyDescent="0.25">
      <c r="A726" s="23" t="s">
        <v>318</v>
      </c>
      <c r="B726" s="22" t="s">
        <v>91</v>
      </c>
      <c r="C726" s="34"/>
      <c r="D726" s="34"/>
      <c r="E726" s="34">
        <v>1</v>
      </c>
      <c r="F726" s="34"/>
      <c r="G726" s="34"/>
      <c r="H726" s="34">
        <v>1</v>
      </c>
      <c r="I726" s="34"/>
      <c r="J726" s="34"/>
      <c r="K726" s="34"/>
      <c r="L726" s="34"/>
      <c r="M726" s="34"/>
      <c r="N726" s="34"/>
      <c r="P726">
        <f t="shared" si="11"/>
        <v>2</v>
      </c>
    </row>
    <row r="727" spans="1:16" ht="15" x14ac:dyDescent="0.25">
      <c r="A727" s="23" t="s">
        <v>319</v>
      </c>
      <c r="B727" s="22" t="s">
        <v>91</v>
      </c>
      <c r="C727" s="34"/>
      <c r="D727" s="34">
        <v>1</v>
      </c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P727">
        <f t="shared" si="11"/>
        <v>1</v>
      </c>
    </row>
    <row r="728" spans="1:16" ht="15" x14ac:dyDescent="0.25">
      <c r="A728" s="23" t="s">
        <v>320</v>
      </c>
      <c r="B728" s="22" t="s">
        <v>91</v>
      </c>
      <c r="C728" s="34">
        <v>1</v>
      </c>
      <c r="D728" s="34">
        <v>1</v>
      </c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P728">
        <f t="shared" si="11"/>
        <v>2</v>
      </c>
    </row>
    <row r="729" spans="1:16" ht="15" x14ac:dyDescent="0.25">
      <c r="A729" s="23" t="s">
        <v>321</v>
      </c>
      <c r="B729" s="22" t="s">
        <v>91</v>
      </c>
      <c r="C729" s="34">
        <v>1</v>
      </c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P729">
        <f t="shared" si="11"/>
        <v>1</v>
      </c>
    </row>
    <row r="730" spans="1:16" ht="15" x14ac:dyDescent="0.25">
      <c r="A730" s="23" t="s">
        <v>322</v>
      </c>
      <c r="B730" s="22" t="s">
        <v>91</v>
      </c>
      <c r="C730" s="34"/>
      <c r="D730" s="34">
        <v>1</v>
      </c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P730">
        <f t="shared" si="11"/>
        <v>1</v>
      </c>
    </row>
    <row r="731" spans="1:16" ht="15" x14ac:dyDescent="0.25">
      <c r="A731" s="23" t="s">
        <v>323</v>
      </c>
      <c r="B731" s="22" t="s">
        <v>91</v>
      </c>
      <c r="C731" s="34"/>
      <c r="D731" s="34">
        <v>1</v>
      </c>
      <c r="E731" s="34">
        <v>1</v>
      </c>
      <c r="F731" s="34"/>
      <c r="G731" s="34"/>
      <c r="H731" s="34"/>
      <c r="I731" s="34"/>
      <c r="J731" s="34"/>
      <c r="K731" s="34"/>
      <c r="L731" s="34"/>
      <c r="M731" s="34"/>
      <c r="N731" s="34"/>
      <c r="P731">
        <f t="shared" si="11"/>
        <v>2</v>
      </c>
    </row>
    <row r="732" spans="1:16" ht="15" x14ac:dyDescent="0.25">
      <c r="A732" s="23" t="s">
        <v>324</v>
      </c>
      <c r="B732" s="22" t="s">
        <v>91</v>
      </c>
      <c r="C732" s="34"/>
      <c r="D732" s="34">
        <v>1</v>
      </c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P732">
        <f t="shared" si="11"/>
        <v>1</v>
      </c>
    </row>
    <row r="733" spans="1:16" ht="15" x14ac:dyDescent="0.25">
      <c r="A733" s="23" t="s">
        <v>325</v>
      </c>
      <c r="B733" s="22" t="s">
        <v>91</v>
      </c>
      <c r="C733" s="34">
        <v>1</v>
      </c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P733">
        <f t="shared" si="11"/>
        <v>1</v>
      </c>
    </row>
    <row r="734" spans="1:16" ht="15" x14ac:dyDescent="0.25">
      <c r="A734" s="23" t="s">
        <v>326</v>
      </c>
      <c r="B734" s="22" t="s">
        <v>91</v>
      </c>
      <c r="C734" s="34">
        <v>1</v>
      </c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P734">
        <f t="shared" si="11"/>
        <v>1</v>
      </c>
    </row>
    <row r="735" spans="1:16" ht="15" x14ac:dyDescent="0.25">
      <c r="A735" s="23" t="s">
        <v>327</v>
      </c>
      <c r="B735" s="22" t="s">
        <v>91</v>
      </c>
      <c r="C735" s="34"/>
      <c r="D735" s="34">
        <v>1</v>
      </c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P735">
        <f t="shared" si="11"/>
        <v>1</v>
      </c>
    </row>
    <row r="736" spans="1:16" ht="15" x14ac:dyDescent="0.25">
      <c r="A736" s="23" t="s">
        <v>328</v>
      </c>
      <c r="B736" s="22" t="s">
        <v>91</v>
      </c>
      <c r="C736" s="34"/>
      <c r="D736" s="34">
        <v>1</v>
      </c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P736">
        <f t="shared" si="11"/>
        <v>1</v>
      </c>
    </row>
    <row r="737" spans="1:16" ht="15" x14ac:dyDescent="0.25">
      <c r="A737" s="23" t="s">
        <v>329</v>
      </c>
      <c r="B737" s="22" t="s">
        <v>91</v>
      </c>
      <c r="C737" s="34"/>
      <c r="D737" s="34">
        <v>1</v>
      </c>
      <c r="E737" s="34">
        <v>1</v>
      </c>
      <c r="F737" s="34"/>
      <c r="G737" s="34"/>
      <c r="H737" s="34"/>
      <c r="I737" s="34"/>
      <c r="J737" s="34"/>
      <c r="K737" s="34"/>
      <c r="L737" s="34"/>
      <c r="M737" s="34"/>
      <c r="N737" s="34"/>
      <c r="P737">
        <f t="shared" si="11"/>
        <v>2</v>
      </c>
    </row>
    <row r="738" spans="1:16" ht="15" x14ac:dyDescent="0.25">
      <c r="A738" s="23" t="s">
        <v>330</v>
      </c>
      <c r="B738" s="22" t="s">
        <v>91</v>
      </c>
      <c r="C738" s="34"/>
      <c r="D738" s="34">
        <v>1</v>
      </c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P738">
        <f t="shared" si="11"/>
        <v>1</v>
      </c>
    </row>
    <row r="739" spans="1:16" ht="15" x14ac:dyDescent="0.25">
      <c r="A739" s="23" t="s">
        <v>331</v>
      </c>
      <c r="B739" s="22" t="s">
        <v>91</v>
      </c>
      <c r="C739" s="34"/>
      <c r="D739" s="34">
        <v>1</v>
      </c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P739">
        <f t="shared" si="11"/>
        <v>1</v>
      </c>
    </row>
    <row r="740" spans="1:16" ht="15" x14ac:dyDescent="0.25">
      <c r="A740" s="23" t="s">
        <v>332</v>
      </c>
      <c r="B740" s="22" t="s">
        <v>91</v>
      </c>
      <c r="C740" s="34"/>
      <c r="D740" s="34">
        <v>1</v>
      </c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P740">
        <f t="shared" si="11"/>
        <v>1</v>
      </c>
    </row>
    <row r="741" spans="1:16" ht="15" x14ac:dyDescent="0.25">
      <c r="A741" s="23" t="s">
        <v>333</v>
      </c>
      <c r="B741" s="22" t="s">
        <v>91</v>
      </c>
      <c r="C741" s="34"/>
      <c r="D741" s="34">
        <v>1</v>
      </c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P741">
        <f t="shared" si="11"/>
        <v>1</v>
      </c>
    </row>
    <row r="742" spans="1:16" ht="15" x14ac:dyDescent="0.25">
      <c r="A742" s="23" t="s">
        <v>334</v>
      </c>
      <c r="B742" s="22" t="s">
        <v>91</v>
      </c>
      <c r="C742" s="34"/>
      <c r="D742" s="34">
        <v>1</v>
      </c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P742">
        <f t="shared" si="11"/>
        <v>1</v>
      </c>
    </row>
    <row r="743" spans="1:16" ht="15" x14ac:dyDescent="0.25">
      <c r="A743" s="23" t="s">
        <v>335</v>
      </c>
      <c r="B743" s="22" t="s">
        <v>91</v>
      </c>
      <c r="C743" s="34"/>
      <c r="D743" s="34">
        <v>1</v>
      </c>
      <c r="E743" s="34">
        <v>1</v>
      </c>
      <c r="F743" s="34"/>
      <c r="G743" s="34"/>
      <c r="H743" s="34"/>
      <c r="I743" s="34"/>
      <c r="J743" s="34"/>
      <c r="K743" s="34"/>
      <c r="L743" s="34"/>
      <c r="M743" s="34"/>
      <c r="N743" s="34"/>
      <c r="P743">
        <f t="shared" si="11"/>
        <v>2</v>
      </c>
    </row>
    <row r="744" spans="1:16" ht="15" x14ac:dyDescent="0.25">
      <c r="A744" s="23" t="s">
        <v>336</v>
      </c>
      <c r="B744" s="22" t="s">
        <v>91</v>
      </c>
      <c r="C744" s="34"/>
      <c r="D744" s="34">
        <v>1</v>
      </c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P744">
        <f t="shared" si="11"/>
        <v>1</v>
      </c>
    </row>
    <row r="745" spans="1:16" ht="15" x14ac:dyDescent="0.25">
      <c r="A745" s="23" t="s">
        <v>337</v>
      </c>
      <c r="B745" s="22" t="s">
        <v>91</v>
      </c>
      <c r="C745" s="34"/>
      <c r="D745" s="34">
        <v>1</v>
      </c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P745">
        <f t="shared" si="11"/>
        <v>1</v>
      </c>
    </row>
    <row r="746" spans="1:16" ht="15" x14ac:dyDescent="0.25">
      <c r="A746" s="23" t="s">
        <v>338</v>
      </c>
      <c r="B746" s="22" t="s">
        <v>91</v>
      </c>
      <c r="C746" s="34"/>
      <c r="D746" s="34"/>
      <c r="E746" s="34">
        <v>1</v>
      </c>
      <c r="F746" s="34"/>
      <c r="G746" s="34"/>
      <c r="H746" s="34"/>
      <c r="I746" s="34"/>
      <c r="J746" s="34"/>
      <c r="K746" s="34"/>
      <c r="L746" s="34"/>
      <c r="M746" s="34"/>
      <c r="N746" s="34"/>
      <c r="P746">
        <f t="shared" si="11"/>
        <v>1</v>
      </c>
    </row>
    <row r="747" spans="1:16" ht="15" x14ac:dyDescent="0.25">
      <c r="A747" s="23" t="s">
        <v>339</v>
      </c>
      <c r="B747" s="22" t="s">
        <v>91</v>
      </c>
      <c r="C747" s="34"/>
      <c r="D747" s="34"/>
      <c r="E747" s="34">
        <v>1</v>
      </c>
      <c r="F747" s="34"/>
      <c r="G747" s="34"/>
      <c r="H747" s="34"/>
      <c r="I747" s="34"/>
      <c r="J747" s="34"/>
      <c r="K747" s="34"/>
      <c r="L747" s="34"/>
      <c r="M747" s="34"/>
      <c r="N747" s="34"/>
      <c r="P747">
        <f t="shared" si="11"/>
        <v>1</v>
      </c>
    </row>
    <row r="748" spans="1:16" ht="15" x14ac:dyDescent="0.25">
      <c r="A748" s="23" t="s">
        <v>340</v>
      </c>
      <c r="B748" s="22" t="s">
        <v>91</v>
      </c>
      <c r="C748" s="34">
        <v>1</v>
      </c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P748">
        <f t="shared" si="11"/>
        <v>1</v>
      </c>
    </row>
    <row r="749" spans="1:16" ht="15" x14ac:dyDescent="0.25">
      <c r="A749" s="23" t="s">
        <v>341</v>
      </c>
      <c r="B749" s="22" t="s">
        <v>91</v>
      </c>
      <c r="C749" s="34"/>
      <c r="D749" s="34">
        <v>1</v>
      </c>
      <c r="E749" s="34">
        <v>1</v>
      </c>
      <c r="F749" s="34"/>
      <c r="G749" s="34"/>
      <c r="H749" s="34"/>
      <c r="I749" s="34"/>
      <c r="J749" s="34"/>
      <c r="K749" s="34"/>
      <c r="L749" s="34"/>
      <c r="M749" s="34"/>
      <c r="N749" s="34"/>
      <c r="P749">
        <f t="shared" si="11"/>
        <v>2</v>
      </c>
    </row>
    <row r="750" spans="1:16" ht="15" x14ac:dyDescent="0.25">
      <c r="A750" s="23" t="s">
        <v>342</v>
      </c>
      <c r="B750" s="22" t="s">
        <v>91</v>
      </c>
      <c r="C750" s="34"/>
      <c r="D750" s="34">
        <v>1</v>
      </c>
      <c r="E750" s="34">
        <v>1</v>
      </c>
      <c r="F750" s="34"/>
      <c r="G750" s="34"/>
      <c r="H750" s="34"/>
      <c r="I750" s="34"/>
      <c r="J750" s="34"/>
      <c r="K750" s="34"/>
      <c r="L750" s="34"/>
      <c r="M750" s="34"/>
      <c r="N750" s="34"/>
      <c r="P750">
        <f t="shared" si="11"/>
        <v>2</v>
      </c>
    </row>
    <row r="751" spans="1:16" ht="15" x14ac:dyDescent="0.25">
      <c r="A751" s="23" t="s">
        <v>343</v>
      </c>
      <c r="B751" s="22" t="s">
        <v>91</v>
      </c>
      <c r="C751" s="34">
        <v>1</v>
      </c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P751">
        <f t="shared" si="11"/>
        <v>1</v>
      </c>
    </row>
    <row r="752" spans="1:16" ht="15" x14ac:dyDescent="0.25">
      <c r="A752" s="23" t="s">
        <v>344</v>
      </c>
      <c r="B752" s="22" t="s">
        <v>91</v>
      </c>
      <c r="C752" s="34"/>
      <c r="D752" s="34"/>
      <c r="E752" s="34"/>
      <c r="F752" s="34"/>
      <c r="G752" s="34"/>
      <c r="H752" s="34">
        <v>1</v>
      </c>
      <c r="I752" s="34"/>
      <c r="J752" s="34"/>
      <c r="K752" s="34"/>
      <c r="L752" s="34"/>
      <c r="M752" s="34"/>
      <c r="N752" s="34">
        <v>1</v>
      </c>
      <c r="P752">
        <f t="shared" si="11"/>
        <v>2</v>
      </c>
    </row>
    <row r="753" spans="1:16" ht="15" x14ac:dyDescent="0.25">
      <c r="A753" s="23" t="s">
        <v>345</v>
      </c>
      <c r="B753" s="22" t="s">
        <v>91</v>
      </c>
      <c r="C753" s="34">
        <v>1</v>
      </c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P753">
        <f t="shared" si="11"/>
        <v>1</v>
      </c>
    </row>
    <row r="754" spans="1:16" ht="15" x14ac:dyDescent="0.25">
      <c r="A754" s="23" t="s">
        <v>346</v>
      </c>
      <c r="B754" s="22" t="s">
        <v>91</v>
      </c>
      <c r="C754" s="34"/>
      <c r="D754" s="34"/>
      <c r="E754" s="34">
        <v>1</v>
      </c>
      <c r="F754" s="34"/>
      <c r="G754" s="34"/>
      <c r="H754" s="34"/>
      <c r="I754" s="34"/>
      <c r="J754" s="34"/>
      <c r="K754" s="34"/>
      <c r="L754" s="34"/>
      <c r="M754" s="34"/>
      <c r="N754" s="34"/>
      <c r="P754">
        <f t="shared" si="11"/>
        <v>1</v>
      </c>
    </row>
    <row r="755" spans="1:16" ht="15" x14ac:dyDescent="0.25">
      <c r="A755" s="23" t="s">
        <v>347</v>
      </c>
      <c r="B755" s="22" t="s">
        <v>91</v>
      </c>
      <c r="C755" s="34">
        <v>1</v>
      </c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P755">
        <f t="shared" si="11"/>
        <v>1</v>
      </c>
    </row>
    <row r="756" spans="1:16" ht="15" x14ac:dyDescent="0.25">
      <c r="A756" s="23" t="s">
        <v>348</v>
      </c>
      <c r="B756" s="22" t="s">
        <v>91</v>
      </c>
      <c r="C756" s="34">
        <v>1</v>
      </c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P756">
        <f t="shared" si="11"/>
        <v>1</v>
      </c>
    </row>
    <row r="757" spans="1:16" ht="15" x14ac:dyDescent="0.25">
      <c r="A757" s="23" t="s">
        <v>349</v>
      </c>
      <c r="B757" s="22" t="s">
        <v>91</v>
      </c>
      <c r="C757" s="34"/>
      <c r="D757" s="34"/>
      <c r="E757" s="34">
        <v>1</v>
      </c>
      <c r="F757" s="34"/>
      <c r="G757" s="34"/>
      <c r="H757" s="34"/>
      <c r="I757" s="34"/>
      <c r="J757" s="34"/>
      <c r="K757" s="34"/>
      <c r="L757" s="34"/>
      <c r="M757" s="34"/>
      <c r="N757" s="34"/>
      <c r="P757">
        <f t="shared" si="11"/>
        <v>1</v>
      </c>
    </row>
    <row r="758" spans="1:16" ht="15" x14ac:dyDescent="0.25">
      <c r="A758" s="23" t="s">
        <v>350</v>
      </c>
      <c r="B758" s="22" t="s">
        <v>91</v>
      </c>
      <c r="C758" s="34"/>
      <c r="D758" s="34"/>
      <c r="E758" s="34">
        <v>1</v>
      </c>
      <c r="F758" s="34"/>
      <c r="G758" s="34"/>
      <c r="H758" s="34"/>
      <c r="I758" s="34"/>
      <c r="J758" s="34"/>
      <c r="K758" s="34"/>
      <c r="L758" s="34"/>
      <c r="M758" s="34"/>
      <c r="N758" s="34"/>
      <c r="P758">
        <f t="shared" si="11"/>
        <v>1</v>
      </c>
    </row>
    <row r="759" spans="1:16" ht="15" x14ac:dyDescent="0.25">
      <c r="A759" s="23" t="s">
        <v>351</v>
      </c>
      <c r="B759" s="22" t="s">
        <v>91</v>
      </c>
      <c r="C759" s="34"/>
      <c r="D759" s="34"/>
      <c r="E759" s="34">
        <v>1</v>
      </c>
      <c r="F759" s="34"/>
      <c r="G759" s="34"/>
      <c r="H759" s="34"/>
      <c r="I759" s="34"/>
      <c r="J759" s="34"/>
      <c r="K759" s="34"/>
      <c r="L759" s="34"/>
      <c r="M759" s="34"/>
      <c r="N759" s="34"/>
      <c r="P759">
        <f t="shared" si="11"/>
        <v>1</v>
      </c>
    </row>
    <row r="760" spans="1:16" ht="15" x14ac:dyDescent="0.25">
      <c r="A760" s="23" t="s">
        <v>352</v>
      </c>
      <c r="B760" s="22" t="s">
        <v>91</v>
      </c>
      <c r="C760" s="34"/>
      <c r="D760" s="34"/>
      <c r="E760" s="34"/>
      <c r="F760" s="34"/>
      <c r="G760" s="34"/>
      <c r="H760" s="34">
        <v>1</v>
      </c>
      <c r="I760" s="34"/>
      <c r="J760" s="34"/>
      <c r="K760" s="34"/>
      <c r="L760" s="34">
        <v>1</v>
      </c>
      <c r="M760" s="34"/>
      <c r="N760" s="34"/>
      <c r="P760">
        <f t="shared" si="11"/>
        <v>2</v>
      </c>
    </row>
    <row r="761" spans="1:16" ht="15" x14ac:dyDescent="0.25">
      <c r="A761" s="23" t="s">
        <v>353</v>
      </c>
      <c r="B761" s="22" t="s">
        <v>91</v>
      </c>
      <c r="C761" s="34"/>
      <c r="D761" s="34"/>
      <c r="E761" s="34"/>
      <c r="F761" s="34"/>
      <c r="G761" s="34"/>
      <c r="H761" s="34"/>
      <c r="I761" s="34"/>
      <c r="J761" s="34"/>
      <c r="K761" s="34"/>
      <c r="L761" s="34">
        <v>1</v>
      </c>
      <c r="M761" s="34"/>
      <c r="N761" s="34"/>
      <c r="P761">
        <f t="shared" si="11"/>
        <v>1</v>
      </c>
    </row>
    <row r="762" spans="1:16" ht="15" x14ac:dyDescent="0.25">
      <c r="A762" s="23" t="s">
        <v>354</v>
      </c>
      <c r="B762" s="22" t="s">
        <v>91</v>
      </c>
      <c r="C762" s="34"/>
      <c r="D762" s="34">
        <v>1</v>
      </c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P762">
        <f t="shared" si="11"/>
        <v>1</v>
      </c>
    </row>
    <row r="763" spans="1:16" ht="15" x14ac:dyDescent="0.25">
      <c r="A763" s="23" t="s">
        <v>355</v>
      </c>
      <c r="B763" s="22" t="s">
        <v>91</v>
      </c>
      <c r="C763" s="34">
        <v>1</v>
      </c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P763">
        <f t="shared" si="11"/>
        <v>1</v>
      </c>
    </row>
    <row r="764" spans="1:16" ht="15" x14ac:dyDescent="0.25">
      <c r="A764" s="23" t="s">
        <v>356</v>
      </c>
      <c r="B764" s="22" t="s">
        <v>91</v>
      </c>
      <c r="C764" s="34">
        <v>1</v>
      </c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P764">
        <f t="shared" ref="P764:P782" si="12">SUM(C764:N764)</f>
        <v>1</v>
      </c>
    </row>
    <row r="765" spans="1:16" ht="15" x14ac:dyDescent="0.25">
      <c r="A765" s="23" t="s">
        <v>357</v>
      </c>
      <c r="B765" s="22" t="s">
        <v>91</v>
      </c>
      <c r="C765" s="34"/>
      <c r="D765" s="34">
        <v>1</v>
      </c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P765">
        <f t="shared" si="12"/>
        <v>1</v>
      </c>
    </row>
    <row r="766" spans="1:16" ht="15" x14ac:dyDescent="0.25">
      <c r="A766" s="23" t="s">
        <v>358</v>
      </c>
      <c r="B766" s="22" t="s">
        <v>91</v>
      </c>
      <c r="C766" s="34"/>
      <c r="D766" s="34">
        <v>1</v>
      </c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P766">
        <f t="shared" si="12"/>
        <v>1</v>
      </c>
    </row>
    <row r="767" spans="1:16" ht="15" x14ac:dyDescent="0.25">
      <c r="A767" s="23" t="s">
        <v>359</v>
      </c>
      <c r="B767" s="22" t="s">
        <v>91</v>
      </c>
      <c r="C767" s="34"/>
      <c r="D767" s="34">
        <v>1</v>
      </c>
      <c r="E767" s="34"/>
      <c r="F767" s="34"/>
      <c r="G767" s="34">
        <v>1</v>
      </c>
      <c r="H767" s="34"/>
      <c r="I767" s="34"/>
      <c r="J767" s="34"/>
      <c r="K767" s="34"/>
      <c r="L767" s="34"/>
      <c r="M767" s="34"/>
      <c r="N767" s="34"/>
      <c r="P767">
        <f t="shared" si="12"/>
        <v>2</v>
      </c>
    </row>
    <row r="768" spans="1:16" ht="15" x14ac:dyDescent="0.25">
      <c r="A768" s="23" t="s">
        <v>360</v>
      </c>
      <c r="B768" s="22" t="s">
        <v>91</v>
      </c>
      <c r="C768" s="34"/>
      <c r="D768" s="34"/>
      <c r="E768" s="34"/>
      <c r="F768" s="34"/>
      <c r="G768" s="34">
        <v>1</v>
      </c>
      <c r="H768" s="34"/>
      <c r="I768" s="34"/>
      <c r="J768" s="34"/>
      <c r="K768" s="34">
        <v>1</v>
      </c>
      <c r="L768" s="34"/>
      <c r="M768" s="34"/>
      <c r="N768" s="34">
        <v>1</v>
      </c>
      <c r="P768">
        <f t="shared" si="12"/>
        <v>3</v>
      </c>
    </row>
    <row r="769" spans="1:16" ht="15" x14ac:dyDescent="0.25">
      <c r="A769" s="23" t="s">
        <v>361</v>
      </c>
      <c r="B769" s="22" t="s">
        <v>91</v>
      </c>
      <c r="C769" s="34"/>
      <c r="D769" s="34"/>
      <c r="E769" s="34"/>
      <c r="F769" s="34"/>
      <c r="G769" s="34"/>
      <c r="H769" s="34"/>
      <c r="I769" s="34"/>
      <c r="J769" s="34"/>
      <c r="K769" s="34"/>
      <c r="L769" s="34">
        <v>1</v>
      </c>
      <c r="M769" s="34"/>
      <c r="N769" s="34"/>
      <c r="P769">
        <f t="shared" si="12"/>
        <v>1</v>
      </c>
    </row>
    <row r="770" spans="1:16" ht="15" x14ac:dyDescent="0.25">
      <c r="A770" s="23" t="s">
        <v>362</v>
      </c>
      <c r="B770" s="22" t="s">
        <v>91</v>
      </c>
      <c r="C770" s="34">
        <v>1</v>
      </c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P770">
        <f t="shared" si="12"/>
        <v>1</v>
      </c>
    </row>
    <row r="771" spans="1:16" ht="15" x14ac:dyDescent="0.25">
      <c r="A771" s="23" t="s">
        <v>363</v>
      </c>
      <c r="B771" s="22" t="s">
        <v>91</v>
      </c>
      <c r="C771" s="34"/>
      <c r="D771" s="34">
        <v>1</v>
      </c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P771">
        <f t="shared" si="12"/>
        <v>1</v>
      </c>
    </row>
    <row r="772" spans="1:16" ht="15" x14ac:dyDescent="0.25">
      <c r="A772" s="23" t="s">
        <v>364</v>
      </c>
      <c r="B772" s="22" t="s">
        <v>91</v>
      </c>
      <c r="C772" s="34">
        <v>1</v>
      </c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P772">
        <f t="shared" si="12"/>
        <v>1</v>
      </c>
    </row>
    <row r="773" spans="1:16" ht="15" x14ac:dyDescent="0.25">
      <c r="A773" s="23" t="s">
        <v>365</v>
      </c>
      <c r="B773" s="22" t="s">
        <v>91</v>
      </c>
      <c r="C773" s="34"/>
      <c r="D773" s="34">
        <v>1</v>
      </c>
      <c r="E773" s="34"/>
      <c r="F773" s="34"/>
      <c r="G773" s="34"/>
      <c r="H773" s="34">
        <v>1</v>
      </c>
      <c r="I773" s="34"/>
      <c r="J773" s="34"/>
      <c r="K773" s="34"/>
      <c r="L773" s="34"/>
      <c r="M773" s="34"/>
      <c r="N773" s="34"/>
      <c r="P773">
        <f t="shared" si="12"/>
        <v>2</v>
      </c>
    </row>
    <row r="774" spans="1:16" ht="15" x14ac:dyDescent="0.25">
      <c r="A774" s="23" t="s">
        <v>366</v>
      </c>
      <c r="B774" s="22" t="s">
        <v>91</v>
      </c>
      <c r="C774" s="34"/>
      <c r="D774" s="34">
        <v>1</v>
      </c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P774">
        <f t="shared" si="12"/>
        <v>1</v>
      </c>
    </row>
    <row r="775" spans="1:16" ht="15" x14ac:dyDescent="0.25">
      <c r="A775" s="23" t="s">
        <v>367</v>
      </c>
      <c r="B775" s="22" t="s">
        <v>91</v>
      </c>
      <c r="C775" s="34"/>
      <c r="D775" s="34">
        <v>1</v>
      </c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P775">
        <f t="shared" si="12"/>
        <v>1</v>
      </c>
    </row>
    <row r="776" spans="1:16" ht="15" x14ac:dyDescent="0.25">
      <c r="A776" s="23" t="s">
        <v>368</v>
      </c>
      <c r="B776" s="22" t="s">
        <v>91</v>
      </c>
      <c r="C776" s="34">
        <v>1</v>
      </c>
      <c r="D776" s="34"/>
      <c r="E776" s="34"/>
      <c r="F776" s="34"/>
      <c r="G776" s="34"/>
      <c r="H776" s="34">
        <v>1</v>
      </c>
      <c r="I776" s="34"/>
      <c r="J776" s="34"/>
      <c r="K776" s="34"/>
      <c r="L776" s="34"/>
      <c r="M776" s="34"/>
      <c r="N776" s="34"/>
      <c r="P776">
        <f t="shared" si="12"/>
        <v>2</v>
      </c>
    </row>
    <row r="777" spans="1:16" ht="15" x14ac:dyDescent="0.25">
      <c r="A777" s="23" t="s">
        <v>369</v>
      </c>
      <c r="B777" s="22" t="s">
        <v>91</v>
      </c>
      <c r="C777" s="34">
        <v>1</v>
      </c>
      <c r="D777" s="34">
        <v>1</v>
      </c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P777">
        <f t="shared" si="12"/>
        <v>2</v>
      </c>
    </row>
    <row r="778" spans="1:16" ht="15" x14ac:dyDescent="0.25">
      <c r="A778" s="23" t="s">
        <v>370</v>
      </c>
      <c r="B778" s="22" t="s">
        <v>91</v>
      </c>
      <c r="C778" s="34">
        <v>1</v>
      </c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P778">
        <f t="shared" si="12"/>
        <v>1</v>
      </c>
    </row>
    <row r="779" spans="1:16" ht="15" x14ac:dyDescent="0.25">
      <c r="A779" s="23" t="s">
        <v>371</v>
      </c>
      <c r="B779" s="22" t="s">
        <v>91</v>
      </c>
      <c r="C779" s="34"/>
      <c r="D779" s="34"/>
      <c r="E779" s="34">
        <v>1</v>
      </c>
      <c r="F779" s="34"/>
      <c r="G779" s="34"/>
      <c r="H779" s="34"/>
      <c r="I779" s="34"/>
      <c r="J779" s="34"/>
      <c r="K779" s="34"/>
      <c r="L779" s="34"/>
      <c r="M779" s="34"/>
      <c r="N779" s="34"/>
      <c r="P779">
        <f t="shared" si="12"/>
        <v>1</v>
      </c>
    </row>
    <row r="780" spans="1:16" ht="15" x14ac:dyDescent="0.25">
      <c r="A780" s="23" t="s">
        <v>372</v>
      </c>
      <c r="B780" s="22" t="s">
        <v>91</v>
      </c>
      <c r="C780" s="34"/>
      <c r="D780" s="34">
        <v>1</v>
      </c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P780">
        <f t="shared" si="12"/>
        <v>1</v>
      </c>
    </row>
    <row r="781" spans="1:16" ht="15" x14ac:dyDescent="0.25">
      <c r="A781" s="23" t="s">
        <v>373</v>
      </c>
      <c r="B781" s="22" t="s">
        <v>91</v>
      </c>
      <c r="C781" s="34"/>
      <c r="D781" s="34">
        <v>1</v>
      </c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P781">
        <f t="shared" si="12"/>
        <v>1</v>
      </c>
    </row>
    <row r="782" spans="1:16" ht="15" x14ac:dyDescent="0.25">
      <c r="A782" s="23" t="s">
        <v>374</v>
      </c>
      <c r="B782" s="22" t="s">
        <v>91</v>
      </c>
      <c r="C782" s="34">
        <v>1</v>
      </c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P782">
        <f t="shared" si="12"/>
        <v>1</v>
      </c>
    </row>
    <row r="783" spans="1:16" x14ac:dyDescent="0.2">
      <c r="P783">
        <f>AVERAGE(P507:P782)</f>
        <v>1.25</v>
      </c>
    </row>
    <row r="786" spans="1:24" x14ac:dyDescent="0.2">
      <c r="A786" t="s">
        <v>590</v>
      </c>
    </row>
    <row r="788" spans="1:24" ht="15" x14ac:dyDescent="0.25">
      <c r="A788" s="25" t="s">
        <v>79</v>
      </c>
      <c r="B788" s="25" t="s">
        <v>80</v>
      </c>
      <c r="C788" s="26" t="s">
        <v>81</v>
      </c>
      <c r="D788" s="26" t="s">
        <v>82</v>
      </c>
      <c r="E788" s="25" t="s">
        <v>83</v>
      </c>
      <c r="F788" s="48" t="s">
        <v>84</v>
      </c>
      <c r="G788" s="25" t="s">
        <v>488</v>
      </c>
      <c r="H788" s="33" t="s">
        <v>490</v>
      </c>
      <c r="I788" s="25" t="s">
        <v>85</v>
      </c>
      <c r="J788" s="25" t="s">
        <v>86</v>
      </c>
      <c r="K788" s="25" t="s">
        <v>87</v>
      </c>
      <c r="L788" s="24" t="s">
        <v>8</v>
      </c>
      <c r="M788" s="24" t="s">
        <v>9</v>
      </c>
      <c r="N788" s="24" t="s">
        <v>7</v>
      </c>
      <c r="O788" s="24" t="s">
        <v>6</v>
      </c>
      <c r="P788" s="24" t="s">
        <v>2</v>
      </c>
      <c r="Q788" s="24" t="s">
        <v>88</v>
      </c>
      <c r="R788" s="24" t="s">
        <v>1</v>
      </c>
      <c r="S788" s="24" t="s">
        <v>0</v>
      </c>
      <c r="T788" s="24" t="s">
        <v>4</v>
      </c>
      <c r="U788" s="24" t="s">
        <v>11</v>
      </c>
      <c r="V788" s="24" t="s">
        <v>10</v>
      </c>
      <c r="W788" s="24" t="s">
        <v>89</v>
      </c>
      <c r="X788" s="95" t="s">
        <v>592</v>
      </c>
    </row>
    <row r="789" spans="1:24" ht="15" x14ac:dyDescent="0.25">
      <c r="A789" s="40">
        <v>1278</v>
      </c>
      <c r="B789" s="34">
        <v>25</v>
      </c>
      <c r="C789" s="42">
        <v>4444352.5</v>
      </c>
      <c r="D789" s="42">
        <v>316883.59999999998</v>
      </c>
      <c r="E789" s="34" t="s">
        <v>90</v>
      </c>
      <c r="F789" s="47" t="s">
        <v>40</v>
      </c>
      <c r="G789" s="35" t="s">
        <v>43</v>
      </c>
      <c r="H789" s="22" t="s">
        <v>91</v>
      </c>
      <c r="I789" s="37">
        <v>3</v>
      </c>
      <c r="J789" s="37" t="s">
        <v>92</v>
      </c>
      <c r="K789" s="37" t="s">
        <v>92</v>
      </c>
      <c r="L789" s="34"/>
      <c r="M789" s="34">
        <v>1</v>
      </c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>
        <v>1</v>
      </c>
    </row>
    <row r="790" spans="1:24" ht="15" x14ac:dyDescent="0.25">
      <c r="A790" s="40">
        <v>1029</v>
      </c>
      <c r="B790" s="34">
        <v>38</v>
      </c>
      <c r="C790" s="42">
        <v>4450826.2699999996</v>
      </c>
      <c r="D790" s="42">
        <v>317183.31</v>
      </c>
      <c r="E790" s="34" t="s">
        <v>90</v>
      </c>
      <c r="F790" s="47" t="s">
        <v>40</v>
      </c>
      <c r="G790" s="35" t="s">
        <v>43</v>
      </c>
      <c r="H790" s="22" t="s">
        <v>91</v>
      </c>
      <c r="I790" s="37">
        <v>3</v>
      </c>
      <c r="J790" s="37" t="s">
        <v>92</v>
      </c>
      <c r="K790" s="37" t="s">
        <v>92</v>
      </c>
      <c r="L790" s="34"/>
      <c r="M790" s="34"/>
      <c r="N790" s="34">
        <v>1</v>
      </c>
      <c r="O790" s="34"/>
      <c r="P790" s="34"/>
      <c r="Q790" s="34"/>
      <c r="R790" s="34"/>
      <c r="S790" s="34"/>
      <c r="T790" s="34"/>
      <c r="U790" s="34"/>
      <c r="V790" s="34"/>
      <c r="W790" s="34"/>
      <c r="X790" s="34">
        <v>1</v>
      </c>
    </row>
    <row r="791" spans="1:24" ht="15" x14ac:dyDescent="0.25">
      <c r="A791" s="40">
        <v>1609</v>
      </c>
      <c r="B791" s="34">
        <v>25</v>
      </c>
      <c r="C791" s="42">
        <v>4444764.75</v>
      </c>
      <c r="D791" s="42">
        <v>317400.40000000002</v>
      </c>
      <c r="E791" s="34" t="s">
        <v>90</v>
      </c>
      <c r="F791" s="47" t="s">
        <v>40</v>
      </c>
      <c r="G791" s="35" t="s">
        <v>43</v>
      </c>
      <c r="H791" s="22" t="s">
        <v>91</v>
      </c>
      <c r="I791" s="37">
        <v>3</v>
      </c>
      <c r="J791" s="37" t="s">
        <v>92</v>
      </c>
      <c r="K791" s="37" t="s">
        <v>92</v>
      </c>
      <c r="L791" s="34"/>
      <c r="M791" s="34">
        <v>1</v>
      </c>
      <c r="N791" s="34"/>
      <c r="O791" s="34">
        <v>1</v>
      </c>
      <c r="P791" s="34"/>
      <c r="Q791" s="34">
        <v>1</v>
      </c>
      <c r="R791" s="34"/>
      <c r="S791" s="34"/>
      <c r="T791" s="34"/>
      <c r="U791" s="34"/>
      <c r="V791" s="34"/>
      <c r="W791" s="34"/>
      <c r="X791" s="34">
        <v>3</v>
      </c>
    </row>
    <row r="792" spans="1:24" ht="15" x14ac:dyDescent="0.25">
      <c r="A792" s="40">
        <v>1645</v>
      </c>
      <c r="B792" s="34">
        <v>13</v>
      </c>
      <c r="C792" s="42">
        <v>4444899.9000000004</v>
      </c>
      <c r="D792" s="42">
        <v>319410.64</v>
      </c>
      <c r="E792" s="34" t="s">
        <v>90</v>
      </c>
      <c r="F792" s="47" t="s">
        <v>40</v>
      </c>
      <c r="G792" s="35" t="s">
        <v>43</v>
      </c>
      <c r="H792" s="22" t="s">
        <v>91</v>
      </c>
      <c r="I792" s="37">
        <v>3</v>
      </c>
      <c r="J792" s="37" t="s">
        <v>92</v>
      </c>
      <c r="K792" s="37" t="s">
        <v>92</v>
      </c>
      <c r="L792" s="34"/>
      <c r="M792" s="34">
        <v>1</v>
      </c>
      <c r="N792" s="34"/>
      <c r="O792" s="34"/>
      <c r="P792" s="34"/>
      <c r="Q792" s="34"/>
      <c r="R792" s="34"/>
      <c r="S792" s="34">
        <v>1</v>
      </c>
      <c r="T792" s="34"/>
      <c r="U792" s="34"/>
      <c r="V792" s="34"/>
      <c r="W792" s="34"/>
      <c r="X792" s="34">
        <v>2</v>
      </c>
    </row>
    <row r="793" spans="1:24" ht="15" x14ac:dyDescent="0.25">
      <c r="A793" s="40">
        <v>1903</v>
      </c>
      <c r="B793" s="34">
        <v>13</v>
      </c>
      <c r="C793" s="42">
        <v>4444832.12</v>
      </c>
      <c r="D793" s="42">
        <v>320018.05</v>
      </c>
      <c r="E793" s="34" t="s">
        <v>90</v>
      </c>
      <c r="F793" s="47" t="s">
        <v>40</v>
      </c>
      <c r="G793" s="35" t="s">
        <v>43</v>
      </c>
      <c r="H793" s="22" t="s">
        <v>91</v>
      </c>
      <c r="I793" s="37">
        <v>3</v>
      </c>
      <c r="J793" s="37" t="s">
        <v>92</v>
      </c>
      <c r="K793" s="37" t="s">
        <v>92</v>
      </c>
      <c r="L793" s="34"/>
      <c r="M793" s="34">
        <v>1</v>
      </c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>
        <v>1</v>
      </c>
    </row>
    <row r="794" spans="1:24" ht="15" x14ac:dyDescent="0.25">
      <c r="A794" s="40">
        <v>1419</v>
      </c>
      <c r="B794" s="34">
        <v>23</v>
      </c>
      <c r="C794" s="42">
        <v>4442516.46</v>
      </c>
      <c r="D794" s="42">
        <v>324031.43</v>
      </c>
      <c r="E794" s="34" t="s">
        <v>90</v>
      </c>
      <c r="F794" s="47" t="s">
        <v>40</v>
      </c>
      <c r="G794" s="35" t="s">
        <v>43</v>
      </c>
      <c r="H794" s="22" t="s">
        <v>91</v>
      </c>
      <c r="I794" s="37">
        <v>3</v>
      </c>
      <c r="J794" s="37" t="s">
        <v>92</v>
      </c>
      <c r="K794" s="37" t="s">
        <v>92</v>
      </c>
      <c r="L794" s="34">
        <v>1</v>
      </c>
      <c r="M794" s="34"/>
      <c r="N794" s="34"/>
      <c r="O794" s="34">
        <v>1</v>
      </c>
      <c r="P794" s="34"/>
      <c r="Q794" s="34"/>
      <c r="R794" s="34"/>
      <c r="S794" s="34"/>
      <c r="T794" s="34"/>
      <c r="U794" s="34"/>
      <c r="V794" s="34"/>
      <c r="W794" s="34"/>
      <c r="X794" s="34">
        <v>2</v>
      </c>
    </row>
    <row r="795" spans="1:24" ht="15" x14ac:dyDescent="0.25">
      <c r="A795" s="40">
        <v>1069</v>
      </c>
      <c r="B795" s="34">
        <v>44</v>
      </c>
      <c r="C795" s="42">
        <v>4450251.96</v>
      </c>
      <c r="D795" s="42">
        <v>324126.25</v>
      </c>
      <c r="E795" s="34" t="s">
        <v>90</v>
      </c>
      <c r="F795" s="47" t="s">
        <v>40</v>
      </c>
      <c r="G795" s="35" t="s">
        <v>43</v>
      </c>
      <c r="H795" s="22" t="s">
        <v>91</v>
      </c>
      <c r="I795" s="37">
        <v>3</v>
      </c>
      <c r="J795" s="37" t="s">
        <v>92</v>
      </c>
      <c r="K795" s="37" t="s">
        <v>92</v>
      </c>
      <c r="L795" s="34">
        <v>1</v>
      </c>
      <c r="M795" s="34"/>
      <c r="N795" s="34"/>
      <c r="O795" s="34">
        <v>1</v>
      </c>
      <c r="P795" s="34"/>
      <c r="Q795" s="34"/>
      <c r="R795" s="34"/>
      <c r="S795" s="34"/>
      <c r="T795" s="34"/>
      <c r="U795" s="34"/>
      <c r="V795" s="34"/>
      <c r="W795" s="34"/>
      <c r="X795" s="34">
        <v>2</v>
      </c>
    </row>
    <row r="796" spans="1:24" ht="15" x14ac:dyDescent="0.25">
      <c r="A796" s="40">
        <v>1171</v>
      </c>
      <c r="B796" s="34">
        <v>44</v>
      </c>
      <c r="C796" s="42">
        <v>4450402.5</v>
      </c>
      <c r="D796" s="42">
        <v>324312.09999999998</v>
      </c>
      <c r="E796" s="34" t="s">
        <v>90</v>
      </c>
      <c r="F796" s="47" t="s">
        <v>40</v>
      </c>
      <c r="G796" s="35" t="s">
        <v>43</v>
      </c>
      <c r="H796" s="22" t="s">
        <v>91</v>
      </c>
      <c r="I796" s="37">
        <v>3</v>
      </c>
      <c r="J796" s="37" t="s">
        <v>92</v>
      </c>
      <c r="K796" s="37" t="s">
        <v>92</v>
      </c>
      <c r="L796" s="34"/>
      <c r="M796" s="34">
        <v>1</v>
      </c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>
        <v>1</v>
      </c>
    </row>
    <row r="797" spans="1:24" ht="15" x14ac:dyDescent="0.25">
      <c r="A797" s="40">
        <v>1172</v>
      </c>
      <c r="B797" s="34">
        <v>44</v>
      </c>
      <c r="C797" s="42">
        <v>4450402.2</v>
      </c>
      <c r="D797" s="42">
        <v>324313</v>
      </c>
      <c r="E797" s="34" t="s">
        <v>90</v>
      </c>
      <c r="F797" s="47" t="s">
        <v>40</v>
      </c>
      <c r="G797" s="35" t="s">
        <v>43</v>
      </c>
      <c r="H797" s="22" t="s">
        <v>91</v>
      </c>
      <c r="I797" s="37">
        <v>3</v>
      </c>
      <c r="J797" s="37" t="s">
        <v>92</v>
      </c>
      <c r="K797" s="37" t="s">
        <v>92</v>
      </c>
      <c r="L797" s="34"/>
      <c r="M797" s="34">
        <v>1</v>
      </c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>
        <v>1</v>
      </c>
    </row>
    <row r="798" spans="1:24" ht="15" x14ac:dyDescent="0.25">
      <c r="A798" s="40">
        <v>1173</v>
      </c>
      <c r="B798" s="34">
        <v>44</v>
      </c>
      <c r="C798" s="42">
        <v>4450403.5</v>
      </c>
      <c r="D798" s="42">
        <v>324313.3</v>
      </c>
      <c r="E798" s="34" t="s">
        <v>90</v>
      </c>
      <c r="F798" s="47" t="s">
        <v>40</v>
      </c>
      <c r="G798" s="35" t="s">
        <v>43</v>
      </c>
      <c r="H798" s="22" t="s">
        <v>91</v>
      </c>
      <c r="I798" s="37">
        <v>3</v>
      </c>
      <c r="J798" s="37" t="s">
        <v>92</v>
      </c>
      <c r="K798" s="37" t="s">
        <v>92</v>
      </c>
      <c r="L798" s="34"/>
      <c r="M798" s="34">
        <v>1</v>
      </c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>
        <v>1</v>
      </c>
    </row>
    <row r="799" spans="1:24" ht="15" x14ac:dyDescent="0.25">
      <c r="A799" s="40">
        <v>1421</v>
      </c>
      <c r="B799" s="34">
        <v>23</v>
      </c>
      <c r="C799" s="42">
        <v>4442702.1399999997</v>
      </c>
      <c r="D799" s="42">
        <v>324429.61</v>
      </c>
      <c r="E799" s="34" t="s">
        <v>90</v>
      </c>
      <c r="F799" s="47" t="s">
        <v>40</v>
      </c>
      <c r="G799" s="35" t="s">
        <v>43</v>
      </c>
      <c r="H799" s="22" t="s">
        <v>91</v>
      </c>
      <c r="I799" s="37">
        <v>3</v>
      </c>
      <c r="J799" s="37" t="s">
        <v>92</v>
      </c>
      <c r="K799" s="37" t="s">
        <v>92</v>
      </c>
      <c r="L799" s="34">
        <v>1</v>
      </c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>
        <v>1</v>
      </c>
    </row>
    <row r="800" spans="1:24" ht="15" x14ac:dyDescent="0.25">
      <c r="A800" s="40">
        <v>1841</v>
      </c>
      <c r="B800" s="34">
        <v>23</v>
      </c>
      <c r="C800" s="42">
        <v>4442874.47</v>
      </c>
      <c r="D800" s="42">
        <v>324762.39</v>
      </c>
      <c r="E800" s="34" t="s">
        <v>90</v>
      </c>
      <c r="F800" s="47" t="s">
        <v>40</v>
      </c>
      <c r="G800" s="35" t="s">
        <v>43</v>
      </c>
      <c r="H800" s="22" t="s">
        <v>91</v>
      </c>
      <c r="I800" s="37">
        <v>3</v>
      </c>
      <c r="J800" s="37" t="s">
        <v>92</v>
      </c>
      <c r="K800" s="37" t="s">
        <v>92</v>
      </c>
      <c r="L800" s="34"/>
      <c r="M800" s="34">
        <v>1</v>
      </c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>
        <v>1</v>
      </c>
    </row>
    <row r="801" spans="1:24" ht="15" x14ac:dyDescent="0.25">
      <c r="A801" s="40">
        <v>1900</v>
      </c>
      <c r="B801" s="34">
        <v>45</v>
      </c>
      <c r="C801" s="42">
        <v>4441657.8099999996</v>
      </c>
      <c r="D801" s="42">
        <v>325014.74</v>
      </c>
      <c r="E801" s="34" t="s">
        <v>90</v>
      </c>
      <c r="F801" s="47" t="s">
        <v>40</v>
      </c>
      <c r="G801" s="35" t="s">
        <v>43</v>
      </c>
      <c r="H801" s="22" t="s">
        <v>91</v>
      </c>
      <c r="I801" s="37">
        <v>3</v>
      </c>
      <c r="J801" s="37" t="s">
        <v>92</v>
      </c>
      <c r="K801" s="37" t="s">
        <v>92</v>
      </c>
      <c r="L801" s="34">
        <v>1</v>
      </c>
      <c r="M801" s="34">
        <v>1</v>
      </c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>
        <v>2</v>
      </c>
    </row>
    <row r="802" spans="1:24" ht="15" x14ac:dyDescent="0.25">
      <c r="A802" s="40">
        <v>1840</v>
      </c>
      <c r="B802" s="34">
        <v>23</v>
      </c>
      <c r="C802" s="42">
        <v>4443064.58</v>
      </c>
      <c r="D802" s="42">
        <v>325157.48</v>
      </c>
      <c r="E802" s="34" t="s">
        <v>90</v>
      </c>
      <c r="F802" s="47" t="s">
        <v>40</v>
      </c>
      <c r="G802" s="35" t="s">
        <v>43</v>
      </c>
      <c r="H802" s="22" t="s">
        <v>91</v>
      </c>
      <c r="I802" s="37">
        <v>3</v>
      </c>
      <c r="J802" s="37" t="s">
        <v>92</v>
      </c>
      <c r="K802" s="37" t="s">
        <v>92</v>
      </c>
      <c r="L802" s="34"/>
      <c r="M802" s="34">
        <v>1</v>
      </c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>
        <v>1</v>
      </c>
    </row>
    <row r="803" spans="1:24" ht="15" x14ac:dyDescent="0.25">
      <c r="A803" s="40">
        <v>1415</v>
      </c>
      <c r="B803" s="34">
        <v>23</v>
      </c>
      <c r="C803" s="42">
        <v>4443124.68</v>
      </c>
      <c r="D803" s="42">
        <v>325272.44</v>
      </c>
      <c r="E803" s="34" t="s">
        <v>90</v>
      </c>
      <c r="F803" s="47" t="s">
        <v>40</v>
      </c>
      <c r="G803" s="35" t="s">
        <v>43</v>
      </c>
      <c r="H803" s="22" t="s">
        <v>91</v>
      </c>
      <c r="I803" s="37">
        <v>3</v>
      </c>
      <c r="J803" s="37" t="s">
        <v>92</v>
      </c>
      <c r="K803" s="37" t="s">
        <v>92</v>
      </c>
      <c r="L803" s="34">
        <v>1</v>
      </c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>
        <v>1</v>
      </c>
    </row>
    <row r="804" spans="1:24" ht="15" x14ac:dyDescent="0.25">
      <c r="A804" s="40">
        <v>1280</v>
      </c>
      <c r="B804" s="34">
        <v>23</v>
      </c>
      <c r="C804" s="42">
        <v>4443128.07</v>
      </c>
      <c r="D804" s="42">
        <v>325284.28000000003</v>
      </c>
      <c r="E804" s="34" t="s">
        <v>90</v>
      </c>
      <c r="F804" s="47" t="s">
        <v>40</v>
      </c>
      <c r="G804" s="35" t="s">
        <v>43</v>
      </c>
      <c r="H804" s="22" t="s">
        <v>91</v>
      </c>
      <c r="I804" s="37">
        <v>3</v>
      </c>
      <c r="J804" s="37" t="s">
        <v>92</v>
      </c>
      <c r="K804" s="37" t="s">
        <v>92</v>
      </c>
      <c r="L804" s="34">
        <v>1</v>
      </c>
      <c r="M804" s="34"/>
      <c r="N804" s="34"/>
      <c r="O804" s="34"/>
      <c r="P804" s="34"/>
      <c r="Q804" s="34">
        <v>1</v>
      </c>
      <c r="R804" s="34"/>
      <c r="S804" s="34"/>
      <c r="T804" s="34"/>
      <c r="U804" s="34"/>
      <c r="V804" s="34"/>
      <c r="W804" s="34"/>
      <c r="X804" s="34">
        <v>2</v>
      </c>
    </row>
    <row r="805" spans="1:24" ht="15" x14ac:dyDescent="0.25">
      <c r="A805" s="40">
        <v>1842</v>
      </c>
      <c r="B805" s="34">
        <v>23</v>
      </c>
      <c r="C805" s="42">
        <v>4443571.2</v>
      </c>
      <c r="D805" s="42">
        <v>325907.18</v>
      </c>
      <c r="E805" s="34" t="s">
        <v>90</v>
      </c>
      <c r="F805" s="47" t="s">
        <v>40</v>
      </c>
      <c r="G805" s="35" t="s">
        <v>43</v>
      </c>
      <c r="H805" s="22" t="s">
        <v>91</v>
      </c>
      <c r="I805" s="37">
        <v>3</v>
      </c>
      <c r="J805" s="37" t="s">
        <v>92</v>
      </c>
      <c r="K805" s="37" t="s">
        <v>92</v>
      </c>
      <c r="L805" s="34">
        <v>1</v>
      </c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>
        <v>1</v>
      </c>
    </row>
    <row r="806" spans="1:24" ht="15" x14ac:dyDescent="0.25">
      <c r="A806" s="40">
        <v>1538</v>
      </c>
      <c r="B806" s="34">
        <v>23</v>
      </c>
      <c r="C806" s="42">
        <v>4444023.7</v>
      </c>
      <c r="D806" s="42">
        <v>325910.68</v>
      </c>
      <c r="E806" s="34" t="s">
        <v>90</v>
      </c>
      <c r="F806" s="47" t="s">
        <v>40</v>
      </c>
      <c r="G806" s="35" t="s">
        <v>43</v>
      </c>
      <c r="H806" s="22" t="s">
        <v>91</v>
      </c>
      <c r="I806" s="37">
        <v>3</v>
      </c>
      <c r="J806" s="37" t="s">
        <v>92</v>
      </c>
      <c r="K806" s="37" t="s">
        <v>92</v>
      </c>
      <c r="L806" s="34"/>
      <c r="M806" s="34">
        <v>1</v>
      </c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>
        <v>1</v>
      </c>
    </row>
    <row r="807" spans="1:24" ht="15" x14ac:dyDescent="0.25">
      <c r="A807" s="40">
        <v>1541</v>
      </c>
      <c r="B807" s="34">
        <v>23</v>
      </c>
      <c r="C807" s="42">
        <v>4444118.53</v>
      </c>
      <c r="D807" s="42">
        <v>325916.44</v>
      </c>
      <c r="E807" s="34" t="s">
        <v>90</v>
      </c>
      <c r="F807" s="47" t="s">
        <v>40</v>
      </c>
      <c r="G807" s="35" t="s">
        <v>43</v>
      </c>
      <c r="H807" s="22" t="s">
        <v>91</v>
      </c>
      <c r="I807" s="37">
        <v>3</v>
      </c>
      <c r="J807" s="37" t="s">
        <v>92</v>
      </c>
      <c r="K807" s="37" t="s">
        <v>92</v>
      </c>
      <c r="L807" s="34"/>
      <c r="M807" s="34">
        <v>1</v>
      </c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>
        <v>1</v>
      </c>
    </row>
    <row r="808" spans="1:24" ht="15" x14ac:dyDescent="0.25">
      <c r="A808" s="40">
        <v>1547</v>
      </c>
      <c r="B808" s="34">
        <v>23</v>
      </c>
      <c r="C808" s="42">
        <v>4444608.07</v>
      </c>
      <c r="D808" s="42">
        <v>325917.46000000002</v>
      </c>
      <c r="E808" s="34" t="s">
        <v>90</v>
      </c>
      <c r="F808" s="47" t="s">
        <v>40</v>
      </c>
      <c r="G808" s="35" t="s">
        <v>43</v>
      </c>
      <c r="H808" s="22" t="s">
        <v>91</v>
      </c>
      <c r="I808" s="37">
        <v>3</v>
      </c>
      <c r="J808" s="37" t="s">
        <v>92</v>
      </c>
      <c r="K808" s="37" t="s">
        <v>92</v>
      </c>
      <c r="L808" s="34"/>
      <c r="M808" s="34">
        <v>1</v>
      </c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>
        <v>1</v>
      </c>
    </row>
    <row r="809" spans="1:24" ht="15" x14ac:dyDescent="0.25">
      <c r="A809" s="40">
        <v>1672</v>
      </c>
      <c r="B809" s="34">
        <v>23</v>
      </c>
      <c r="C809" s="42">
        <v>4444816.87</v>
      </c>
      <c r="D809" s="42">
        <v>325922.34999999998</v>
      </c>
      <c r="E809" s="34" t="s">
        <v>90</v>
      </c>
      <c r="F809" s="47" t="s">
        <v>40</v>
      </c>
      <c r="G809" s="35" t="s">
        <v>43</v>
      </c>
      <c r="H809" s="22" t="s">
        <v>91</v>
      </c>
      <c r="I809" s="37">
        <v>3</v>
      </c>
      <c r="J809" s="37" t="s">
        <v>92</v>
      </c>
      <c r="K809" s="37" t="s">
        <v>92</v>
      </c>
      <c r="L809" s="34"/>
      <c r="M809" s="34"/>
      <c r="N809" s="34">
        <v>1</v>
      </c>
      <c r="O809" s="34"/>
      <c r="P809" s="34"/>
      <c r="Q809" s="34"/>
      <c r="R809" s="34"/>
      <c r="S809" s="34"/>
      <c r="T809" s="34"/>
      <c r="U809" s="34"/>
      <c r="V809" s="34"/>
      <c r="W809" s="34"/>
      <c r="X809" s="34">
        <v>1</v>
      </c>
    </row>
    <row r="810" spans="1:24" ht="15" x14ac:dyDescent="0.25">
      <c r="A810" s="40">
        <v>1546</v>
      </c>
      <c r="B810" s="34">
        <v>23</v>
      </c>
      <c r="C810" s="42">
        <v>4445021.32</v>
      </c>
      <c r="D810" s="42">
        <v>325923.39</v>
      </c>
      <c r="E810" s="34" t="s">
        <v>90</v>
      </c>
      <c r="F810" s="47" t="s">
        <v>40</v>
      </c>
      <c r="G810" s="35" t="s">
        <v>43</v>
      </c>
      <c r="H810" s="22" t="s">
        <v>91</v>
      </c>
      <c r="I810" s="37">
        <v>3</v>
      </c>
      <c r="J810" s="37" t="s">
        <v>92</v>
      </c>
      <c r="K810" s="37" t="s">
        <v>92</v>
      </c>
      <c r="L810" s="34">
        <v>1</v>
      </c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>
        <v>1</v>
      </c>
    </row>
    <row r="811" spans="1:24" ht="15" x14ac:dyDescent="0.25">
      <c r="A811" s="40">
        <v>1318</v>
      </c>
      <c r="B811" s="34">
        <v>23</v>
      </c>
      <c r="C811" s="42">
        <v>4446153.91</v>
      </c>
      <c r="D811" s="42">
        <v>325929.67</v>
      </c>
      <c r="E811" s="34" t="s">
        <v>90</v>
      </c>
      <c r="F811" s="47" t="s">
        <v>40</v>
      </c>
      <c r="G811" s="35" t="s">
        <v>43</v>
      </c>
      <c r="H811" s="22" t="s">
        <v>91</v>
      </c>
      <c r="I811" s="37">
        <v>3</v>
      </c>
      <c r="J811" s="37" t="s">
        <v>92</v>
      </c>
      <c r="K811" s="37" t="s">
        <v>92</v>
      </c>
      <c r="L811" s="34"/>
      <c r="M811" s="34">
        <v>1</v>
      </c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>
        <v>1</v>
      </c>
    </row>
    <row r="812" spans="1:24" ht="15" x14ac:dyDescent="0.25">
      <c r="A812" s="40">
        <v>1670</v>
      </c>
      <c r="B812" s="34">
        <v>23</v>
      </c>
      <c r="C812" s="42">
        <v>4445496.91</v>
      </c>
      <c r="D812" s="42">
        <v>325932.03000000003</v>
      </c>
      <c r="E812" s="34" t="s">
        <v>90</v>
      </c>
      <c r="F812" s="47" t="s">
        <v>40</v>
      </c>
      <c r="G812" s="35" t="s">
        <v>43</v>
      </c>
      <c r="H812" s="22" t="s">
        <v>91</v>
      </c>
      <c r="I812" s="37">
        <v>3</v>
      </c>
      <c r="J812" s="37" t="s">
        <v>92</v>
      </c>
      <c r="K812" s="37" t="s">
        <v>92</v>
      </c>
      <c r="L812" s="34">
        <v>1</v>
      </c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>
        <v>1</v>
      </c>
    </row>
    <row r="813" spans="1:24" ht="15" x14ac:dyDescent="0.25">
      <c r="A813" s="40">
        <v>1893</v>
      </c>
      <c r="B813" s="34">
        <v>8</v>
      </c>
      <c r="C813" s="42">
        <v>4461605.6900000004</v>
      </c>
      <c r="D813" s="42">
        <v>327268.90999999997</v>
      </c>
      <c r="E813" s="34" t="s">
        <v>90</v>
      </c>
      <c r="F813" s="47" t="s">
        <v>40</v>
      </c>
      <c r="G813" s="35" t="s">
        <v>43</v>
      </c>
      <c r="H813" s="22" t="s">
        <v>91</v>
      </c>
      <c r="I813" s="37">
        <v>3</v>
      </c>
      <c r="J813" s="37" t="s">
        <v>92</v>
      </c>
      <c r="K813" s="37" t="s">
        <v>92</v>
      </c>
      <c r="L813" s="34"/>
      <c r="M813" s="34"/>
      <c r="N813" s="34"/>
      <c r="O813" s="34">
        <v>1</v>
      </c>
      <c r="P813" s="34"/>
      <c r="Q813" s="34"/>
      <c r="R813" s="34"/>
      <c r="S813" s="34"/>
      <c r="T813" s="34"/>
      <c r="U813" s="34"/>
      <c r="V813" s="34"/>
      <c r="W813" s="34"/>
      <c r="X813" s="34">
        <v>1</v>
      </c>
    </row>
    <row r="814" spans="1:24" ht="15" x14ac:dyDescent="0.25">
      <c r="A814" s="40">
        <v>2042</v>
      </c>
      <c r="B814" s="34">
        <v>8</v>
      </c>
      <c r="C814" s="42">
        <v>4463590.32</v>
      </c>
      <c r="D814" s="42">
        <v>327317.43</v>
      </c>
      <c r="E814" s="34" t="s">
        <v>90</v>
      </c>
      <c r="F814" s="47" t="s">
        <v>40</v>
      </c>
      <c r="G814" s="35" t="s">
        <v>43</v>
      </c>
      <c r="H814" s="22" t="s">
        <v>91</v>
      </c>
      <c r="I814" s="37">
        <v>2</v>
      </c>
      <c r="J814" s="37" t="s">
        <v>92</v>
      </c>
      <c r="K814" s="37" t="s">
        <v>92</v>
      </c>
      <c r="L814" s="34"/>
      <c r="M814" s="34"/>
      <c r="N814" s="34"/>
      <c r="O814" s="34">
        <v>1</v>
      </c>
      <c r="P814" s="34"/>
      <c r="Q814" s="34"/>
      <c r="R814" s="34"/>
      <c r="S814" s="34"/>
      <c r="T814" s="34"/>
      <c r="U814" s="34"/>
      <c r="V814" s="34"/>
      <c r="W814" s="34"/>
      <c r="X814" s="34">
        <v>1</v>
      </c>
    </row>
    <row r="815" spans="1:24" ht="15" x14ac:dyDescent="0.25">
      <c r="A815" s="40">
        <v>1649</v>
      </c>
      <c r="B815" s="34">
        <v>28</v>
      </c>
      <c r="C815" s="42">
        <v>4442983.17</v>
      </c>
      <c r="D815" s="42">
        <v>327946.15000000002</v>
      </c>
      <c r="E815" s="34" t="s">
        <v>90</v>
      </c>
      <c r="F815" s="47" t="s">
        <v>40</v>
      </c>
      <c r="G815" s="35" t="s">
        <v>43</v>
      </c>
      <c r="H815" s="22" t="s">
        <v>91</v>
      </c>
      <c r="I815" s="37">
        <v>6</v>
      </c>
      <c r="J815" s="37" t="s">
        <v>92</v>
      </c>
      <c r="K815" s="37" t="s">
        <v>92</v>
      </c>
      <c r="L815" s="34">
        <v>1</v>
      </c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>
        <v>1</v>
      </c>
    </row>
    <row r="816" spans="1:24" ht="15" x14ac:dyDescent="0.25">
      <c r="A816" s="40">
        <v>1915</v>
      </c>
      <c r="B816" s="34">
        <v>28</v>
      </c>
      <c r="C816" s="42">
        <v>4442983.82</v>
      </c>
      <c r="D816" s="42">
        <v>327951.71000000002</v>
      </c>
      <c r="E816" s="34" t="s">
        <v>90</v>
      </c>
      <c r="F816" s="47" t="s">
        <v>40</v>
      </c>
      <c r="G816" s="35" t="s">
        <v>43</v>
      </c>
      <c r="H816" s="22" t="s">
        <v>91</v>
      </c>
      <c r="I816" s="37">
        <v>3</v>
      </c>
      <c r="J816" s="37" t="s">
        <v>92</v>
      </c>
      <c r="K816" s="37" t="s">
        <v>92</v>
      </c>
      <c r="L816" s="34"/>
      <c r="M816" s="34">
        <v>1</v>
      </c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>
        <v>1</v>
      </c>
    </row>
    <row r="817" spans="1:24" ht="15" x14ac:dyDescent="0.25">
      <c r="A817" s="40">
        <v>1647</v>
      </c>
      <c r="B817" s="34">
        <v>28</v>
      </c>
      <c r="C817" s="42">
        <v>4443088.3499999996</v>
      </c>
      <c r="D817" s="42">
        <v>328063.46999999997</v>
      </c>
      <c r="E817" s="34" t="s">
        <v>90</v>
      </c>
      <c r="F817" s="47" t="s">
        <v>40</v>
      </c>
      <c r="G817" s="35" t="s">
        <v>43</v>
      </c>
      <c r="H817" s="22" t="s">
        <v>91</v>
      </c>
      <c r="I817" s="37">
        <v>6</v>
      </c>
      <c r="J817" s="37" t="s">
        <v>92</v>
      </c>
      <c r="K817" s="37" t="s">
        <v>92</v>
      </c>
      <c r="L817" s="34"/>
      <c r="M817" s="34"/>
      <c r="N817" s="34">
        <v>1</v>
      </c>
      <c r="O817" s="34"/>
      <c r="P817" s="34"/>
      <c r="Q817" s="34"/>
      <c r="R817" s="34"/>
      <c r="S817" s="34"/>
      <c r="T817" s="34"/>
      <c r="U817" s="34"/>
      <c r="V817" s="34"/>
      <c r="W817" s="34"/>
      <c r="X817" s="34">
        <v>1</v>
      </c>
    </row>
    <row r="818" spans="1:24" ht="15" x14ac:dyDescent="0.25">
      <c r="A818" s="40">
        <v>1537</v>
      </c>
      <c r="B818" s="34">
        <v>55</v>
      </c>
      <c r="C818" s="42">
        <v>4448178.0999999996</v>
      </c>
      <c r="D818" s="42">
        <v>328476.3</v>
      </c>
      <c r="E818" s="34" t="s">
        <v>90</v>
      </c>
      <c r="F818" s="47" t="s">
        <v>40</v>
      </c>
      <c r="G818" s="35" t="s">
        <v>43</v>
      </c>
      <c r="H818" s="22" t="s">
        <v>91</v>
      </c>
      <c r="I818" s="37">
        <v>3</v>
      </c>
      <c r="J818" s="37" t="s">
        <v>92</v>
      </c>
      <c r="K818" s="37" t="s">
        <v>92</v>
      </c>
      <c r="L818" s="34"/>
      <c r="M818" s="34"/>
      <c r="N818" s="34"/>
      <c r="O818" s="34">
        <v>1</v>
      </c>
      <c r="P818" s="34"/>
      <c r="Q818" s="34">
        <v>1</v>
      </c>
      <c r="R818" s="34"/>
      <c r="S818" s="34"/>
      <c r="T818" s="34"/>
      <c r="U818" s="34"/>
      <c r="V818" s="34">
        <v>1</v>
      </c>
      <c r="W818" s="34"/>
      <c r="X818" s="34">
        <v>3</v>
      </c>
    </row>
    <row r="819" spans="1:24" ht="15" x14ac:dyDescent="0.25">
      <c r="A819" s="40">
        <v>1889</v>
      </c>
      <c r="B819" s="34">
        <v>36</v>
      </c>
      <c r="C819" s="42">
        <v>4462015.1100000003</v>
      </c>
      <c r="D819" s="42">
        <v>328837.77</v>
      </c>
      <c r="E819" s="34" t="s">
        <v>90</v>
      </c>
      <c r="F819" s="47" t="s">
        <v>40</v>
      </c>
      <c r="G819" s="35" t="s">
        <v>43</v>
      </c>
      <c r="H819" s="22" t="s">
        <v>91</v>
      </c>
      <c r="I819" s="37">
        <v>3</v>
      </c>
      <c r="J819" s="37" t="s">
        <v>92</v>
      </c>
      <c r="K819" s="37" t="s">
        <v>92</v>
      </c>
      <c r="L819" s="34">
        <v>1</v>
      </c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>
        <v>1</v>
      </c>
    </row>
    <row r="820" spans="1:24" ht="15" x14ac:dyDescent="0.25">
      <c r="A820" s="40">
        <v>1822</v>
      </c>
      <c r="B820" s="34">
        <v>36</v>
      </c>
      <c r="C820" s="42">
        <v>4461733</v>
      </c>
      <c r="D820" s="42">
        <v>328937.3</v>
      </c>
      <c r="E820" s="34" t="s">
        <v>90</v>
      </c>
      <c r="F820" s="47" t="s">
        <v>40</v>
      </c>
      <c r="G820" s="35" t="s">
        <v>43</v>
      </c>
      <c r="H820" s="22" t="s">
        <v>91</v>
      </c>
      <c r="I820" s="37">
        <v>2</v>
      </c>
      <c r="J820" s="37" t="s">
        <v>92</v>
      </c>
      <c r="K820" s="37" t="s">
        <v>92</v>
      </c>
      <c r="L820" s="34">
        <v>1</v>
      </c>
      <c r="M820" s="34"/>
      <c r="N820" s="34"/>
      <c r="O820" s="34"/>
      <c r="P820" s="34"/>
      <c r="Q820" s="34">
        <v>1</v>
      </c>
      <c r="R820" s="34"/>
      <c r="S820" s="34"/>
      <c r="T820" s="34"/>
      <c r="U820" s="34"/>
      <c r="V820" s="34"/>
      <c r="W820" s="34"/>
      <c r="X820" s="34">
        <v>2</v>
      </c>
    </row>
    <row r="821" spans="1:24" ht="15" x14ac:dyDescent="0.25">
      <c r="A821" s="40">
        <v>1821</v>
      </c>
      <c r="B821" s="34">
        <v>36</v>
      </c>
      <c r="C821" s="42">
        <v>4461121</v>
      </c>
      <c r="D821" s="42">
        <v>329152.90000000002</v>
      </c>
      <c r="E821" s="34" t="s">
        <v>90</v>
      </c>
      <c r="F821" s="47" t="s">
        <v>40</v>
      </c>
      <c r="G821" s="35" t="s">
        <v>43</v>
      </c>
      <c r="H821" s="22" t="s">
        <v>91</v>
      </c>
      <c r="I821" s="37">
        <v>2</v>
      </c>
      <c r="J821" s="37" t="s">
        <v>92</v>
      </c>
      <c r="K821" s="37" t="s">
        <v>92</v>
      </c>
      <c r="L821" s="34"/>
      <c r="M821" s="34"/>
      <c r="N821" s="34">
        <v>1</v>
      </c>
      <c r="O821" s="34">
        <v>1</v>
      </c>
      <c r="P821" s="34">
        <v>1</v>
      </c>
      <c r="Q821" s="34"/>
      <c r="R821" s="34"/>
      <c r="S821" s="34"/>
      <c r="T821" s="34"/>
      <c r="U821" s="34"/>
      <c r="V821" s="34"/>
      <c r="W821" s="34"/>
      <c r="X821" s="34">
        <v>3</v>
      </c>
    </row>
    <row r="822" spans="1:24" ht="15" x14ac:dyDescent="0.25">
      <c r="A822" s="40">
        <v>1905</v>
      </c>
      <c r="B822" s="34">
        <v>28</v>
      </c>
      <c r="C822" s="42">
        <v>4443689.3600000003</v>
      </c>
      <c r="D822" s="42">
        <v>329199.59000000003</v>
      </c>
      <c r="E822" s="34" t="s">
        <v>90</v>
      </c>
      <c r="F822" s="47" t="s">
        <v>40</v>
      </c>
      <c r="G822" s="35" t="s">
        <v>43</v>
      </c>
      <c r="H822" s="22" t="s">
        <v>91</v>
      </c>
      <c r="I822" s="37">
        <v>3</v>
      </c>
      <c r="J822" s="37" t="s">
        <v>92</v>
      </c>
      <c r="K822" s="37" t="s">
        <v>92</v>
      </c>
      <c r="L822" s="34">
        <v>1</v>
      </c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>
        <v>1</v>
      </c>
    </row>
    <row r="823" spans="1:24" ht="15" x14ac:dyDescent="0.25">
      <c r="A823" s="40">
        <v>1646</v>
      </c>
      <c r="B823" s="34">
        <v>28</v>
      </c>
      <c r="C823" s="42">
        <v>4443906.8099999996</v>
      </c>
      <c r="D823" s="42">
        <v>329224.36</v>
      </c>
      <c r="E823" s="34" t="s">
        <v>90</v>
      </c>
      <c r="F823" s="47" t="s">
        <v>40</v>
      </c>
      <c r="G823" s="35" t="s">
        <v>43</v>
      </c>
      <c r="H823" s="22" t="s">
        <v>91</v>
      </c>
      <c r="I823" s="37">
        <v>3</v>
      </c>
      <c r="J823" s="37" t="s">
        <v>92</v>
      </c>
      <c r="K823" s="37" t="s">
        <v>92</v>
      </c>
      <c r="L823" s="34"/>
      <c r="M823" s="34">
        <v>1</v>
      </c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>
        <v>1</v>
      </c>
    </row>
    <row r="824" spans="1:24" ht="15" x14ac:dyDescent="0.25">
      <c r="A824" s="40">
        <v>1823</v>
      </c>
      <c r="B824" s="34">
        <v>13</v>
      </c>
      <c r="C824" s="42">
        <v>4454241.1399999997</v>
      </c>
      <c r="D824" s="42">
        <v>329232.65999999997</v>
      </c>
      <c r="E824" s="34" t="s">
        <v>90</v>
      </c>
      <c r="F824" s="47" t="s">
        <v>40</v>
      </c>
      <c r="G824" s="35" t="s">
        <v>43</v>
      </c>
      <c r="H824" s="22" t="s">
        <v>91</v>
      </c>
      <c r="I824" s="37">
        <v>6</v>
      </c>
      <c r="J824" s="37" t="s">
        <v>92</v>
      </c>
      <c r="K824" s="37" t="s">
        <v>92</v>
      </c>
      <c r="L824" s="34">
        <v>1</v>
      </c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>
        <v>1</v>
      </c>
    </row>
    <row r="825" spans="1:24" ht="15" x14ac:dyDescent="0.25">
      <c r="A825" s="40">
        <v>1885</v>
      </c>
      <c r="B825" s="34">
        <v>36</v>
      </c>
      <c r="C825" s="42">
        <v>4460638.42</v>
      </c>
      <c r="D825" s="42">
        <v>329324.43</v>
      </c>
      <c r="E825" s="34" t="s">
        <v>90</v>
      </c>
      <c r="F825" s="47" t="s">
        <v>40</v>
      </c>
      <c r="G825" s="35" t="s">
        <v>43</v>
      </c>
      <c r="H825" s="22" t="s">
        <v>91</v>
      </c>
      <c r="I825" s="37">
        <v>3</v>
      </c>
      <c r="J825" s="37" t="s">
        <v>92</v>
      </c>
      <c r="K825" s="37" t="s">
        <v>92</v>
      </c>
      <c r="L825" s="34"/>
      <c r="M825" s="34"/>
      <c r="N825" s="34"/>
      <c r="O825" s="34">
        <v>1</v>
      </c>
      <c r="P825" s="34"/>
      <c r="Q825" s="34"/>
      <c r="R825" s="34"/>
      <c r="S825" s="34"/>
      <c r="T825" s="34"/>
      <c r="U825" s="34"/>
      <c r="V825" s="34"/>
      <c r="W825" s="34"/>
      <c r="X825" s="34">
        <v>1</v>
      </c>
    </row>
    <row r="826" spans="1:24" ht="15" x14ac:dyDescent="0.25">
      <c r="A826" s="40">
        <v>1887</v>
      </c>
      <c r="B826" s="34">
        <v>36</v>
      </c>
      <c r="C826" s="42">
        <v>4460615.62</v>
      </c>
      <c r="D826" s="42">
        <v>329335.82</v>
      </c>
      <c r="E826" s="34" t="s">
        <v>90</v>
      </c>
      <c r="F826" s="47" t="s">
        <v>40</v>
      </c>
      <c r="G826" s="35" t="s">
        <v>43</v>
      </c>
      <c r="H826" s="22" t="s">
        <v>91</v>
      </c>
      <c r="I826" s="37">
        <v>3</v>
      </c>
      <c r="J826" s="37" t="s">
        <v>92</v>
      </c>
      <c r="K826" s="37" t="s">
        <v>92</v>
      </c>
      <c r="L826" s="34">
        <v>1</v>
      </c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>
        <v>1</v>
      </c>
    </row>
    <row r="827" spans="1:24" ht="15" x14ac:dyDescent="0.25">
      <c r="A827" s="40">
        <v>1886</v>
      </c>
      <c r="B827" s="34">
        <v>36</v>
      </c>
      <c r="C827" s="42">
        <v>4460466.28</v>
      </c>
      <c r="D827" s="42">
        <v>329392.92</v>
      </c>
      <c r="E827" s="34" t="s">
        <v>90</v>
      </c>
      <c r="F827" s="47" t="s">
        <v>40</v>
      </c>
      <c r="G827" s="35" t="s">
        <v>43</v>
      </c>
      <c r="H827" s="22" t="s">
        <v>91</v>
      </c>
      <c r="I827" s="37">
        <v>3</v>
      </c>
      <c r="J827" s="37" t="s">
        <v>92</v>
      </c>
      <c r="K827" s="37" t="s">
        <v>92</v>
      </c>
      <c r="L827" s="34">
        <v>1</v>
      </c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>
        <v>1</v>
      </c>
    </row>
    <row r="828" spans="1:24" ht="15" x14ac:dyDescent="0.25">
      <c r="A828" s="40">
        <v>1827</v>
      </c>
      <c r="B828" s="34">
        <v>7</v>
      </c>
      <c r="C828" s="42">
        <v>4465467.71</v>
      </c>
      <c r="D828" s="42">
        <v>330474</v>
      </c>
      <c r="E828" s="34" t="s">
        <v>90</v>
      </c>
      <c r="F828" s="47" t="s">
        <v>41</v>
      </c>
      <c r="G828" s="35" t="s">
        <v>43</v>
      </c>
      <c r="H828" s="22" t="s">
        <v>91</v>
      </c>
      <c r="I828" s="37">
        <v>4</v>
      </c>
      <c r="J828" s="37" t="s">
        <v>92</v>
      </c>
      <c r="K828" s="37" t="s">
        <v>92</v>
      </c>
      <c r="L828" s="34">
        <v>1</v>
      </c>
      <c r="M828" s="34"/>
      <c r="N828" s="34"/>
      <c r="O828" s="34"/>
      <c r="P828" s="34"/>
      <c r="Q828" s="34">
        <v>1</v>
      </c>
      <c r="R828" s="34"/>
      <c r="S828" s="34"/>
      <c r="T828" s="34"/>
      <c r="U828" s="34"/>
      <c r="V828" s="34"/>
      <c r="W828" s="34"/>
      <c r="X828" s="34">
        <v>2</v>
      </c>
    </row>
    <row r="829" spans="1:24" ht="15" x14ac:dyDescent="0.25">
      <c r="A829" s="40">
        <v>1826</v>
      </c>
      <c r="B829" s="34">
        <v>7</v>
      </c>
      <c r="C829" s="42">
        <v>4465468.1900000004</v>
      </c>
      <c r="D829" s="42">
        <v>330496.71000000002</v>
      </c>
      <c r="E829" s="34" t="s">
        <v>90</v>
      </c>
      <c r="F829" s="47" t="s">
        <v>41</v>
      </c>
      <c r="G829" s="35" t="s">
        <v>43</v>
      </c>
      <c r="H829" s="22" t="s">
        <v>91</v>
      </c>
      <c r="I829" s="37">
        <v>4</v>
      </c>
      <c r="J829" s="37" t="s">
        <v>92</v>
      </c>
      <c r="K829" s="37" t="s">
        <v>92</v>
      </c>
      <c r="L829" s="34"/>
      <c r="M829" s="34"/>
      <c r="N829" s="34"/>
      <c r="O829" s="34">
        <v>1</v>
      </c>
      <c r="P829" s="34"/>
      <c r="Q829" s="34">
        <v>1</v>
      </c>
      <c r="R829" s="34"/>
      <c r="S829" s="34"/>
      <c r="T829" s="34"/>
      <c r="U829" s="34"/>
      <c r="V829" s="34"/>
      <c r="W829" s="34"/>
      <c r="X829" s="34">
        <v>2</v>
      </c>
    </row>
    <row r="830" spans="1:24" ht="15" x14ac:dyDescent="0.25">
      <c r="A830" s="40">
        <v>2026</v>
      </c>
      <c r="B830" s="34">
        <v>13</v>
      </c>
      <c r="C830" s="42">
        <v>4455782.59</v>
      </c>
      <c r="D830" s="42">
        <v>330898.65999999997</v>
      </c>
      <c r="E830" s="34" t="s">
        <v>90</v>
      </c>
      <c r="F830" s="47" t="s">
        <v>40</v>
      </c>
      <c r="G830" s="35" t="s">
        <v>43</v>
      </c>
      <c r="H830" s="22" t="s">
        <v>91</v>
      </c>
      <c r="I830" s="37">
        <v>3</v>
      </c>
      <c r="J830" s="37" t="s">
        <v>92</v>
      </c>
      <c r="K830" s="37" t="s">
        <v>92</v>
      </c>
      <c r="L830" s="34"/>
      <c r="M830" s="34">
        <v>1</v>
      </c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>
        <v>1</v>
      </c>
    </row>
    <row r="831" spans="1:24" ht="15" x14ac:dyDescent="0.25">
      <c r="A831" s="40">
        <v>1892</v>
      </c>
      <c r="B831" s="34">
        <v>7</v>
      </c>
      <c r="C831" s="42">
        <v>4464728.7</v>
      </c>
      <c r="D831" s="42">
        <v>333325.84999999998</v>
      </c>
      <c r="E831" s="34" t="s">
        <v>90</v>
      </c>
      <c r="F831" s="47" t="s">
        <v>41</v>
      </c>
      <c r="G831" s="35" t="s">
        <v>43</v>
      </c>
      <c r="H831" s="22" t="s">
        <v>91</v>
      </c>
      <c r="I831" s="37">
        <v>9</v>
      </c>
      <c r="J831" s="37" t="s">
        <v>92</v>
      </c>
      <c r="K831" s="37" t="s">
        <v>92</v>
      </c>
      <c r="L831" s="34"/>
      <c r="M831" s="34">
        <v>1</v>
      </c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>
        <v>1</v>
      </c>
    </row>
    <row r="832" spans="1:24" ht="15" x14ac:dyDescent="0.25">
      <c r="A832" s="40">
        <v>2024</v>
      </c>
      <c r="B832" s="34">
        <v>9</v>
      </c>
      <c r="C832" s="42">
        <v>4447109.0199999996</v>
      </c>
      <c r="D832" s="42">
        <v>335907.71</v>
      </c>
      <c r="E832" s="34" t="s">
        <v>90</v>
      </c>
      <c r="F832" s="47" t="s">
        <v>40</v>
      </c>
      <c r="G832" s="35" t="s">
        <v>43</v>
      </c>
      <c r="H832" s="22" t="s">
        <v>91</v>
      </c>
      <c r="I832" s="37">
        <v>3</v>
      </c>
      <c r="J832" s="37" t="s">
        <v>92</v>
      </c>
      <c r="K832" s="37" t="s">
        <v>92</v>
      </c>
      <c r="L832" s="34"/>
      <c r="M832" s="34"/>
      <c r="N832" s="34">
        <v>1</v>
      </c>
      <c r="O832" s="34">
        <v>1</v>
      </c>
      <c r="P832" s="34"/>
      <c r="Q832" s="34"/>
      <c r="R832" s="34"/>
      <c r="S832" s="34"/>
      <c r="T832" s="34"/>
      <c r="U832" s="34"/>
      <c r="V832" s="34"/>
      <c r="W832" s="34"/>
      <c r="X832" s="34">
        <v>2</v>
      </c>
    </row>
    <row r="833" spans="1:24" ht="15" x14ac:dyDescent="0.25">
      <c r="A833" s="40">
        <v>2096</v>
      </c>
      <c r="B833" s="34">
        <v>12</v>
      </c>
      <c r="C833" s="42">
        <v>4459905.07</v>
      </c>
      <c r="D833" s="42">
        <v>335968.22</v>
      </c>
      <c r="E833" s="34" t="s">
        <v>90</v>
      </c>
      <c r="F833" s="47" t="s">
        <v>41</v>
      </c>
      <c r="G833" s="35" t="s">
        <v>43</v>
      </c>
      <c r="H833" s="22" t="s">
        <v>91</v>
      </c>
      <c r="I833" s="37">
        <v>9</v>
      </c>
      <c r="J833" s="37" t="s">
        <v>92</v>
      </c>
      <c r="K833" s="37" t="s">
        <v>92</v>
      </c>
      <c r="L833" s="34">
        <v>1</v>
      </c>
      <c r="M833" s="34"/>
      <c r="N833" s="34"/>
      <c r="O833" s="34">
        <v>1</v>
      </c>
      <c r="P833" s="34"/>
      <c r="Q833" s="34"/>
      <c r="R833" s="34"/>
      <c r="S833" s="34"/>
      <c r="T833" s="34"/>
      <c r="U833" s="34"/>
      <c r="V833" s="34"/>
      <c r="W833" s="34"/>
      <c r="X833" s="34">
        <v>2</v>
      </c>
    </row>
    <row r="834" spans="1:24" ht="15" x14ac:dyDescent="0.25">
      <c r="A834" s="40">
        <v>2097</v>
      </c>
      <c r="B834" s="34">
        <v>12</v>
      </c>
      <c r="C834" s="42">
        <v>4459903.7300000004</v>
      </c>
      <c r="D834" s="42">
        <v>335968.36</v>
      </c>
      <c r="E834" s="34" t="s">
        <v>90</v>
      </c>
      <c r="F834" s="47" t="s">
        <v>41</v>
      </c>
      <c r="G834" s="35" t="s">
        <v>43</v>
      </c>
      <c r="H834" s="22" t="s">
        <v>91</v>
      </c>
      <c r="I834" s="37">
        <v>9</v>
      </c>
      <c r="J834" s="37" t="s">
        <v>92</v>
      </c>
      <c r="K834" s="37" t="s">
        <v>92</v>
      </c>
      <c r="L834" s="34">
        <v>1</v>
      </c>
      <c r="M834" s="34"/>
      <c r="N834" s="34"/>
      <c r="O834" s="34">
        <v>1</v>
      </c>
      <c r="P834" s="34"/>
      <c r="Q834" s="34"/>
      <c r="R834" s="34"/>
      <c r="S834" s="34"/>
      <c r="T834" s="34"/>
      <c r="U834" s="34"/>
      <c r="V834" s="34"/>
      <c r="W834" s="34"/>
      <c r="X834" s="34">
        <v>2</v>
      </c>
    </row>
    <row r="835" spans="1:24" ht="15" x14ac:dyDescent="0.25">
      <c r="A835" s="40">
        <v>1536</v>
      </c>
      <c r="B835" s="34">
        <v>57</v>
      </c>
      <c r="C835" s="42">
        <v>4444434.8</v>
      </c>
      <c r="D835" s="42">
        <v>336381.1</v>
      </c>
      <c r="E835" s="34" t="s">
        <v>90</v>
      </c>
      <c r="F835" s="47" t="s">
        <v>40</v>
      </c>
      <c r="G835" s="35" t="s">
        <v>43</v>
      </c>
      <c r="H835" s="22" t="s">
        <v>91</v>
      </c>
      <c r="I835" s="37">
        <v>6</v>
      </c>
      <c r="J835" s="37" t="s">
        <v>92</v>
      </c>
      <c r="K835" s="37" t="s">
        <v>92</v>
      </c>
      <c r="L835" s="34">
        <v>1</v>
      </c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>
        <v>1</v>
      </c>
    </row>
    <row r="836" spans="1:24" ht="15" x14ac:dyDescent="0.25">
      <c r="A836" s="40">
        <v>1535</v>
      </c>
      <c r="B836" s="34">
        <v>57</v>
      </c>
      <c r="C836" s="42">
        <v>4444433.7</v>
      </c>
      <c r="D836" s="42">
        <v>336421</v>
      </c>
      <c r="E836" s="34" t="s">
        <v>90</v>
      </c>
      <c r="F836" s="47" t="s">
        <v>40</v>
      </c>
      <c r="G836" s="35" t="s">
        <v>43</v>
      </c>
      <c r="H836" s="22" t="s">
        <v>91</v>
      </c>
      <c r="I836" s="37">
        <v>6</v>
      </c>
      <c r="J836" s="37" t="s">
        <v>92</v>
      </c>
      <c r="K836" s="37" t="s">
        <v>92</v>
      </c>
      <c r="L836" s="34"/>
      <c r="M836" s="34">
        <v>1</v>
      </c>
      <c r="N836" s="34"/>
      <c r="O836" s="34">
        <v>1</v>
      </c>
      <c r="P836" s="34"/>
      <c r="Q836" s="34"/>
      <c r="R836" s="34">
        <v>1</v>
      </c>
      <c r="S836" s="34"/>
      <c r="T836" s="34"/>
      <c r="U836" s="34"/>
      <c r="V836" s="34"/>
      <c r="W836" s="34"/>
      <c r="X836" s="34">
        <v>3</v>
      </c>
    </row>
    <row r="837" spans="1:24" ht="15" x14ac:dyDescent="0.25">
      <c r="A837" s="40">
        <v>2098</v>
      </c>
      <c r="B837" s="34">
        <v>12</v>
      </c>
      <c r="C837" s="42">
        <v>4460316.34</v>
      </c>
      <c r="D837" s="42">
        <v>336651.8</v>
      </c>
      <c r="E837" s="34" t="s">
        <v>90</v>
      </c>
      <c r="F837" s="47" t="s">
        <v>41</v>
      </c>
      <c r="G837" s="35" t="s">
        <v>43</v>
      </c>
      <c r="H837" s="22" t="s">
        <v>91</v>
      </c>
      <c r="I837" s="37">
        <v>9</v>
      </c>
      <c r="J837" s="37" t="s">
        <v>92</v>
      </c>
      <c r="K837" s="37" t="s">
        <v>92</v>
      </c>
      <c r="L837" s="34"/>
      <c r="M837" s="34"/>
      <c r="N837" s="34">
        <v>1</v>
      </c>
      <c r="O837" s="34">
        <v>1</v>
      </c>
      <c r="P837" s="34"/>
      <c r="Q837" s="34"/>
      <c r="R837" s="34"/>
      <c r="S837" s="34"/>
      <c r="T837" s="34"/>
      <c r="U837" s="34"/>
      <c r="V837" s="34"/>
      <c r="W837" s="34"/>
      <c r="X837" s="34">
        <v>2</v>
      </c>
    </row>
    <row r="838" spans="1:24" ht="15" x14ac:dyDescent="0.25">
      <c r="A838" s="40">
        <v>1314</v>
      </c>
      <c r="B838" s="34">
        <v>12</v>
      </c>
      <c r="C838" s="42">
        <v>4460574.22</v>
      </c>
      <c r="D838" s="42">
        <v>337010.3</v>
      </c>
      <c r="E838" s="34" t="s">
        <v>90</v>
      </c>
      <c r="F838" s="47" t="s">
        <v>41</v>
      </c>
      <c r="G838" s="35" t="s">
        <v>43</v>
      </c>
      <c r="H838" s="22" t="s">
        <v>91</v>
      </c>
      <c r="I838" s="37">
        <v>2</v>
      </c>
      <c r="J838" s="37" t="s">
        <v>92</v>
      </c>
      <c r="K838" s="37" t="s">
        <v>92</v>
      </c>
      <c r="L838" s="34">
        <v>1</v>
      </c>
      <c r="M838" s="34"/>
      <c r="N838" s="34">
        <v>1</v>
      </c>
      <c r="O838" s="34">
        <v>1</v>
      </c>
      <c r="P838" s="34"/>
      <c r="Q838" s="34"/>
      <c r="R838" s="34"/>
      <c r="S838" s="34"/>
      <c r="T838" s="34"/>
      <c r="U838" s="34"/>
      <c r="V838" s="34"/>
      <c r="W838" s="34"/>
      <c r="X838" s="34">
        <v>3</v>
      </c>
    </row>
    <row r="839" spans="1:24" ht="15" x14ac:dyDescent="0.25">
      <c r="A839" s="40">
        <v>1164</v>
      </c>
      <c r="B839" s="34">
        <v>12</v>
      </c>
      <c r="C839" s="42">
        <v>4460722.67</v>
      </c>
      <c r="D839" s="42">
        <v>337459.21</v>
      </c>
      <c r="E839" s="34" t="s">
        <v>90</v>
      </c>
      <c r="F839" s="47" t="s">
        <v>41</v>
      </c>
      <c r="G839" s="35" t="s">
        <v>43</v>
      </c>
      <c r="H839" s="22" t="s">
        <v>91</v>
      </c>
      <c r="I839" s="37">
        <v>2</v>
      </c>
      <c r="J839" s="37" t="s">
        <v>92</v>
      </c>
      <c r="K839" s="37" t="s">
        <v>92</v>
      </c>
      <c r="L839" s="34"/>
      <c r="M839" s="34"/>
      <c r="N839" s="34">
        <v>1</v>
      </c>
      <c r="O839" s="34">
        <v>1</v>
      </c>
      <c r="P839" s="34"/>
      <c r="Q839" s="34"/>
      <c r="R839" s="34"/>
      <c r="S839" s="34"/>
      <c r="T839" s="34"/>
      <c r="U839" s="34"/>
      <c r="V839" s="34"/>
      <c r="W839" s="34"/>
      <c r="X839" s="34">
        <v>2</v>
      </c>
    </row>
    <row r="840" spans="1:24" ht="15" x14ac:dyDescent="0.25">
      <c r="A840" s="40">
        <v>1528</v>
      </c>
      <c r="B840" s="34">
        <v>57</v>
      </c>
      <c r="C840" s="42">
        <v>4444021.5</v>
      </c>
      <c r="D840" s="42">
        <v>337469.7</v>
      </c>
      <c r="E840" s="34" t="s">
        <v>90</v>
      </c>
      <c r="F840" s="47" t="s">
        <v>40</v>
      </c>
      <c r="G840" s="35" t="s">
        <v>43</v>
      </c>
      <c r="H840" s="22" t="s">
        <v>91</v>
      </c>
      <c r="I840" s="37">
        <v>3</v>
      </c>
      <c r="J840" s="37" t="s">
        <v>92</v>
      </c>
      <c r="K840" s="37" t="s">
        <v>92</v>
      </c>
      <c r="L840" s="34">
        <v>1</v>
      </c>
      <c r="M840" s="34"/>
      <c r="N840" s="34"/>
      <c r="O840" s="34">
        <v>1</v>
      </c>
      <c r="P840" s="34"/>
      <c r="Q840" s="34"/>
      <c r="R840" s="34"/>
      <c r="S840" s="34"/>
      <c r="T840" s="34"/>
      <c r="U840" s="34"/>
      <c r="V840" s="34"/>
      <c r="W840" s="34"/>
      <c r="X840" s="34">
        <v>2</v>
      </c>
    </row>
    <row r="841" spans="1:24" ht="15" x14ac:dyDescent="0.25">
      <c r="A841" s="40">
        <v>1531</v>
      </c>
      <c r="B841" s="34">
        <v>57</v>
      </c>
      <c r="C841" s="42">
        <v>4444009.5</v>
      </c>
      <c r="D841" s="42">
        <v>337480.8</v>
      </c>
      <c r="E841" s="34" t="s">
        <v>90</v>
      </c>
      <c r="F841" s="47" t="s">
        <v>40</v>
      </c>
      <c r="G841" s="35" t="s">
        <v>43</v>
      </c>
      <c r="H841" s="22" t="s">
        <v>91</v>
      </c>
      <c r="I841" s="37">
        <v>3</v>
      </c>
      <c r="J841" s="37" t="s">
        <v>92</v>
      </c>
      <c r="K841" s="37" t="s">
        <v>92</v>
      </c>
      <c r="L841" s="34">
        <v>1</v>
      </c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>
        <v>1</v>
      </c>
    </row>
    <row r="842" spans="1:24" ht="15" x14ac:dyDescent="0.25">
      <c r="A842" s="40">
        <v>1533</v>
      </c>
      <c r="B842" s="34">
        <v>57</v>
      </c>
      <c r="C842" s="42">
        <v>4443993.2</v>
      </c>
      <c r="D842" s="42">
        <v>337496.5</v>
      </c>
      <c r="E842" s="34" t="s">
        <v>90</v>
      </c>
      <c r="F842" s="47" t="s">
        <v>40</v>
      </c>
      <c r="G842" s="35" t="s">
        <v>43</v>
      </c>
      <c r="H842" s="22" t="s">
        <v>91</v>
      </c>
      <c r="I842" s="37">
        <v>3</v>
      </c>
      <c r="J842" s="37" t="s">
        <v>92</v>
      </c>
      <c r="K842" s="37" t="s">
        <v>92</v>
      </c>
      <c r="L842" s="34"/>
      <c r="M842" s="34"/>
      <c r="N842" s="34"/>
      <c r="O842" s="34"/>
      <c r="P842" s="34"/>
      <c r="Q842" s="34"/>
      <c r="R842" s="34">
        <v>1</v>
      </c>
      <c r="S842" s="34"/>
      <c r="T842" s="34"/>
      <c r="U842" s="34"/>
      <c r="V842" s="34"/>
      <c r="W842" s="34"/>
      <c r="X842" s="34">
        <v>1</v>
      </c>
    </row>
    <row r="843" spans="1:24" ht="15" x14ac:dyDescent="0.25">
      <c r="A843" s="40">
        <v>1410</v>
      </c>
      <c r="B843" s="34">
        <v>57</v>
      </c>
      <c r="C843" s="42">
        <v>4443846.75</v>
      </c>
      <c r="D843" s="42">
        <v>337653.9</v>
      </c>
      <c r="E843" s="34" t="s">
        <v>90</v>
      </c>
      <c r="F843" s="47" t="s">
        <v>40</v>
      </c>
      <c r="G843" s="35" t="s">
        <v>43</v>
      </c>
      <c r="H843" s="22" t="s">
        <v>91</v>
      </c>
      <c r="I843" s="37">
        <v>3</v>
      </c>
      <c r="J843" s="37" t="s">
        <v>92</v>
      </c>
      <c r="K843" s="37" t="s">
        <v>92</v>
      </c>
      <c r="L843" s="34">
        <v>1</v>
      </c>
      <c r="M843" s="34"/>
      <c r="N843" s="34"/>
      <c r="O843" s="34">
        <v>1</v>
      </c>
      <c r="P843" s="34"/>
      <c r="Q843" s="34"/>
      <c r="R843" s="34"/>
      <c r="S843" s="34">
        <v>1</v>
      </c>
      <c r="T843" s="34"/>
      <c r="U843" s="34"/>
      <c r="V843" s="34"/>
      <c r="W843" s="34"/>
      <c r="X843" s="34">
        <v>3</v>
      </c>
    </row>
    <row r="844" spans="1:24" ht="15" x14ac:dyDescent="0.25">
      <c r="A844" s="40">
        <v>1411</v>
      </c>
      <c r="B844" s="34">
        <v>57</v>
      </c>
      <c r="C844" s="42">
        <v>4443845.29</v>
      </c>
      <c r="D844" s="42">
        <v>337654.72</v>
      </c>
      <c r="E844" s="34" t="s">
        <v>90</v>
      </c>
      <c r="F844" s="47" t="s">
        <v>40</v>
      </c>
      <c r="G844" s="35" t="s">
        <v>43</v>
      </c>
      <c r="H844" s="22" t="s">
        <v>91</v>
      </c>
      <c r="I844" s="37">
        <v>3</v>
      </c>
      <c r="J844" s="37" t="s">
        <v>92</v>
      </c>
      <c r="K844" s="37" t="s">
        <v>92</v>
      </c>
      <c r="L844" s="34">
        <v>1</v>
      </c>
      <c r="M844" s="34"/>
      <c r="N844" s="34"/>
      <c r="O844" s="34">
        <v>1</v>
      </c>
      <c r="P844" s="34"/>
      <c r="Q844" s="34"/>
      <c r="R844" s="34"/>
      <c r="S844" s="34"/>
      <c r="T844" s="34"/>
      <c r="U844" s="34"/>
      <c r="V844" s="34"/>
      <c r="W844" s="34"/>
      <c r="X844" s="34">
        <v>2</v>
      </c>
    </row>
    <row r="845" spans="1:24" ht="15" x14ac:dyDescent="0.25">
      <c r="A845" s="40">
        <v>1125</v>
      </c>
      <c r="B845" s="34">
        <v>12</v>
      </c>
      <c r="C845" s="42">
        <v>4460772.79</v>
      </c>
      <c r="D845" s="42">
        <v>337746.24</v>
      </c>
      <c r="E845" s="34" t="s">
        <v>90</v>
      </c>
      <c r="F845" s="47" t="s">
        <v>41</v>
      </c>
      <c r="G845" s="35" t="s">
        <v>43</v>
      </c>
      <c r="H845" s="22" t="s">
        <v>91</v>
      </c>
      <c r="I845" s="37">
        <v>3</v>
      </c>
      <c r="J845" s="37" t="s">
        <v>92</v>
      </c>
      <c r="K845" s="37" t="s">
        <v>92</v>
      </c>
      <c r="L845" s="34"/>
      <c r="M845" s="34">
        <v>1</v>
      </c>
      <c r="N845" s="34"/>
      <c r="O845" s="34">
        <v>1</v>
      </c>
      <c r="P845" s="34"/>
      <c r="Q845" s="34"/>
      <c r="R845" s="34"/>
      <c r="S845" s="34"/>
      <c r="T845" s="34"/>
      <c r="U845" s="34"/>
      <c r="V845" s="34"/>
      <c r="W845" s="34"/>
      <c r="X845" s="34">
        <v>2</v>
      </c>
    </row>
    <row r="846" spans="1:24" ht="15" x14ac:dyDescent="0.25">
      <c r="A846" s="40">
        <v>1357</v>
      </c>
      <c r="B846" s="34">
        <v>12</v>
      </c>
      <c r="C846" s="42">
        <v>4460980.1500000004</v>
      </c>
      <c r="D846" s="42">
        <v>338158.29</v>
      </c>
      <c r="E846" s="34" t="s">
        <v>90</v>
      </c>
      <c r="F846" s="47" t="s">
        <v>41</v>
      </c>
      <c r="G846" s="35" t="s">
        <v>43</v>
      </c>
      <c r="H846" s="22" t="s">
        <v>91</v>
      </c>
      <c r="I846" s="37">
        <v>2</v>
      </c>
      <c r="J846" s="37" t="s">
        <v>92</v>
      </c>
      <c r="K846" s="37" t="s">
        <v>92</v>
      </c>
      <c r="L846" s="34"/>
      <c r="M846" s="34"/>
      <c r="N846" s="34"/>
      <c r="O846" s="34">
        <v>1</v>
      </c>
      <c r="P846" s="34"/>
      <c r="Q846" s="34"/>
      <c r="R846" s="34"/>
      <c r="S846" s="34"/>
      <c r="T846" s="34"/>
      <c r="U846" s="34"/>
      <c r="V846" s="34">
        <v>1</v>
      </c>
      <c r="W846" s="34"/>
      <c r="X846" s="34">
        <v>2</v>
      </c>
    </row>
    <row r="847" spans="1:24" ht="15" x14ac:dyDescent="0.25">
      <c r="A847" s="40">
        <v>1311</v>
      </c>
      <c r="B847" s="34">
        <v>11</v>
      </c>
      <c r="C847" s="42">
        <v>4458601.5</v>
      </c>
      <c r="D847" s="42">
        <v>338475.48</v>
      </c>
      <c r="E847" s="34" t="s">
        <v>90</v>
      </c>
      <c r="F847" s="47" t="s">
        <v>41</v>
      </c>
      <c r="G847" s="35" t="s">
        <v>43</v>
      </c>
      <c r="H847" s="22" t="s">
        <v>91</v>
      </c>
      <c r="I847" s="37">
        <v>9</v>
      </c>
      <c r="J847" s="37" t="s">
        <v>92</v>
      </c>
      <c r="K847" s="37" t="s">
        <v>92</v>
      </c>
      <c r="L847" s="34"/>
      <c r="M847" s="34"/>
      <c r="N847" s="34"/>
      <c r="O847" s="34"/>
      <c r="P847" s="34"/>
      <c r="Q847" s="34">
        <v>1</v>
      </c>
      <c r="R847" s="34"/>
      <c r="S847" s="34"/>
      <c r="T847" s="34"/>
      <c r="U847" s="34"/>
      <c r="V847" s="34">
        <v>1</v>
      </c>
      <c r="W847" s="34"/>
      <c r="X847" s="34">
        <v>2</v>
      </c>
    </row>
    <row r="848" spans="1:24" ht="15" x14ac:dyDescent="0.25">
      <c r="A848" s="40">
        <v>1312</v>
      </c>
      <c r="B848" s="34">
        <v>11</v>
      </c>
      <c r="C848" s="42">
        <v>4458602.71</v>
      </c>
      <c r="D848" s="42">
        <v>338475.76</v>
      </c>
      <c r="E848" s="34" t="s">
        <v>90</v>
      </c>
      <c r="F848" s="47" t="s">
        <v>41</v>
      </c>
      <c r="G848" s="35" t="s">
        <v>43</v>
      </c>
      <c r="H848" s="22" t="s">
        <v>91</v>
      </c>
      <c r="I848" s="37">
        <v>9</v>
      </c>
      <c r="J848" s="37" t="s">
        <v>92</v>
      </c>
      <c r="K848" s="37" t="s">
        <v>92</v>
      </c>
      <c r="L848" s="34"/>
      <c r="M848" s="34"/>
      <c r="N848" s="34"/>
      <c r="O848" s="34"/>
      <c r="P848" s="34"/>
      <c r="Q848" s="34">
        <v>1</v>
      </c>
      <c r="R848" s="34"/>
      <c r="S848" s="34"/>
      <c r="T848" s="34"/>
      <c r="U848" s="34"/>
      <c r="V848" s="34">
        <v>1</v>
      </c>
      <c r="W848" s="34"/>
      <c r="X848" s="34">
        <v>2</v>
      </c>
    </row>
    <row r="849" spans="1:24" ht="15" x14ac:dyDescent="0.25">
      <c r="A849" s="40">
        <v>1358</v>
      </c>
      <c r="B849" s="34">
        <v>12</v>
      </c>
      <c r="C849" s="42">
        <v>4460676.34</v>
      </c>
      <c r="D849" s="42">
        <v>338772.32</v>
      </c>
      <c r="E849" s="34" t="s">
        <v>90</v>
      </c>
      <c r="F849" s="47" t="s">
        <v>41</v>
      </c>
      <c r="G849" s="35" t="s">
        <v>43</v>
      </c>
      <c r="H849" s="22" t="s">
        <v>91</v>
      </c>
      <c r="I849" s="37">
        <v>3</v>
      </c>
      <c r="J849" s="37" t="s">
        <v>92</v>
      </c>
      <c r="K849" s="37" t="s">
        <v>92</v>
      </c>
      <c r="L849" s="34">
        <v>1</v>
      </c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>
        <v>1</v>
      </c>
    </row>
    <row r="850" spans="1:24" ht="15" x14ac:dyDescent="0.25">
      <c r="A850" s="40">
        <v>1877</v>
      </c>
      <c r="B850" s="34">
        <v>30</v>
      </c>
      <c r="C850" s="42">
        <v>4465947.71</v>
      </c>
      <c r="D850" s="42">
        <v>339814.32</v>
      </c>
      <c r="E850" s="34" t="s">
        <v>90</v>
      </c>
      <c r="F850" s="47" t="s">
        <v>41</v>
      </c>
      <c r="G850" s="35" t="s">
        <v>43</v>
      </c>
      <c r="H850" s="22" t="s">
        <v>91</v>
      </c>
      <c r="I850" s="37">
        <v>9</v>
      </c>
      <c r="J850" s="37" t="s">
        <v>92</v>
      </c>
      <c r="K850" s="37" t="s">
        <v>92</v>
      </c>
      <c r="L850" s="34"/>
      <c r="M850" s="34"/>
      <c r="N850" s="34"/>
      <c r="O850" s="34">
        <v>1</v>
      </c>
      <c r="P850" s="34"/>
      <c r="Q850" s="34"/>
      <c r="R850" s="34"/>
      <c r="S850" s="34"/>
      <c r="T850" s="34"/>
      <c r="U850" s="34"/>
      <c r="V850" s="34"/>
      <c r="W850" s="34"/>
      <c r="X850" s="34">
        <v>1</v>
      </c>
    </row>
    <row r="851" spans="1:24" ht="15" x14ac:dyDescent="0.25">
      <c r="A851" s="40">
        <v>2079</v>
      </c>
      <c r="B851" s="34">
        <v>11</v>
      </c>
      <c r="C851" s="42">
        <v>4455959.97</v>
      </c>
      <c r="D851" s="42">
        <v>340151.59</v>
      </c>
      <c r="E851" s="34" t="s">
        <v>90</v>
      </c>
      <c r="F851" s="47" t="s">
        <v>41</v>
      </c>
      <c r="G851" s="35" t="s">
        <v>43</v>
      </c>
      <c r="H851" s="22" t="s">
        <v>91</v>
      </c>
      <c r="I851" s="37">
        <v>2</v>
      </c>
      <c r="J851" s="37" t="s">
        <v>92</v>
      </c>
      <c r="K851" s="37" t="s">
        <v>92</v>
      </c>
      <c r="L851" s="34"/>
      <c r="M851" s="34"/>
      <c r="N851" s="34"/>
      <c r="O851" s="34">
        <v>1</v>
      </c>
      <c r="P851" s="34"/>
      <c r="Q851" s="34">
        <v>1</v>
      </c>
      <c r="R851" s="34"/>
      <c r="S851" s="34"/>
      <c r="T851" s="34"/>
      <c r="U851" s="34"/>
      <c r="V851" s="34"/>
      <c r="W851" s="34"/>
      <c r="X851" s="34">
        <v>2</v>
      </c>
    </row>
    <row r="852" spans="1:24" ht="15" x14ac:dyDescent="0.25">
      <c r="A852" s="40">
        <v>1331</v>
      </c>
      <c r="B852" s="34">
        <v>3</v>
      </c>
      <c r="C852" s="42">
        <v>4449298.18</v>
      </c>
      <c r="D852" s="42">
        <v>340324.47</v>
      </c>
      <c r="E852" s="34" t="s">
        <v>90</v>
      </c>
      <c r="F852" s="47" t="s">
        <v>40</v>
      </c>
      <c r="G852" s="35" t="s">
        <v>43</v>
      </c>
      <c r="H852" s="22" t="s">
        <v>91</v>
      </c>
      <c r="I852" s="37">
        <v>3</v>
      </c>
      <c r="J852" s="37" t="s">
        <v>92</v>
      </c>
      <c r="K852" s="37" t="s">
        <v>92</v>
      </c>
      <c r="L852" s="34"/>
      <c r="M852" s="34"/>
      <c r="N852" s="34"/>
      <c r="O852" s="34"/>
      <c r="P852" s="34"/>
      <c r="Q852" s="34">
        <v>1</v>
      </c>
      <c r="R852" s="34"/>
      <c r="S852" s="34"/>
      <c r="T852" s="34"/>
      <c r="U852" s="34"/>
      <c r="V852" s="34"/>
      <c r="W852" s="34"/>
      <c r="X852" s="34">
        <v>1</v>
      </c>
    </row>
    <row r="853" spans="1:24" ht="15" x14ac:dyDescent="0.25">
      <c r="A853" s="40">
        <v>1330</v>
      </c>
      <c r="B853" s="34">
        <v>3</v>
      </c>
      <c r="C853" s="42">
        <v>4449294.21</v>
      </c>
      <c r="D853" s="42">
        <v>340412.55</v>
      </c>
      <c r="E853" s="34" t="s">
        <v>90</v>
      </c>
      <c r="F853" s="47" t="s">
        <v>40</v>
      </c>
      <c r="G853" s="35" t="s">
        <v>43</v>
      </c>
      <c r="H853" s="22" t="s">
        <v>91</v>
      </c>
      <c r="I853" s="37">
        <v>3</v>
      </c>
      <c r="J853" s="37" t="s">
        <v>92</v>
      </c>
      <c r="K853" s="37" t="s">
        <v>92</v>
      </c>
      <c r="L853" s="34"/>
      <c r="M853" s="34"/>
      <c r="N853" s="34"/>
      <c r="O853" s="34"/>
      <c r="P853" s="34"/>
      <c r="Q853" s="34">
        <v>1</v>
      </c>
      <c r="R853" s="34">
        <v>1</v>
      </c>
      <c r="S853" s="34"/>
      <c r="T853" s="34"/>
      <c r="U853" s="34"/>
      <c r="V853" s="34"/>
      <c r="W853" s="34"/>
      <c r="X853" s="34">
        <v>2</v>
      </c>
    </row>
    <row r="854" spans="1:24" ht="15" x14ac:dyDescent="0.25">
      <c r="A854" s="40">
        <v>2061</v>
      </c>
      <c r="B854" s="34">
        <v>3</v>
      </c>
      <c r="C854" s="42">
        <v>4449279.8099999996</v>
      </c>
      <c r="D854" s="42">
        <v>340500.07</v>
      </c>
      <c r="E854" s="34" t="s">
        <v>90</v>
      </c>
      <c r="F854" s="47" t="s">
        <v>40</v>
      </c>
      <c r="G854" s="35" t="s">
        <v>43</v>
      </c>
      <c r="H854" s="22" t="s">
        <v>91</v>
      </c>
      <c r="I854" s="37">
        <v>3</v>
      </c>
      <c r="J854" s="37" t="s">
        <v>92</v>
      </c>
      <c r="K854" s="37" t="s">
        <v>92</v>
      </c>
      <c r="L854" s="34"/>
      <c r="M854" s="34"/>
      <c r="N854" s="34"/>
      <c r="O854" s="34">
        <v>1</v>
      </c>
      <c r="P854" s="34"/>
      <c r="Q854" s="34"/>
      <c r="R854" s="34"/>
      <c r="S854" s="34"/>
      <c r="T854" s="34"/>
      <c r="U854" s="34"/>
      <c r="V854" s="34"/>
      <c r="W854" s="34">
        <v>1</v>
      </c>
      <c r="X854" s="34">
        <v>2</v>
      </c>
    </row>
    <row r="855" spans="1:24" ht="15" x14ac:dyDescent="0.25">
      <c r="A855" s="40">
        <v>1329</v>
      </c>
      <c r="B855" s="34">
        <v>3</v>
      </c>
      <c r="C855" s="42">
        <v>4449280.6900000004</v>
      </c>
      <c r="D855" s="42">
        <v>340537.32</v>
      </c>
      <c r="E855" s="34" t="s">
        <v>90</v>
      </c>
      <c r="F855" s="47" t="s">
        <v>40</v>
      </c>
      <c r="G855" s="35" t="s">
        <v>43</v>
      </c>
      <c r="H855" s="22" t="s">
        <v>91</v>
      </c>
      <c r="I855" s="37">
        <v>3</v>
      </c>
      <c r="J855" s="37" t="s">
        <v>92</v>
      </c>
      <c r="K855" s="37" t="s">
        <v>92</v>
      </c>
      <c r="L855" s="34"/>
      <c r="M855" s="34"/>
      <c r="N855" s="34"/>
      <c r="O855" s="34">
        <v>1</v>
      </c>
      <c r="P855" s="34"/>
      <c r="Q855" s="34">
        <v>1</v>
      </c>
      <c r="R855" s="34"/>
      <c r="S855" s="34"/>
      <c r="T855" s="34"/>
      <c r="U855" s="34"/>
      <c r="V855" s="34"/>
      <c r="W855" s="34"/>
      <c r="X855" s="34">
        <v>2</v>
      </c>
    </row>
    <row r="856" spans="1:24" ht="15" x14ac:dyDescent="0.25">
      <c r="A856" s="40">
        <v>2060</v>
      </c>
      <c r="B856" s="34">
        <v>3</v>
      </c>
      <c r="C856" s="42">
        <v>4449277.47</v>
      </c>
      <c r="D856" s="42">
        <v>340537.5</v>
      </c>
      <c r="E856" s="34" t="s">
        <v>90</v>
      </c>
      <c r="F856" s="47" t="s">
        <v>40</v>
      </c>
      <c r="G856" s="35" t="s">
        <v>43</v>
      </c>
      <c r="H856" s="22" t="s">
        <v>91</v>
      </c>
      <c r="I856" s="37">
        <v>3</v>
      </c>
      <c r="J856" s="37" t="s">
        <v>92</v>
      </c>
      <c r="K856" s="37" t="s">
        <v>92</v>
      </c>
      <c r="L856" s="34"/>
      <c r="M856" s="34"/>
      <c r="N856" s="34"/>
      <c r="O856" s="34">
        <v>1</v>
      </c>
      <c r="P856" s="34"/>
      <c r="Q856" s="34"/>
      <c r="R856" s="34"/>
      <c r="S856" s="34"/>
      <c r="T856" s="34"/>
      <c r="U856" s="34"/>
      <c r="V856" s="34"/>
      <c r="W856" s="34"/>
      <c r="X856" s="34">
        <v>1</v>
      </c>
    </row>
    <row r="857" spans="1:24" ht="15" x14ac:dyDescent="0.25">
      <c r="A857" s="40">
        <v>2049</v>
      </c>
      <c r="B857" s="34">
        <v>3</v>
      </c>
      <c r="C857" s="42">
        <v>4449272.5</v>
      </c>
      <c r="D857" s="42">
        <v>340562.44</v>
      </c>
      <c r="E857" s="34" t="s">
        <v>90</v>
      </c>
      <c r="F857" s="47" t="s">
        <v>40</v>
      </c>
      <c r="G857" s="35" t="s">
        <v>43</v>
      </c>
      <c r="H857" s="22" t="s">
        <v>91</v>
      </c>
      <c r="I857" s="37">
        <v>3</v>
      </c>
      <c r="J857" s="37" t="s">
        <v>92</v>
      </c>
      <c r="K857" s="37" t="s">
        <v>92</v>
      </c>
      <c r="L857" s="34"/>
      <c r="M857" s="34"/>
      <c r="N857" s="34"/>
      <c r="O857" s="34">
        <v>1</v>
      </c>
      <c r="P857" s="34"/>
      <c r="Q857" s="34"/>
      <c r="R857" s="34"/>
      <c r="S857" s="34"/>
      <c r="T857" s="34"/>
      <c r="U857" s="34"/>
      <c r="V857" s="34"/>
      <c r="W857" s="34"/>
      <c r="X857" s="34">
        <v>1</v>
      </c>
    </row>
    <row r="858" spans="1:24" ht="15" x14ac:dyDescent="0.25">
      <c r="A858" s="40">
        <v>1328</v>
      </c>
      <c r="B858" s="34">
        <v>3</v>
      </c>
      <c r="C858" s="42">
        <v>4449298.2699999996</v>
      </c>
      <c r="D858" s="42">
        <v>340741.44</v>
      </c>
      <c r="E858" s="34" t="s">
        <v>90</v>
      </c>
      <c r="F858" s="47" t="s">
        <v>40</v>
      </c>
      <c r="G858" s="35" t="s">
        <v>43</v>
      </c>
      <c r="H858" s="22" t="s">
        <v>91</v>
      </c>
      <c r="I858" s="37">
        <v>3</v>
      </c>
      <c r="J858" s="37" t="s">
        <v>92</v>
      </c>
      <c r="K858" s="37" t="s">
        <v>92</v>
      </c>
      <c r="L858" s="34"/>
      <c r="M858" s="34"/>
      <c r="N858" s="34"/>
      <c r="O858" s="34">
        <v>1</v>
      </c>
      <c r="P858" s="34"/>
      <c r="Q858" s="34"/>
      <c r="R858" s="34"/>
      <c r="S858" s="34"/>
      <c r="T858" s="34"/>
      <c r="U858" s="34"/>
      <c r="V858" s="34"/>
      <c r="W858" s="34"/>
      <c r="X858" s="34">
        <v>1</v>
      </c>
    </row>
    <row r="859" spans="1:24" ht="15" x14ac:dyDescent="0.25">
      <c r="A859" s="40">
        <v>2071</v>
      </c>
      <c r="B859" s="34">
        <v>4</v>
      </c>
      <c r="C859" s="42">
        <v>4446827.4000000004</v>
      </c>
      <c r="D859" s="42">
        <v>340912.81</v>
      </c>
      <c r="E859" s="34" t="s">
        <v>90</v>
      </c>
      <c r="F859" s="47" t="s">
        <v>40</v>
      </c>
      <c r="G859" s="35" t="s">
        <v>43</v>
      </c>
      <c r="H859" s="22" t="s">
        <v>91</v>
      </c>
      <c r="I859" s="37">
        <v>3</v>
      </c>
      <c r="J859" s="37" t="s">
        <v>92</v>
      </c>
      <c r="K859" s="37" t="s">
        <v>92</v>
      </c>
      <c r="L859" s="34"/>
      <c r="M859" s="34"/>
      <c r="N859" s="34"/>
      <c r="O859" s="34"/>
      <c r="P859" s="34"/>
      <c r="Q859" s="34">
        <v>1</v>
      </c>
      <c r="R859" s="34"/>
      <c r="S859" s="34"/>
      <c r="T859" s="34"/>
      <c r="U859" s="34"/>
      <c r="V859" s="34"/>
      <c r="W859" s="34"/>
      <c r="X859" s="34">
        <v>1</v>
      </c>
    </row>
    <row r="860" spans="1:24" ht="15" x14ac:dyDescent="0.25">
      <c r="A860" s="40">
        <v>1326</v>
      </c>
      <c r="B860" s="34">
        <v>3</v>
      </c>
      <c r="C860" s="42">
        <v>4449351.21</v>
      </c>
      <c r="D860" s="42">
        <v>341017.18</v>
      </c>
      <c r="E860" s="34" t="s">
        <v>90</v>
      </c>
      <c r="F860" s="47" t="s">
        <v>40</v>
      </c>
      <c r="G860" s="35" t="s">
        <v>43</v>
      </c>
      <c r="H860" s="22" t="s">
        <v>91</v>
      </c>
      <c r="I860" s="37">
        <v>3</v>
      </c>
      <c r="J860" s="37" t="s">
        <v>92</v>
      </c>
      <c r="K860" s="37" t="s">
        <v>92</v>
      </c>
      <c r="L860" s="34"/>
      <c r="M860" s="34"/>
      <c r="N860" s="34"/>
      <c r="O860" s="34">
        <v>1</v>
      </c>
      <c r="P860" s="34"/>
      <c r="Q860" s="34"/>
      <c r="R860" s="34"/>
      <c r="S860" s="34"/>
      <c r="T860" s="34"/>
      <c r="U860" s="34"/>
      <c r="V860" s="34"/>
      <c r="W860" s="34"/>
      <c r="X860" s="34">
        <v>1</v>
      </c>
    </row>
    <row r="861" spans="1:24" ht="15" x14ac:dyDescent="0.25">
      <c r="A861" s="40">
        <v>1325</v>
      </c>
      <c r="B861" s="34">
        <v>3</v>
      </c>
      <c r="C861" s="42">
        <v>4449370.07</v>
      </c>
      <c r="D861" s="42">
        <v>341070.9</v>
      </c>
      <c r="E861" s="34" t="s">
        <v>90</v>
      </c>
      <c r="F861" s="47" t="s">
        <v>40</v>
      </c>
      <c r="G861" s="35" t="s">
        <v>43</v>
      </c>
      <c r="H861" s="22" t="s">
        <v>91</v>
      </c>
      <c r="I861" s="37">
        <v>3</v>
      </c>
      <c r="J861" s="37" t="s">
        <v>92</v>
      </c>
      <c r="K861" s="37" t="s">
        <v>92</v>
      </c>
      <c r="L861" s="34"/>
      <c r="M861" s="34"/>
      <c r="N861" s="34"/>
      <c r="O861" s="34">
        <v>1</v>
      </c>
      <c r="P861" s="34">
        <v>1</v>
      </c>
      <c r="Q861" s="34"/>
      <c r="R861" s="34"/>
      <c r="S861" s="34"/>
      <c r="T861" s="34"/>
      <c r="U861" s="34"/>
      <c r="V861" s="34"/>
      <c r="W861" s="34"/>
      <c r="X861" s="34">
        <v>2</v>
      </c>
    </row>
    <row r="862" spans="1:24" ht="15" x14ac:dyDescent="0.25">
      <c r="A862" s="40">
        <v>2070</v>
      </c>
      <c r="B862" s="34">
        <v>4</v>
      </c>
      <c r="C862" s="42">
        <v>4446801.5599999996</v>
      </c>
      <c r="D862" s="42">
        <v>341186.22</v>
      </c>
      <c r="E862" s="34" t="s">
        <v>90</v>
      </c>
      <c r="F862" s="47" t="s">
        <v>40</v>
      </c>
      <c r="G862" s="35" t="s">
        <v>43</v>
      </c>
      <c r="H862" s="22" t="s">
        <v>91</v>
      </c>
      <c r="I862" s="37">
        <v>3</v>
      </c>
      <c r="J862" s="37" t="s">
        <v>92</v>
      </c>
      <c r="K862" s="37" t="s">
        <v>92</v>
      </c>
      <c r="L862" s="34"/>
      <c r="M862" s="34"/>
      <c r="N862" s="34"/>
      <c r="O862" s="34"/>
      <c r="P862" s="34"/>
      <c r="Q862" s="34"/>
      <c r="R862" s="34"/>
      <c r="S862" s="34">
        <v>1</v>
      </c>
      <c r="T862" s="34"/>
      <c r="U862" s="34"/>
      <c r="V862" s="34"/>
      <c r="W862" s="34"/>
      <c r="X862" s="34">
        <v>1</v>
      </c>
    </row>
    <row r="863" spans="1:24" ht="15" x14ac:dyDescent="0.25">
      <c r="A863" s="40">
        <v>1340</v>
      </c>
      <c r="B863" s="34">
        <v>4</v>
      </c>
      <c r="C863" s="42">
        <v>4446801.99</v>
      </c>
      <c r="D863" s="42">
        <v>341186.57</v>
      </c>
      <c r="E863" s="34" t="s">
        <v>90</v>
      </c>
      <c r="F863" s="47" t="s">
        <v>40</v>
      </c>
      <c r="G863" s="35" t="s">
        <v>43</v>
      </c>
      <c r="H863" s="22" t="s">
        <v>91</v>
      </c>
      <c r="I863" s="37">
        <v>3</v>
      </c>
      <c r="J863" s="37" t="s">
        <v>92</v>
      </c>
      <c r="K863" s="37" t="s">
        <v>92</v>
      </c>
      <c r="L863" s="34"/>
      <c r="M863" s="34">
        <v>1</v>
      </c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>
        <v>1</v>
      </c>
    </row>
    <row r="864" spans="1:24" ht="15" x14ac:dyDescent="0.25">
      <c r="A864" s="40">
        <v>1339</v>
      </c>
      <c r="B864" s="34">
        <v>4</v>
      </c>
      <c r="C864" s="42">
        <v>4446804.66</v>
      </c>
      <c r="D864" s="42">
        <v>341234.17</v>
      </c>
      <c r="E864" s="34" t="s">
        <v>90</v>
      </c>
      <c r="F864" s="47" t="s">
        <v>40</v>
      </c>
      <c r="G864" s="35" t="s">
        <v>43</v>
      </c>
      <c r="H864" s="22" t="s">
        <v>91</v>
      </c>
      <c r="I864" s="37">
        <v>3</v>
      </c>
      <c r="J864" s="37" t="s">
        <v>92</v>
      </c>
      <c r="K864" s="37" t="s">
        <v>92</v>
      </c>
      <c r="L864" s="34"/>
      <c r="M864" s="34">
        <v>1</v>
      </c>
      <c r="N864" s="34"/>
      <c r="O864" s="34">
        <v>1</v>
      </c>
      <c r="P864" s="34"/>
      <c r="Q864" s="34"/>
      <c r="R864" s="34">
        <v>1</v>
      </c>
      <c r="S864" s="34"/>
      <c r="T864" s="34"/>
      <c r="U864" s="34"/>
      <c r="V864" s="34"/>
      <c r="W864" s="34"/>
      <c r="X864" s="34">
        <v>3</v>
      </c>
    </row>
    <row r="865" spans="1:24" ht="15" x14ac:dyDescent="0.25">
      <c r="A865" s="40">
        <v>1324</v>
      </c>
      <c r="B865" s="34">
        <v>3</v>
      </c>
      <c r="C865" s="42">
        <v>4449457.9000000004</v>
      </c>
      <c r="D865" s="42">
        <v>341288.08</v>
      </c>
      <c r="E865" s="34" t="s">
        <v>90</v>
      </c>
      <c r="F865" s="47" t="s">
        <v>40</v>
      </c>
      <c r="G865" s="35" t="s">
        <v>43</v>
      </c>
      <c r="H865" s="22" t="s">
        <v>91</v>
      </c>
      <c r="I865" s="37">
        <v>3</v>
      </c>
      <c r="J865" s="37" t="s">
        <v>92</v>
      </c>
      <c r="K865" s="37" t="s">
        <v>92</v>
      </c>
      <c r="L865" s="34"/>
      <c r="M865" s="34"/>
      <c r="N865" s="34"/>
      <c r="O865" s="34"/>
      <c r="P865" s="34"/>
      <c r="Q865" s="34">
        <v>1</v>
      </c>
      <c r="R865" s="34">
        <v>1</v>
      </c>
      <c r="S865" s="34">
        <v>1</v>
      </c>
      <c r="T865" s="34"/>
      <c r="U865" s="34"/>
      <c r="V865" s="34"/>
      <c r="W865" s="34"/>
      <c r="X865" s="34">
        <v>3</v>
      </c>
    </row>
    <row r="866" spans="1:24" ht="15" x14ac:dyDescent="0.25">
      <c r="A866" s="40">
        <v>2031</v>
      </c>
      <c r="B866" s="34">
        <v>16</v>
      </c>
      <c r="C866" s="42">
        <v>4468202.84</v>
      </c>
      <c r="D866" s="42">
        <v>341337.1</v>
      </c>
      <c r="E866" s="34" t="s">
        <v>90</v>
      </c>
      <c r="F866" s="47" t="s">
        <v>41</v>
      </c>
      <c r="G866" s="35" t="s">
        <v>43</v>
      </c>
      <c r="H866" s="22" t="s">
        <v>91</v>
      </c>
      <c r="I866" s="37">
        <v>2</v>
      </c>
      <c r="J866" s="37" t="s">
        <v>92</v>
      </c>
      <c r="K866" s="37" t="s">
        <v>92</v>
      </c>
      <c r="L866" s="34">
        <v>1</v>
      </c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>
        <v>1</v>
      </c>
    </row>
    <row r="867" spans="1:24" ht="15" x14ac:dyDescent="0.25">
      <c r="A867" s="40">
        <v>2046</v>
      </c>
      <c r="B867" s="34">
        <v>3</v>
      </c>
      <c r="C867" s="42">
        <v>4449580.55</v>
      </c>
      <c r="D867" s="42">
        <v>341592.7</v>
      </c>
      <c r="E867" s="34" t="s">
        <v>90</v>
      </c>
      <c r="F867" s="47" t="s">
        <v>40</v>
      </c>
      <c r="G867" s="35" t="s">
        <v>43</v>
      </c>
      <c r="H867" s="22" t="s">
        <v>91</v>
      </c>
      <c r="I867" s="37">
        <v>3</v>
      </c>
      <c r="J867" s="37" t="s">
        <v>92</v>
      </c>
      <c r="K867" s="37" t="s">
        <v>92</v>
      </c>
      <c r="L867" s="34"/>
      <c r="M867" s="34"/>
      <c r="N867" s="34"/>
      <c r="O867" s="34">
        <v>1</v>
      </c>
      <c r="P867" s="34"/>
      <c r="Q867" s="34"/>
      <c r="R867" s="34"/>
      <c r="S867" s="34"/>
      <c r="T867" s="34"/>
      <c r="U867" s="34"/>
      <c r="V867" s="34"/>
      <c r="W867" s="34"/>
      <c r="X867" s="34">
        <v>1</v>
      </c>
    </row>
    <row r="868" spans="1:24" ht="15" x14ac:dyDescent="0.25">
      <c r="A868" s="40">
        <v>1323</v>
      </c>
      <c r="B868" s="34">
        <v>3</v>
      </c>
      <c r="C868" s="42">
        <v>4449600.3899999997</v>
      </c>
      <c r="D868" s="42">
        <v>341652.66</v>
      </c>
      <c r="E868" s="34" t="s">
        <v>90</v>
      </c>
      <c r="F868" s="47" t="s">
        <v>40</v>
      </c>
      <c r="G868" s="35" t="s">
        <v>43</v>
      </c>
      <c r="H868" s="22" t="s">
        <v>91</v>
      </c>
      <c r="I868" s="37">
        <v>3</v>
      </c>
      <c r="J868" s="37" t="s">
        <v>92</v>
      </c>
      <c r="K868" s="37" t="s">
        <v>92</v>
      </c>
      <c r="L868" s="34"/>
      <c r="M868" s="34"/>
      <c r="N868" s="34"/>
      <c r="O868" s="34">
        <v>1</v>
      </c>
      <c r="P868" s="34"/>
      <c r="Q868" s="34"/>
      <c r="R868" s="34"/>
      <c r="S868" s="34"/>
      <c r="T868" s="34"/>
      <c r="U868" s="34"/>
      <c r="V868" s="34"/>
      <c r="W868" s="34"/>
      <c r="X868" s="34">
        <v>1</v>
      </c>
    </row>
    <row r="869" spans="1:24" ht="15" x14ac:dyDescent="0.25">
      <c r="A869" s="40">
        <v>1332</v>
      </c>
      <c r="B869" s="34">
        <v>3</v>
      </c>
      <c r="C869" s="42">
        <v>4449656.0999999996</v>
      </c>
      <c r="D869" s="42">
        <v>341771.2</v>
      </c>
      <c r="E869" s="34" t="s">
        <v>90</v>
      </c>
      <c r="F869" s="47" t="s">
        <v>40</v>
      </c>
      <c r="G869" s="35" t="s">
        <v>43</v>
      </c>
      <c r="H869" s="22" t="s">
        <v>91</v>
      </c>
      <c r="I869" s="37">
        <v>3</v>
      </c>
      <c r="J869" s="37" t="s">
        <v>92</v>
      </c>
      <c r="K869" s="37" t="s">
        <v>92</v>
      </c>
      <c r="L869" s="34"/>
      <c r="M869" s="34"/>
      <c r="N869" s="34"/>
      <c r="O869" s="34">
        <v>1</v>
      </c>
      <c r="P869" s="34"/>
      <c r="Q869" s="34">
        <v>1</v>
      </c>
      <c r="R869" s="34"/>
      <c r="S869" s="34"/>
      <c r="T869" s="34"/>
      <c r="U869" s="34"/>
      <c r="V869" s="34"/>
      <c r="W869" s="34"/>
      <c r="X869" s="34">
        <v>2</v>
      </c>
    </row>
    <row r="870" spans="1:24" ht="15" x14ac:dyDescent="0.25">
      <c r="A870" s="40">
        <v>2045</v>
      </c>
      <c r="B870" s="34">
        <v>3</v>
      </c>
      <c r="C870" s="42">
        <v>4449660.8899999997</v>
      </c>
      <c r="D870" s="42">
        <v>341786.37</v>
      </c>
      <c r="E870" s="34" t="s">
        <v>90</v>
      </c>
      <c r="F870" s="47" t="s">
        <v>40</v>
      </c>
      <c r="G870" s="35" t="s">
        <v>43</v>
      </c>
      <c r="H870" s="22" t="s">
        <v>91</v>
      </c>
      <c r="I870" s="37">
        <v>3</v>
      </c>
      <c r="J870" s="37" t="s">
        <v>92</v>
      </c>
      <c r="K870" s="37" t="s">
        <v>92</v>
      </c>
      <c r="L870" s="34"/>
      <c r="M870" s="34"/>
      <c r="N870" s="34"/>
      <c r="O870" s="34">
        <v>1</v>
      </c>
      <c r="P870" s="34"/>
      <c r="Q870" s="34"/>
      <c r="R870" s="34"/>
      <c r="S870" s="34"/>
      <c r="T870" s="34"/>
      <c r="U870" s="34"/>
      <c r="V870" s="34"/>
      <c r="W870" s="34"/>
      <c r="X870" s="34">
        <v>1</v>
      </c>
    </row>
    <row r="871" spans="1:24" ht="15" x14ac:dyDescent="0.25">
      <c r="A871" s="40">
        <v>1615</v>
      </c>
      <c r="B871" s="34">
        <v>16</v>
      </c>
      <c r="C871" s="42">
        <v>4467627.47</v>
      </c>
      <c r="D871" s="42">
        <v>341842.19</v>
      </c>
      <c r="E871" s="34" t="s">
        <v>90</v>
      </c>
      <c r="F871" s="47" t="s">
        <v>41</v>
      </c>
      <c r="G871" s="35" t="s">
        <v>43</v>
      </c>
      <c r="H871" s="22" t="s">
        <v>91</v>
      </c>
      <c r="I871" s="37">
        <v>2</v>
      </c>
      <c r="J871" s="37" t="s">
        <v>92</v>
      </c>
      <c r="K871" s="37" t="s">
        <v>92</v>
      </c>
      <c r="L871" s="34"/>
      <c r="M871" s="34"/>
      <c r="N871" s="34"/>
      <c r="O871" s="34">
        <v>1</v>
      </c>
      <c r="P871" s="34"/>
      <c r="Q871" s="34"/>
      <c r="R871" s="34"/>
      <c r="S871" s="34"/>
      <c r="T871" s="34"/>
      <c r="U871" s="34"/>
      <c r="V871" s="34"/>
      <c r="W871" s="34"/>
      <c r="X871" s="34">
        <v>1</v>
      </c>
    </row>
    <row r="872" spans="1:24" ht="15" x14ac:dyDescent="0.25">
      <c r="A872" s="40">
        <v>2044</v>
      </c>
      <c r="B872" s="34">
        <v>3</v>
      </c>
      <c r="C872" s="42">
        <v>4449693.6900000004</v>
      </c>
      <c r="D872" s="42">
        <v>341869.51</v>
      </c>
      <c r="E872" s="34" t="s">
        <v>90</v>
      </c>
      <c r="F872" s="47" t="s">
        <v>40</v>
      </c>
      <c r="G872" s="35" t="s">
        <v>43</v>
      </c>
      <c r="H872" s="22" t="s">
        <v>91</v>
      </c>
      <c r="I872" s="37">
        <v>3</v>
      </c>
      <c r="J872" s="37" t="s">
        <v>92</v>
      </c>
      <c r="K872" s="37" t="s">
        <v>92</v>
      </c>
      <c r="L872" s="34"/>
      <c r="M872" s="34"/>
      <c r="N872" s="34"/>
      <c r="O872" s="34">
        <v>1</v>
      </c>
      <c r="P872" s="34"/>
      <c r="Q872" s="34"/>
      <c r="R872" s="34"/>
      <c r="S872" s="34"/>
      <c r="T872" s="34"/>
      <c r="U872" s="34"/>
      <c r="V872" s="34"/>
      <c r="W872" s="34"/>
      <c r="X872" s="34">
        <v>1</v>
      </c>
    </row>
    <row r="873" spans="1:24" ht="15" x14ac:dyDescent="0.25">
      <c r="A873" s="40">
        <v>1871</v>
      </c>
      <c r="B873" s="34">
        <v>16</v>
      </c>
      <c r="C873" s="42">
        <v>4467510.3</v>
      </c>
      <c r="D873" s="42">
        <v>341927.25</v>
      </c>
      <c r="E873" s="34" t="s">
        <v>90</v>
      </c>
      <c r="F873" s="47" t="s">
        <v>41</v>
      </c>
      <c r="G873" s="35" t="s">
        <v>43</v>
      </c>
      <c r="H873" s="22" t="s">
        <v>91</v>
      </c>
      <c r="I873" s="37">
        <v>2</v>
      </c>
      <c r="J873" s="37" t="s">
        <v>92</v>
      </c>
      <c r="K873" s="37" t="s">
        <v>92</v>
      </c>
      <c r="L873" s="34"/>
      <c r="M873" s="34"/>
      <c r="N873" s="34"/>
      <c r="O873" s="34">
        <v>1</v>
      </c>
      <c r="P873" s="34"/>
      <c r="Q873" s="34"/>
      <c r="R873" s="34"/>
      <c r="S873" s="34"/>
      <c r="T873" s="34"/>
      <c r="U873" s="34"/>
      <c r="V873" s="34"/>
      <c r="W873" s="34"/>
      <c r="X873" s="34">
        <v>1</v>
      </c>
    </row>
    <row r="874" spans="1:24" ht="15" x14ac:dyDescent="0.25">
      <c r="A874" s="40">
        <v>2032</v>
      </c>
      <c r="B874" s="34">
        <v>16</v>
      </c>
      <c r="C874" s="42">
        <v>4467438.33</v>
      </c>
      <c r="D874" s="42">
        <v>341969.84</v>
      </c>
      <c r="E874" s="34" t="s">
        <v>90</v>
      </c>
      <c r="F874" s="47" t="s">
        <v>41</v>
      </c>
      <c r="G874" s="35" t="s">
        <v>43</v>
      </c>
      <c r="H874" s="22" t="s">
        <v>91</v>
      </c>
      <c r="I874" s="37">
        <v>2</v>
      </c>
      <c r="J874" s="37" t="s">
        <v>92</v>
      </c>
      <c r="K874" s="37" t="s">
        <v>92</v>
      </c>
      <c r="L874" s="34"/>
      <c r="M874" s="34"/>
      <c r="N874" s="34">
        <v>1</v>
      </c>
      <c r="O874" s="34"/>
      <c r="P874" s="34"/>
      <c r="Q874" s="34"/>
      <c r="R874" s="34"/>
      <c r="S874" s="34"/>
      <c r="T874" s="34"/>
      <c r="U874" s="34"/>
      <c r="V874" s="34"/>
      <c r="W874" s="34"/>
      <c r="X874" s="34">
        <v>1</v>
      </c>
    </row>
    <row r="875" spans="1:24" ht="15" x14ac:dyDescent="0.25">
      <c r="A875" s="40">
        <v>2043</v>
      </c>
      <c r="B875" s="34">
        <v>3</v>
      </c>
      <c r="C875" s="42">
        <v>4449764.42</v>
      </c>
      <c r="D875" s="42">
        <v>342093.3</v>
      </c>
      <c r="E875" s="34" t="s">
        <v>90</v>
      </c>
      <c r="F875" s="47" t="s">
        <v>40</v>
      </c>
      <c r="G875" s="35" t="s">
        <v>43</v>
      </c>
      <c r="H875" s="22" t="s">
        <v>91</v>
      </c>
      <c r="I875" s="37">
        <v>3</v>
      </c>
      <c r="J875" s="37" t="s">
        <v>92</v>
      </c>
      <c r="K875" s="37" t="s">
        <v>92</v>
      </c>
      <c r="L875" s="34"/>
      <c r="M875" s="34">
        <v>1</v>
      </c>
      <c r="N875" s="34"/>
      <c r="O875" s="34">
        <v>1</v>
      </c>
      <c r="P875" s="34"/>
      <c r="Q875" s="34"/>
      <c r="R875" s="34"/>
      <c r="S875" s="34"/>
      <c r="T875" s="34"/>
      <c r="U875" s="34"/>
      <c r="V875" s="34"/>
      <c r="W875" s="34"/>
      <c r="X875" s="34">
        <v>2</v>
      </c>
    </row>
    <row r="876" spans="1:24" ht="15" x14ac:dyDescent="0.25">
      <c r="A876" s="40">
        <v>1899</v>
      </c>
      <c r="B876" s="34">
        <v>3</v>
      </c>
      <c r="C876" s="42">
        <v>4449779.33</v>
      </c>
      <c r="D876" s="42">
        <v>342144.72</v>
      </c>
      <c r="E876" s="34" t="s">
        <v>90</v>
      </c>
      <c r="F876" s="47" t="s">
        <v>40</v>
      </c>
      <c r="G876" s="35" t="s">
        <v>43</v>
      </c>
      <c r="H876" s="22" t="s">
        <v>91</v>
      </c>
      <c r="I876" s="37">
        <v>3</v>
      </c>
      <c r="J876" s="37" t="s">
        <v>92</v>
      </c>
      <c r="K876" s="37" t="s">
        <v>92</v>
      </c>
      <c r="L876" s="34"/>
      <c r="M876" s="34">
        <v>1</v>
      </c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>
        <v>1</v>
      </c>
    </row>
    <row r="877" spans="1:24" ht="15" x14ac:dyDescent="0.25">
      <c r="A877" s="40">
        <v>1612</v>
      </c>
      <c r="B877" s="34">
        <v>17</v>
      </c>
      <c r="C877" s="42">
        <v>4465960.7</v>
      </c>
      <c r="D877" s="42">
        <v>342797.96</v>
      </c>
      <c r="E877" s="34" t="s">
        <v>90</v>
      </c>
      <c r="F877" s="47" t="s">
        <v>41</v>
      </c>
      <c r="G877" s="35" t="s">
        <v>43</v>
      </c>
      <c r="H877" s="22" t="s">
        <v>91</v>
      </c>
      <c r="I877" s="37">
        <v>2</v>
      </c>
      <c r="J877" s="37" t="s">
        <v>92</v>
      </c>
      <c r="K877" s="37" t="s">
        <v>92</v>
      </c>
      <c r="L877" s="34">
        <v>1</v>
      </c>
      <c r="M877" s="34"/>
      <c r="N877" s="34"/>
      <c r="O877" s="34">
        <v>1</v>
      </c>
      <c r="P877" s="34"/>
      <c r="Q877" s="34"/>
      <c r="R877" s="34"/>
      <c r="S877" s="34"/>
      <c r="T877" s="34"/>
      <c r="U877" s="34"/>
      <c r="V877" s="34"/>
      <c r="W877" s="34"/>
      <c r="X877" s="34">
        <v>2</v>
      </c>
    </row>
    <row r="878" spans="1:24" ht="15" x14ac:dyDescent="0.25">
      <c r="A878" s="40">
        <v>1613</v>
      </c>
      <c r="B878" s="34">
        <v>17</v>
      </c>
      <c r="C878" s="42">
        <v>4465959.3600000003</v>
      </c>
      <c r="D878" s="42">
        <v>342798.02</v>
      </c>
      <c r="E878" s="34" t="s">
        <v>90</v>
      </c>
      <c r="F878" s="47" t="s">
        <v>41</v>
      </c>
      <c r="G878" s="35" t="s">
        <v>43</v>
      </c>
      <c r="H878" s="22" t="s">
        <v>91</v>
      </c>
      <c r="I878" s="37">
        <v>2</v>
      </c>
      <c r="J878" s="37" t="s">
        <v>92</v>
      </c>
      <c r="K878" s="37" t="s">
        <v>92</v>
      </c>
      <c r="L878" s="34">
        <v>1</v>
      </c>
      <c r="M878" s="34"/>
      <c r="N878" s="34"/>
      <c r="O878" s="34">
        <v>1</v>
      </c>
      <c r="P878" s="34"/>
      <c r="Q878" s="34"/>
      <c r="R878" s="34"/>
      <c r="S878" s="34"/>
      <c r="T878" s="34"/>
      <c r="U878" s="34"/>
      <c r="V878" s="34"/>
      <c r="W878" s="34"/>
      <c r="X878" s="34">
        <v>2</v>
      </c>
    </row>
    <row r="879" spans="1:24" ht="15" x14ac:dyDescent="0.25">
      <c r="A879" s="40">
        <v>2069</v>
      </c>
      <c r="B879" s="34">
        <v>14</v>
      </c>
      <c r="C879" s="42">
        <v>4448538.84</v>
      </c>
      <c r="D879" s="42">
        <v>342823.83</v>
      </c>
      <c r="E879" s="34" t="s">
        <v>90</v>
      </c>
      <c r="F879" s="47" t="s">
        <v>40</v>
      </c>
      <c r="G879" s="35" t="s">
        <v>43</v>
      </c>
      <c r="H879" s="22" t="s">
        <v>91</v>
      </c>
      <c r="I879" s="37">
        <v>3</v>
      </c>
      <c r="J879" s="37" t="s">
        <v>92</v>
      </c>
      <c r="K879" s="37" t="s">
        <v>92</v>
      </c>
      <c r="L879" s="34"/>
      <c r="M879" s="34"/>
      <c r="N879" s="34"/>
      <c r="O879" s="34">
        <v>1</v>
      </c>
      <c r="P879" s="34">
        <v>1</v>
      </c>
      <c r="Q879" s="34"/>
      <c r="R879" s="34"/>
      <c r="S879" s="34"/>
      <c r="T879" s="34"/>
      <c r="U879" s="34"/>
      <c r="V879" s="34"/>
      <c r="W879" s="34"/>
      <c r="X879" s="34">
        <v>2</v>
      </c>
    </row>
    <row r="880" spans="1:24" ht="15" x14ac:dyDescent="0.25">
      <c r="A880" s="40">
        <v>1874</v>
      </c>
      <c r="B880" s="34">
        <v>17</v>
      </c>
      <c r="C880" s="42">
        <v>4465597.21</v>
      </c>
      <c r="D880" s="42">
        <v>342947.01</v>
      </c>
      <c r="E880" s="34" t="s">
        <v>90</v>
      </c>
      <c r="F880" s="47" t="s">
        <v>41</v>
      </c>
      <c r="G880" s="35" t="s">
        <v>43</v>
      </c>
      <c r="H880" s="22" t="s">
        <v>91</v>
      </c>
      <c r="I880" s="37">
        <v>2</v>
      </c>
      <c r="J880" s="37" t="s">
        <v>92</v>
      </c>
      <c r="K880" s="37" t="s">
        <v>92</v>
      </c>
      <c r="L880" s="34"/>
      <c r="M880" s="34"/>
      <c r="N880" s="34"/>
      <c r="O880" s="34">
        <v>1</v>
      </c>
      <c r="P880" s="34"/>
      <c r="Q880" s="34">
        <v>1</v>
      </c>
      <c r="R880" s="34"/>
      <c r="S880" s="34"/>
      <c r="T880" s="34"/>
      <c r="U880" s="34"/>
      <c r="V880" s="34"/>
      <c r="W880" s="34"/>
      <c r="X880" s="34">
        <v>2</v>
      </c>
    </row>
    <row r="881" spans="1:24" ht="15" x14ac:dyDescent="0.25">
      <c r="A881" s="40">
        <v>2034</v>
      </c>
      <c r="B881" s="34">
        <v>17</v>
      </c>
      <c r="C881" s="42">
        <v>4465600.5</v>
      </c>
      <c r="D881" s="42">
        <v>342949.12</v>
      </c>
      <c r="E881" s="34" t="s">
        <v>90</v>
      </c>
      <c r="F881" s="47" t="s">
        <v>41</v>
      </c>
      <c r="G881" s="35" t="s">
        <v>43</v>
      </c>
      <c r="H881" s="22" t="s">
        <v>91</v>
      </c>
      <c r="I881" s="37">
        <v>2</v>
      </c>
      <c r="J881" s="37" t="s">
        <v>92</v>
      </c>
      <c r="K881" s="37" t="s">
        <v>92</v>
      </c>
      <c r="L881" s="34">
        <v>1</v>
      </c>
      <c r="M881" s="34"/>
      <c r="N881" s="34"/>
      <c r="O881" s="34">
        <v>1</v>
      </c>
      <c r="P881" s="34"/>
      <c r="Q881" s="34"/>
      <c r="R881" s="34"/>
      <c r="S881" s="34">
        <v>1</v>
      </c>
      <c r="T881" s="34"/>
      <c r="U881" s="34"/>
      <c r="V881" s="34"/>
      <c r="W881" s="34"/>
      <c r="X881" s="34">
        <v>3</v>
      </c>
    </row>
    <row r="882" spans="1:24" ht="15" x14ac:dyDescent="0.25">
      <c r="A882" s="40">
        <v>2029</v>
      </c>
      <c r="B882" s="34">
        <v>3</v>
      </c>
      <c r="C882" s="42">
        <v>4450194.1900000004</v>
      </c>
      <c r="D882" s="42">
        <v>343074.07</v>
      </c>
      <c r="E882" s="34" t="s">
        <v>90</v>
      </c>
      <c r="F882" s="47" t="s">
        <v>40</v>
      </c>
      <c r="G882" s="35" t="s">
        <v>43</v>
      </c>
      <c r="H882" s="22" t="s">
        <v>91</v>
      </c>
      <c r="I882" s="37">
        <v>9</v>
      </c>
      <c r="J882" s="37" t="s">
        <v>92</v>
      </c>
      <c r="K882" s="37" t="s">
        <v>92</v>
      </c>
      <c r="L882" s="34"/>
      <c r="M882" s="34"/>
      <c r="N882" s="34">
        <v>1</v>
      </c>
      <c r="O882" s="34">
        <v>1</v>
      </c>
      <c r="P882" s="34"/>
      <c r="Q882" s="34"/>
      <c r="R882" s="34"/>
      <c r="S882" s="34"/>
      <c r="T882" s="34"/>
      <c r="U882" s="34"/>
      <c r="V882" s="34"/>
      <c r="W882" s="34"/>
      <c r="X882" s="34">
        <v>2</v>
      </c>
    </row>
    <row r="883" spans="1:24" ht="15" x14ac:dyDescent="0.25">
      <c r="A883" s="40">
        <v>1334</v>
      </c>
      <c r="B883" s="34">
        <v>14</v>
      </c>
      <c r="C883" s="42">
        <v>4448599.0999999996</v>
      </c>
      <c r="D883" s="42">
        <v>343087.63</v>
      </c>
      <c r="E883" s="34" t="s">
        <v>90</v>
      </c>
      <c r="F883" s="47" t="s">
        <v>40</v>
      </c>
      <c r="G883" s="35" t="s">
        <v>43</v>
      </c>
      <c r="H883" s="22" t="s">
        <v>91</v>
      </c>
      <c r="I883" s="37">
        <v>3</v>
      </c>
      <c r="J883" s="37" t="s">
        <v>92</v>
      </c>
      <c r="K883" s="37" t="s">
        <v>92</v>
      </c>
      <c r="L883" s="34"/>
      <c r="M883" s="34">
        <v>1</v>
      </c>
      <c r="N883" s="34"/>
      <c r="O883" s="34">
        <v>1</v>
      </c>
      <c r="P883" s="34"/>
      <c r="Q883" s="34">
        <v>1</v>
      </c>
      <c r="R883" s="34"/>
      <c r="S883" s="34"/>
      <c r="T883" s="34"/>
      <c r="U883" s="34"/>
      <c r="V883" s="34"/>
      <c r="W883" s="34"/>
      <c r="X883" s="34">
        <v>3</v>
      </c>
    </row>
    <row r="884" spans="1:24" ht="15" x14ac:dyDescent="0.25">
      <c r="A884" s="40">
        <v>2068</v>
      </c>
      <c r="B884" s="34">
        <v>14</v>
      </c>
      <c r="C884" s="42">
        <v>4448601.0599999996</v>
      </c>
      <c r="D884" s="42">
        <v>343094.66</v>
      </c>
      <c r="E884" s="34" t="s">
        <v>90</v>
      </c>
      <c r="F884" s="47" t="s">
        <v>40</v>
      </c>
      <c r="G884" s="35" t="s">
        <v>43</v>
      </c>
      <c r="H884" s="22" t="s">
        <v>91</v>
      </c>
      <c r="I884" s="37">
        <v>3</v>
      </c>
      <c r="J884" s="37" t="s">
        <v>92</v>
      </c>
      <c r="K884" s="37" t="s">
        <v>92</v>
      </c>
      <c r="L884" s="34"/>
      <c r="M884" s="34"/>
      <c r="N884" s="34">
        <v>1</v>
      </c>
      <c r="O884" s="34">
        <v>1</v>
      </c>
      <c r="P884" s="34"/>
      <c r="Q884" s="34"/>
      <c r="R884" s="34"/>
      <c r="S884" s="34"/>
      <c r="T884" s="34"/>
      <c r="U884" s="34"/>
      <c r="V884" s="34"/>
      <c r="W884" s="34"/>
      <c r="X884" s="34">
        <v>2</v>
      </c>
    </row>
    <row r="885" spans="1:24" ht="15" x14ac:dyDescent="0.25">
      <c r="A885" s="40">
        <v>1336</v>
      </c>
      <c r="B885" s="34">
        <v>14</v>
      </c>
      <c r="C885" s="42">
        <v>4448604.78</v>
      </c>
      <c r="D885" s="42">
        <v>343145.85</v>
      </c>
      <c r="E885" s="34" t="s">
        <v>90</v>
      </c>
      <c r="F885" s="47" t="s">
        <v>40</v>
      </c>
      <c r="G885" s="35" t="s">
        <v>43</v>
      </c>
      <c r="H885" s="22" t="s">
        <v>91</v>
      </c>
      <c r="I885" s="37">
        <v>3</v>
      </c>
      <c r="J885" s="37" t="s">
        <v>92</v>
      </c>
      <c r="K885" s="37" t="s">
        <v>92</v>
      </c>
      <c r="L885" s="34"/>
      <c r="M885" s="34">
        <v>1</v>
      </c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>
        <v>1</v>
      </c>
    </row>
    <row r="886" spans="1:24" ht="15" x14ac:dyDescent="0.25">
      <c r="A886" s="40">
        <v>2035</v>
      </c>
      <c r="B886" s="34">
        <v>17</v>
      </c>
      <c r="C886" s="42">
        <v>4465494.05</v>
      </c>
      <c r="D886" s="42">
        <v>343170.1</v>
      </c>
      <c r="E886" s="34" t="s">
        <v>90</v>
      </c>
      <c r="F886" s="47" t="s">
        <v>41</v>
      </c>
      <c r="G886" s="35" t="s">
        <v>43</v>
      </c>
      <c r="H886" s="22" t="s">
        <v>91</v>
      </c>
      <c r="I886" s="37">
        <v>2</v>
      </c>
      <c r="J886" s="37" t="s">
        <v>92</v>
      </c>
      <c r="K886" s="37" t="s">
        <v>92</v>
      </c>
      <c r="L886" s="34">
        <v>1</v>
      </c>
      <c r="M886" s="34"/>
      <c r="N886" s="34"/>
      <c r="O886" s="34">
        <v>1</v>
      </c>
      <c r="P886" s="34"/>
      <c r="Q886" s="34"/>
      <c r="R886" s="34"/>
      <c r="S886" s="34"/>
      <c r="T886" s="34"/>
      <c r="U886" s="34"/>
      <c r="V886" s="34"/>
      <c r="W886" s="34"/>
      <c r="X886" s="34">
        <v>2</v>
      </c>
    </row>
    <row r="887" spans="1:24" ht="15" x14ac:dyDescent="0.25">
      <c r="A887" s="40">
        <v>2050</v>
      </c>
      <c r="B887" s="34">
        <v>3</v>
      </c>
      <c r="C887" s="42">
        <v>4450217.2</v>
      </c>
      <c r="D887" s="42">
        <v>343179.74</v>
      </c>
      <c r="E887" s="34" t="s">
        <v>90</v>
      </c>
      <c r="F887" s="47" t="s">
        <v>40</v>
      </c>
      <c r="G887" s="35" t="s">
        <v>43</v>
      </c>
      <c r="H887" s="22" t="s">
        <v>91</v>
      </c>
      <c r="I887" s="37">
        <v>9</v>
      </c>
      <c r="J887" s="37" t="s">
        <v>92</v>
      </c>
      <c r="K887" s="37" t="s">
        <v>92</v>
      </c>
      <c r="L887" s="34"/>
      <c r="M887" s="34"/>
      <c r="N887" s="34"/>
      <c r="O887" s="34">
        <v>1</v>
      </c>
      <c r="P887" s="34"/>
      <c r="Q887" s="34"/>
      <c r="R887" s="34"/>
      <c r="S887" s="34"/>
      <c r="T887" s="34"/>
      <c r="U887" s="34"/>
      <c r="V887" s="34"/>
      <c r="W887" s="34"/>
      <c r="X887" s="34">
        <v>1</v>
      </c>
    </row>
    <row r="888" spans="1:24" ht="15" x14ac:dyDescent="0.25">
      <c r="A888" s="40">
        <v>2067</v>
      </c>
      <c r="B888" s="34">
        <v>14</v>
      </c>
      <c r="C888" s="42">
        <v>4448647.54</v>
      </c>
      <c r="D888" s="42">
        <v>343402.55</v>
      </c>
      <c r="E888" s="34" t="s">
        <v>90</v>
      </c>
      <c r="F888" s="47" t="s">
        <v>40</v>
      </c>
      <c r="G888" s="35" t="s">
        <v>43</v>
      </c>
      <c r="H888" s="22" t="s">
        <v>91</v>
      </c>
      <c r="I888" s="37">
        <v>3</v>
      </c>
      <c r="J888" s="37" t="s">
        <v>92</v>
      </c>
      <c r="K888" s="37" t="s">
        <v>92</v>
      </c>
      <c r="L888" s="34"/>
      <c r="M888" s="34"/>
      <c r="N888" s="34"/>
      <c r="O888" s="34">
        <v>1</v>
      </c>
      <c r="P888" s="34">
        <v>1</v>
      </c>
      <c r="Q888" s="34"/>
      <c r="R888" s="34"/>
      <c r="S888" s="34"/>
      <c r="T888" s="34"/>
      <c r="U888" s="34"/>
      <c r="V888" s="34"/>
      <c r="W888" s="34"/>
      <c r="X888" s="34">
        <v>2</v>
      </c>
    </row>
    <row r="889" spans="1:24" ht="15" x14ac:dyDescent="0.25">
      <c r="A889" s="40">
        <v>1614</v>
      </c>
      <c r="B889" s="34">
        <v>17</v>
      </c>
      <c r="C889" s="42">
        <v>4465271.68</v>
      </c>
      <c r="D889" s="42">
        <v>343470.44</v>
      </c>
      <c r="E889" s="34" t="s">
        <v>90</v>
      </c>
      <c r="F889" s="47" t="s">
        <v>41</v>
      </c>
      <c r="G889" s="35" t="s">
        <v>43</v>
      </c>
      <c r="H889" s="22" t="s">
        <v>91</v>
      </c>
      <c r="I889" s="37">
        <v>2</v>
      </c>
      <c r="J889" s="37" t="s">
        <v>92</v>
      </c>
      <c r="K889" s="37" t="s">
        <v>92</v>
      </c>
      <c r="L889" s="34">
        <v>1</v>
      </c>
      <c r="M889" s="34"/>
      <c r="N889" s="34"/>
      <c r="O889" s="34">
        <v>1</v>
      </c>
      <c r="P889" s="34"/>
      <c r="Q889" s="34"/>
      <c r="R889" s="34"/>
      <c r="S889" s="34"/>
      <c r="T889" s="34"/>
      <c r="U889" s="34"/>
      <c r="V889" s="34"/>
      <c r="W889" s="34"/>
      <c r="X889" s="34">
        <v>2</v>
      </c>
    </row>
    <row r="890" spans="1:24" ht="15" x14ac:dyDescent="0.25">
      <c r="A890" s="40">
        <v>2051</v>
      </c>
      <c r="B890" s="34">
        <v>3</v>
      </c>
      <c r="C890" s="42">
        <v>4450116.57</v>
      </c>
      <c r="D890" s="42">
        <v>343512.96</v>
      </c>
      <c r="E890" s="34" t="s">
        <v>90</v>
      </c>
      <c r="F890" s="47" t="s">
        <v>41</v>
      </c>
      <c r="G890" s="35" t="s">
        <v>43</v>
      </c>
      <c r="H890" s="22" t="s">
        <v>91</v>
      </c>
      <c r="I890" s="37">
        <v>9</v>
      </c>
      <c r="J890" s="37" t="s">
        <v>92</v>
      </c>
      <c r="K890" s="37" t="s">
        <v>92</v>
      </c>
      <c r="L890" s="34">
        <v>1</v>
      </c>
      <c r="M890" s="34"/>
      <c r="N890" s="34"/>
      <c r="O890" s="34">
        <v>1</v>
      </c>
      <c r="P890" s="34"/>
      <c r="Q890" s="34"/>
      <c r="R890" s="34"/>
      <c r="S890" s="34">
        <v>1</v>
      </c>
      <c r="T890" s="34"/>
      <c r="U890" s="34"/>
      <c r="V890" s="34"/>
      <c r="W890" s="34"/>
      <c r="X890" s="34">
        <v>3</v>
      </c>
    </row>
    <row r="891" spans="1:24" ht="15" x14ac:dyDescent="0.25">
      <c r="A891" s="40">
        <v>2066</v>
      </c>
      <c r="B891" s="34">
        <v>14</v>
      </c>
      <c r="C891" s="42">
        <v>4448654.0599999996</v>
      </c>
      <c r="D891" s="42">
        <v>343575.96</v>
      </c>
      <c r="E891" s="34" t="s">
        <v>90</v>
      </c>
      <c r="F891" s="47" t="s">
        <v>40</v>
      </c>
      <c r="G891" s="35" t="s">
        <v>43</v>
      </c>
      <c r="H891" s="22" t="s">
        <v>91</v>
      </c>
      <c r="I891" s="37">
        <v>2</v>
      </c>
      <c r="J891" s="37" t="s">
        <v>92</v>
      </c>
      <c r="K891" s="37" t="s">
        <v>92</v>
      </c>
      <c r="L891" s="34"/>
      <c r="M891" s="34"/>
      <c r="N891" s="34">
        <v>1</v>
      </c>
      <c r="O891" s="34"/>
      <c r="P891" s="34"/>
      <c r="Q891" s="34"/>
      <c r="R891" s="34"/>
      <c r="S891" s="34">
        <v>1</v>
      </c>
      <c r="T891" s="34"/>
      <c r="U891" s="34"/>
      <c r="V891" s="34"/>
      <c r="W891" s="34"/>
      <c r="X891" s="34">
        <v>2</v>
      </c>
    </row>
    <row r="892" spans="1:24" ht="15" x14ac:dyDescent="0.25">
      <c r="A892" s="40">
        <v>2065</v>
      </c>
      <c r="B892" s="34">
        <v>14</v>
      </c>
      <c r="C892" s="42">
        <v>4448655.17</v>
      </c>
      <c r="D892" s="42">
        <v>343581.18</v>
      </c>
      <c r="E892" s="34" t="s">
        <v>90</v>
      </c>
      <c r="F892" s="47" t="s">
        <v>40</v>
      </c>
      <c r="G892" s="35" t="s">
        <v>43</v>
      </c>
      <c r="H892" s="22" t="s">
        <v>91</v>
      </c>
      <c r="I892" s="37">
        <v>2</v>
      </c>
      <c r="J892" s="37" t="s">
        <v>92</v>
      </c>
      <c r="K892" s="37" t="s">
        <v>92</v>
      </c>
      <c r="L892" s="34"/>
      <c r="M892" s="34"/>
      <c r="N892" s="34">
        <v>1</v>
      </c>
      <c r="O892" s="34"/>
      <c r="P892" s="34"/>
      <c r="Q892" s="34"/>
      <c r="R892" s="34"/>
      <c r="S892" s="34"/>
      <c r="T892" s="34"/>
      <c r="U892" s="34"/>
      <c r="V892" s="34"/>
      <c r="W892" s="34"/>
      <c r="X892" s="34">
        <v>1</v>
      </c>
    </row>
    <row r="893" spans="1:24" ht="15" x14ac:dyDescent="0.25">
      <c r="A893" s="40">
        <v>1876</v>
      </c>
      <c r="B893" s="34">
        <v>17</v>
      </c>
      <c r="C893" s="42">
        <v>4465110.12</v>
      </c>
      <c r="D893" s="42">
        <v>343586.93</v>
      </c>
      <c r="E893" s="34" t="s">
        <v>90</v>
      </c>
      <c r="F893" s="47" t="s">
        <v>41</v>
      </c>
      <c r="G893" s="35" t="s">
        <v>43</v>
      </c>
      <c r="H893" s="22" t="s">
        <v>91</v>
      </c>
      <c r="I893" s="37">
        <v>2</v>
      </c>
      <c r="J893" s="37" t="s">
        <v>92</v>
      </c>
      <c r="K893" s="37" t="s">
        <v>92</v>
      </c>
      <c r="L893" s="34">
        <v>1</v>
      </c>
      <c r="M893" s="34"/>
      <c r="N893" s="34"/>
      <c r="O893" s="34">
        <v>1</v>
      </c>
      <c r="P893" s="34"/>
      <c r="Q893" s="34"/>
      <c r="R893" s="34"/>
      <c r="S893" s="34"/>
      <c r="T893" s="34"/>
      <c r="U893" s="34"/>
      <c r="V893" s="34"/>
      <c r="W893" s="34"/>
      <c r="X893" s="34">
        <v>2</v>
      </c>
    </row>
    <row r="894" spans="1:24" ht="15" x14ac:dyDescent="0.25">
      <c r="A894" s="40">
        <v>1875</v>
      </c>
      <c r="B894" s="34">
        <v>17</v>
      </c>
      <c r="C894" s="42">
        <v>4465104.33</v>
      </c>
      <c r="D894" s="42">
        <v>343592.84</v>
      </c>
      <c r="E894" s="34" t="s">
        <v>90</v>
      </c>
      <c r="F894" s="47" t="s">
        <v>41</v>
      </c>
      <c r="G894" s="35" t="s">
        <v>43</v>
      </c>
      <c r="H894" s="22" t="s">
        <v>91</v>
      </c>
      <c r="I894" s="37">
        <v>2</v>
      </c>
      <c r="J894" s="37" t="s">
        <v>92</v>
      </c>
      <c r="K894" s="37" t="s">
        <v>92</v>
      </c>
      <c r="L894" s="34">
        <v>1</v>
      </c>
      <c r="M894" s="34"/>
      <c r="N894" s="34"/>
      <c r="O894" s="34">
        <v>1</v>
      </c>
      <c r="P894" s="34"/>
      <c r="Q894" s="34"/>
      <c r="R894" s="34"/>
      <c r="S894" s="34"/>
      <c r="T894" s="34"/>
      <c r="U894" s="34"/>
      <c r="V894" s="34"/>
      <c r="W894" s="34"/>
      <c r="X894" s="34">
        <v>2</v>
      </c>
    </row>
    <row r="895" spans="1:24" ht="15" x14ac:dyDescent="0.25">
      <c r="A895" s="40">
        <v>2064</v>
      </c>
      <c r="B895" s="34">
        <v>14</v>
      </c>
      <c r="C895" s="42">
        <v>4448684.8600000003</v>
      </c>
      <c r="D895" s="42">
        <v>343702.93</v>
      </c>
      <c r="E895" s="34" t="s">
        <v>90</v>
      </c>
      <c r="F895" s="47" t="s">
        <v>40</v>
      </c>
      <c r="G895" s="35" t="s">
        <v>43</v>
      </c>
      <c r="H895" s="22" t="s">
        <v>91</v>
      </c>
      <c r="I895" s="37">
        <v>2</v>
      </c>
      <c r="J895" s="37" t="s">
        <v>92</v>
      </c>
      <c r="K895" s="37" t="s">
        <v>92</v>
      </c>
      <c r="L895" s="34">
        <v>1</v>
      </c>
      <c r="M895" s="34"/>
      <c r="N895" s="34"/>
      <c r="O895" s="34">
        <v>1</v>
      </c>
      <c r="P895" s="34"/>
      <c r="Q895" s="34"/>
      <c r="R895" s="34"/>
      <c r="S895" s="34"/>
      <c r="T895" s="34"/>
      <c r="U895" s="34"/>
      <c r="V895" s="34"/>
      <c r="W895" s="34"/>
      <c r="X895" s="34">
        <v>2</v>
      </c>
    </row>
    <row r="896" spans="1:24" ht="15" x14ac:dyDescent="0.25">
      <c r="A896" s="40">
        <v>1828</v>
      </c>
      <c r="B896" s="34">
        <v>3</v>
      </c>
      <c r="C896" s="42">
        <v>4452689.28</v>
      </c>
      <c r="D896" s="42">
        <v>343711.94</v>
      </c>
      <c r="E896" s="34" t="s">
        <v>90</v>
      </c>
      <c r="F896" s="47" t="s">
        <v>41</v>
      </c>
      <c r="G896" s="35" t="s">
        <v>43</v>
      </c>
      <c r="H896" s="22" t="s">
        <v>91</v>
      </c>
      <c r="I896" s="37">
        <v>6</v>
      </c>
      <c r="J896" s="37" t="s">
        <v>92</v>
      </c>
      <c r="K896" s="37" t="s">
        <v>92</v>
      </c>
      <c r="L896" s="34">
        <v>1</v>
      </c>
      <c r="M896" s="34"/>
      <c r="N896" s="34"/>
      <c r="O896" s="34"/>
      <c r="P896" s="34"/>
      <c r="Q896" s="34">
        <v>1</v>
      </c>
      <c r="R896" s="34"/>
      <c r="S896" s="34"/>
      <c r="T896" s="34"/>
      <c r="U896" s="34"/>
      <c r="V896" s="34"/>
      <c r="W896" s="34"/>
      <c r="X896" s="34">
        <v>2</v>
      </c>
    </row>
    <row r="897" spans="1:24" ht="15" x14ac:dyDescent="0.25">
      <c r="A897" s="40">
        <v>2063</v>
      </c>
      <c r="B897" s="34">
        <v>14</v>
      </c>
      <c r="C897" s="42">
        <v>4448658.6500000004</v>
      </c>
      <c r="D897" s="42">
        <v>343746</v>
      </c>
      <c r="E897" s="34" t="s">
        <v>90</v>
      </c>
      <c r="F897" s="47" t="s">
        <v>40</v>
      </c>
      <c r="G897" s="35" t="s">
        <v>43</v>
      </c>
      <c r="H897" s="22" t="s">
        <v>91</v>
      </c>
      <c r="I897" s="37">
        <v>2</v>
      </c>
      <c r="J897" s="37" t="s">
        <v>92</v>
      </c>
      <c r="K897" s="37" t="s">
        <v>92</v>
      </c>
      <c r="L897" s="34">
        <v>1</v>
      </c>
      <c r="M897" s="34">
        <v>1</v>
      </c>
      <c r="N897" s="34"/>
      <c r="O897" s="34">
        <v>1</v>
      </c>
      <c r="P897" s="34"/>
      <c r="Q897" s="34">
        <v>1</v>
      </c>
      <c r="R897" s="34"/>
      <c r="S897" s="34"/>
      <c r="T897" s="34"/>
      <c r="U897" s="34"/>
      <c r="V897" s="34"/>
      <c r="W897" s="34"/>
      <c r="X897" s="34">
        <v>4</v>
      </c>
    </row>
    <row r="898" spans="1:24" ht="15" x14ac:dyDescent="0.25">
      <c r="A898" s="40">
        <v>2062</v>
      </c>
      <c r="B898" s="34">
        <v>14</v>
      </c>
      <c r="C898" s="42">
        <v>4448502.5599999996</v>
      </c>
      <c r="D898" s="42">
        <v>343926.36</v>
      </c>
      <c r="E898" s="34" t="s">
        <v>90</v>
      </c>
      <c r="F898" s="47" t="s">
        <v>40</v>
      </c>
      <c r="G898" s="35" t="s">
        <v>43</v>
      </c>
      <c r="H898" s="22" t="s">
        <v>91</v>
      </c>
      <c r="I898" s="37">
        <v>2</v>
      </c>
      <c r="J898" s="37" t="s">
        <v>92</v>
      </c>
      <c r="K898" s="37" t="s">
        <v>92</v>
      </c>
      <c r="L898" s="34">
        <v>1</v>
      </c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>
        <v>1</v>
      </c>
    </row>
    <row r="899" spans="1:24" ht="15" x14ac:dyDescent="0.25">
      <c r="A899" s="40">
        <v>1333</v>
      </c>
      <c r="B899" s="34">
        <v>14</v>
      </c>
      <c r="C899" s="42">
        <v>4448454.6100000003</v>
      </c>
      <c r="D899" s="42">
        <v>343995.14</v>
      </c>
      <c r="E899" s="34" t="s">
        <v>90</v>
      </c>
      <c r="F899" s="47" t="s">
        <v>40</v>
      </c>
      <c r="G899" s="35" t="s">
        <v>43</v>
      </c>
      <c r="H899" s="22" t="s">
        <v>91</v>
      </c>
      <c r="I899" s="37">
        <v>9</v>
      </c>
      <c r="J899" s="37" t="s">
        <v>92</v>
      </c>
      <c r="K899" s="37" t="s">
        <v>92</v>
      </c>
      <c r="L899" s="34"/>
      <c r="M899" s="34"/>
      <c r="N899" s="34"/>
      <c r="O899" s="34">
        <v>1</v>
      </c>
      <c r="P899" s="34"/>
      <c r="Q899" s="34"/>
      <c r="R899" s="34"/>
      <c r="S899" s="34"/>
      <c r="T899" s="34"/>
      <c r="U899" s="34"/>
      <c r="V899" s="34"/>
      <c r="W899" s="34"/>
      <c r="X899" s="34">
        <v>1</v>
      </c>
    </row>
    <row r="900" spans="1:24" ht="15" x14ac:dyDescent="0.25">
      <c r="A900" s="40">
        <v>1356</v>
      </c>
      <c r="B900" s="34">
        <v>10</v>
      </c>
      <c r="C900" s="42">
        <v>4455694.3600000003</v>
      </c>
      <c r="D900" s="42">
        <v>344075.95</v>
      </c>
      <c r="E900" s="34" t="s">
        <v>90</v>
      </c>
      <c r="F900" s="47" t="s">
        <v>41</v>
      </c>
      <c r="G900" s="35" t="s">
        <v>43</v>
      </c>
      <c r="H900" s="22" t="s">
        <v>91</v>
      </c>
      <c r="I900" s="37">
        <v>9</v>
      </c>
      <c r="J900" s="37" t="s">
        <v>92</v>
      </c>
      <c r="K900" s="37" t="s">
        <v>92</v>
      </c>
      <c r="L900" s="34">
        <v>1</v>
      </c>
      <c r="M900" s="34"/>
      <c r="N900" s="34"/>
      <c r="O900" s="34">
        <v>1</v>
      </c>
      <c r="P900" s="34"/>
      <c r="Q900" s="34"/>
      <c r="R900" s="34"/>
      <c r="S900" s="34"/>
      <c r="T900" s="34"/>
      <c r="U900" s="34"/>
      <c r="V900" s="34"/>
      <c r="W900" s="34"/>
      <c r="X900" s="34">
        <v>2</v>
      </c>
    </row>
    <row r="901" spans="1:24" ht="15" x14ac:dyDescent="0.25">
      <c r="A901" s="40">
        <v>2054</v>
      </c>
      <c r="B901" s="34">
        <v>3</v>
      </c>
      <c r="C901" s="42">
        <v>4449866.67</v>
      </c>
      <c r="D901" s="42">
        <v>344100.25</v>
      </c>
      <c r="E901" s="34" t="s">
        <v>90</v>
      </c>
      <c r="F901" s="47" t="s">
        <v>41</v>
      </c>
      <c r="G901" s="35" t="s">
        <v>43</v>
      </c>
      <c r="H901" s="22" t="s">
        <v>91</v>
      </c>
      <c r="I901" s="37">
        <v>9</v>
      </c>
      <c r="J901" s="37" t="s">
        <v>92</v>
      </c>
      <c r="K901" s="37" t="s">
        <v>92</v>
      </c>
      <c r="L901" s="34">
        <v>1</v>
      </c>
      <c r="M901" s="34"/>
      <c r="N901" s="34"/>
      <c r="O901" s="34"/>
      <c r="P901" s="34"/>
      <c r="Q901" s="34"/>
      <c r="R901" s="34"/>
      <c r="S901" s="34"/>
      <c r="T901" s="34"/>
      <c r="U901" s="34"/>
      <c r="V901" s="34">
        <v>1</v>
      </c>
      <c r="W901" s="34"/>
      <c r="X901" s="34">
        <v>2</v>
      </c>
    </row>
    <row r="902" spans="1:24" ht="15" x14ac:dyDescent="0.25">
      <c r="A902" s="40">
        <v>1831</v>
      </c>
      <c r="B902" s="34">
        <v>3</v>
      </c>
      <c r="C902" s="42">
        <v>4449865.75</v>
      </c>
      <c r="D902" s="42">
        <v>344101.51</v>
      </c>
      <c r="E902" s="34" t="s">
        <v>90</v>
      </c>
      <c r="F902" s="47" t="s">
        <v>41</v>
      </c>
      <c r="G902" s="35" t="s">
        <v>43</v>
      </c>
      <c r="H902" s="22" t="s">
        <v>91</v>
      </c>
      <c r="I902" s="37">
        <v>2</v>
      </c>
      <c r="J902" s="37" t="s">
        <v>92</v>
      </c>
      <c r="K902" s="37" t="s">
        <v>92</v>
      </c>
      <c r="L902" s="34"/>
      <c r="M902" s="34">
        <v>1</v>
      </c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>
        <v>1</v>
      </c>
    </row>
    <row r="903" spans="1:24" ht="15" x14ac:dyDescent="0.25">
      <c r="A903" s="40">
        <v>2022</v>
      </c>
      <c r="B903" s="34">
        <v>17</v>
      </c>
      <c r="C903" s="42">
        <v>4466209.53</v>
      </c>
      <c r="D903" s="42">
        <v>344111.66</v>
      </c>
      <c r="E903" s="34" t="s">
        <v>90</v>
      </c>
      <c r="F903" s="47" t="s">
        <v>41</v>
      </c>
      <c r="G903" s="35" t="s">
        <v>43</v>
      </c>
      <c r="H903" s="22" t="s">
        <v>91</v>
      </c>
      <c r="I903" s="37">
        <v>2</v>
      </c>
      <c r="J903" s="37" t="s">
        <v>92</v>
      </c>
      <c r="K903" s="37" t="s">
        <v>92</v>
      </c>
      <c r="L903" s="34">
        <v>1</v>
      </c>
      <c r="M903" s="34"/>
      <c r="N903" s="34"/>
      <c r="O903" s="34">
        <v>1</v>
      </c>
      <c r="P903" s="34"/>
      <c r="Q903" s="34">
        <v>1</v>
      </c>
      <c r="R903" s="34"/>
      <c r="S903" s="34"/>
      <c r="T903" s="34"/>
      <c r="U903" s="34"/>
      <c r="V903" s="34"/>
      <c r="W903" s="34"/>
      <c r="X903" s="34">
        <v>3</v>
      </c>
    </row>
    <row r="904" spans="1:24" ht="15" x14ac:dyDescent="0.25">
      <c r="A904" s="40">
        <v>2085</v>
      </c>
      <c r="B904" s="34">
        <v>4</v>
      </c>
      <c r="C904" s="42">
        <v>4446509.3499999996</v>
      </c>
      <c r="D904" s="42">
        <v>344264.15</v>
      </c>
      <c r="E904" s="34" t="s">
        <v>90</v>
      </c>
      <c r="F904" s="47" t="s">
        <v>40</v>
      </c>
      <c r="G904" s="35" t="s">
        <v>43</v>
      </c>
      <c r="H904" s="22" t="s">
        <v>91</v>
      </c>
      <c r="I904" s="37">
        <v>3</v>
      </c>
      <c r="J904" s="37" t="s">
        <v>92</v>
      </c>
      <c r="K904" s="37" t="s">
        <v>92</v>
      </c>
      <c r="L904" s="34"/>
      <c r="M904" s="34">
        <v>1</v>
      </c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>
        <v>1</v>
      </c>
    </row>
    <row r="905" spans="1:24" ht="15" x14ac:dyDescent="0.25">
      <c r="A905" s="40">
        <v>1364</v>
      </c>
      <c r="B905" s="34">
        <v>8</v>
      </c>
      <c r="C905" s="42">
        <v>4458555.91</v>
      </c>
      <c r="D905" s="42">
        <v>344265.88</v>
      </c>
      <c r="E905" s="34" t="s">
        <v>90</v>
      </c>
      <c r="F905" s="47" t="s">
        <v>41</v>
      </c>
      <c r="G905" s="35" t="s">
        <v>43</v>
      </c>
      <c r="H905" s="22" t="s">
        <v>91</v>
      </c>
      <c r="I905" s="37">
        <v>9</v>
      </c>
      <c r="J905" s="37" t="s">
        <v>92</v>
      </c>
      <c r="K905" s="37" t="s">
        <v>92</v>
      </c>
      <c r="L905" s="34"/>
      <c r="M905" s="34"/>
      <c r="N905" s="34"/>
      <c r="O905" s="34">
        <v>1</v>
      </c>
      <c r="P905" s="34"/>
      <c r="Q905" s="34"/>
      <c r="R905" s="34"/>
      <c r="S905" s="34"/>
      <c r="T905" s="34"/>
      <c r="U905" s="34"/>
      <c r="V905" s="34"/>
      <c r="W905" s="34"/>
      <c r="X905" s="34">
        <v>1</v>
      </c>
    </row>
    <row r="906" spans="1:24" ht="15" x14ac:dyDescent="0.25">
      <c r="A906" s="40">
        <v>2080</v>
      </c>
      <c r="B906" s="34">
        <v>14</v>
      </c>
      <c r="C906" s="42">
        <v>4448258.54</v>
      </c>
      <c r="D906" s="42">
        <v>344272.82</v>
      </c>
      <c r="E906" s="34" t="s">
        <v>90</v>
      </c>
      <c r="F906" s="47" t="s">
        <v>40</v>
      </c>
      <c r="G906" s="35" t="s">
        <v>43</v>
      </c>
      <c r="H906" s="22" t="s">
        <v>91</v>
      </c>
      <c r="I906" s="37">
        <v>9</v>
      </c>
      <c r="J906" s="37" t="s">
        <v>92</v>
      </c>
      <c r="K906" s="37" t="s">
        <v>92</v>
      </c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>
        <v>1</v>
      </c>
      <c r="W906" s="34"/>
      <c r="X906" s="34">
        <v>1</v>
      </c>
    </row>
    <row r="907" spans="1:24" ht="15" x14ac:dyDescent="0.25">
      <c r="A907" s="40">
        <v>1896</v>
      </c>
      <c r="B907" s="34">
        <v>3</v>
      </c>
      <c r="C907" s="42">
        <v>4452806.76</v>
      </c>
      <c r="D907" s="42">
        <v>344282.42</v>
      </c>
      <c r="E907" s="34" t="s">
        <v>90</v>
      </c>
      <c r="F907" s="47" t="s">
        <v>41</v>
      </c>
      <c r="G907" s="35" t="s">
        <v>43</v>
      </c>
      <c r="H907" s="22" t="s">
        <v>91</v>
      </c>
      <c r="I907" s="37">
        <v>9</v>
      </c>
      <c r="J907" s="37" t="s">
        <v>92</v>
      </c>
      <c r="K907" s="37" t="s">
        <v>92</v>
      </c>
      <c r="L907" s="34">
        <v>1</v>
      </c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>
        <v>1</v>
      </c>
    </row>
    <row r="908" spans="1:24" ht="15" x14ac:dyDescent="0.25">
      <c r="A908" s="40">
        <v>1830</v>
      </c>
      <c r="B908" s="34">
        <v>3</v>
      </c>
      <c r="C908" s="42">
        <v>4452818.0199999996</v>
      </c>
      <c r="D908" s="42">
        <v>344296.53</v>
      </c>
      <c r="E908" s="34" t="s">
        <v>90</v>
      </c>
      <c r="F908" s="47" t="s">
        <v>41</v>
      </c>
      <c r="G908" s="35" t="s">
        <v>43</v>
      </c>
      <c r="H908" s="22" t="s">
        <v>91</v>
      </c>
      <c r="I908" s="37">
        <v>6</v>
      </c>
      <c r="J908" s="37" t="s">
        <v>92</v>
      </c>
      <c r="K908" s="37" t="s">
        <v>92</v>
      </c>
      <c r="L908" s="34"/>
      <c r="M908" s="34">
        <v>1</v>
      </c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>
        <v>1</v>
      </c>
    </row>
    <row r="909" spans="1:24" ht="15" x14ac:dyDescent="0.25">
      <c r="A909" s="40">
        <v>1362</v>
      </c>
      <c r="B909" s="34">
        <v>8</v>
      </c>
      <c r="C909" s="42">
        <v>4458602.6100000003</v>
      </c>
      <c r="D909" s="42">
        <v>344348.94</v>
      </c>
      <c r="E909" s="34" t="s">
        <v>90</v>
      </c>
      <c r="F909" s="47" t="s">
        <v>41</v>
      </c>
      <c r="G909" s="35" t="s">
        <v>43</v>
      </c>
      <c r="H909" s="22" t="s">
        <v>91</v>
      </c>
      <c r="I909" s="37">
        <v>9</v>
      </c>
      <c r="J909" s="37" t="s">
        <v>92</v>
      </c>
      <c r="K909" s="37" t="s">
        <v>92</v>
      </c>
      <c r="L909" s="34"/>
      <c r="M909" s="34">
        <v>1</v>
      </c>
      <c r="N909" s="34"/>
      <c r="O909" s="34">
        <v>1</v>
      </c>
      <c r="P909" s="34"/>
      <c r="Q909" s="34">
        <v>1</v>
      </c>
      <c r="R909" s="34">
        <v>1</v>
      </c>
      <c r="S909" s="34"/>
      <c r="T909" s="34"/>
      <c r="U909" s="34"/>
      <c r="V909" s="34"/>
      <c r="W909" s="34"/>
      <c r="X909" s="34">
        <v>4</v>
      </c>
    </row>
    <row r="910" spans="1:24" ht="15" x14ac:dyDescent="0.25">
      <c r="A910" s="40">
        <v>1337</v>
      </c>
      <c r="B910" s="34">
        <v>14</v>
      </c>
      <c r="C910" s="42">
        <v>4448147.0599999996</v>
      </c>
      <c r="D910" s="42">
        <v>344418.16</v>
      </c>
      <c r="E910" s="34" t="s">
        <v>90</v>
      </c>
      <c r="F910" s="47" t="s">
        <v>40</v>
      </c>
      <c r="G910" s="35" t="s">
        <v>43</v>
      </c>
      <c r="H910" s="22" t="s">
        <v>91</v>
      </c>
      <c r="I910" s="37">
        <v>9</v>
      </c>
      <c r="J910" s="37" t="s">
        <v>92</v>
      </c>
      <c r="K910" s="37" t="s">
        <v>92</v>
      </c>
      <c r="L910" s="34">
        <v>1</v>
      </c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>
        <v>1</v>
      </c>
    </row>
    <row r="911" spans="1:24" ht="15" x14ac:dyDescent="0.25">
      <c r="A911" s="40">
        <v>2056</v>
      </c>
      <c r="B911" s="34">
        <v>14</v>
      </c>
      <c r="C911" s="42">
        <v>4448133.8099999996</v>
      </c>
      <c r="D911" s="42">
        <v>344441.4</v>
      </c>
      <c r="E911" s="34" t="s">
        <v>90</v>
      </c>
      <c r="F911" s="47" t="s">
        <v>40</v>
      </c>
      <c r="G911" s="35" t="s">
        <v>43</v>
      </c>
      <c r="H911" s="22" t="s">
        <v>91</v>
      </c>
      <c r="I911" s="37">
        <v>9</v>
      </c>
      <c r="J911" s="37" t="s">
        <v>92</v>
      </c>
      <c r="K911" s="37" t="s">
        <v>92</v>
      </c>
      <c r="L911" s="34">
        <v>1</v>
      </c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>
        <v>1</v>
      </c>
    </row>
    <row r="912" spans="1:24" ht="15" x14ac:dyDescent="0.25">
      <c r="A912" s="40">
        <v>1834</v>
      </c>
      <c r="B912" s="34">
        <v>14</v>
      </c>
      <c r="C912" s="42">
        <v>4448105.9800000004</v>
      </c>
      <c r="D912" s="42">
        <v>344493.22</v>
      </c>
      <c r="E912" s="34" t="s">
        <v>90</v>
      </c>
      <c r="F912" s="47" t="s">
        <v>40</v>
      </c>
      <c r="G912" s="35" t="s">
        <v>43</v>
      </c>
      <c r="H912" s="22" t="s">
        <v>91</v>
      </c>
      <c r="I912" s="37">
        <v>2</v>
      </c>
      <c r="J912" s="37" t="s">
        <v>92</v>
      </c>
      <c r="K912" s="37" t="s">
        <v>92</v>
      </c>
      <c r="L912" s="34"/>
      <c r="M912" s="34">
        <v>1</v>
      </c>
      <c r="N912" s="34"/>
      <c r="O912" s="34">
        <v>1</v>
      </c>
      <c r="P912" s="34"/>
      <c r="Q912" s="34">
        <v>1</v>
      </c>
      <c r="R912" s="34"/>
      <c r="S912" s="34"/>
      <c r="T912" s="34"/>
      <c r="U912" s="34"/>
      <c r="V912" s="34"/>
      <c r="W912" s="34"/>
      <c r="X912" s="34">
        <v>3</v>
      </c>
    </row>
    <row r="913" spans="1:24" ht="15" x14ac:dyDescent="0.25">
      <c r="A913" s="40">
        <v>1832</v>
      </c>
      <c r="B913" s="34">
        <v>3</v>
      </c>
      <c r="C913" s="42">
        <v>4449955.83</v>
      </c>
      <c r="D913" s="42">
        <v>344548.39</v>
      </c>
      <c r="E913" s="34" t="s">
        <v>90</v>
      </c>
      <c r="F913" s="47" t="s">
        <v>41</v>
      </c>
      <c r="G913" s="35" t="s">
        <v>43</v>
      </c>
      <c r="H913" s="22" t="s">
        <v>91</v>
      </c>
      <c r="I913" s="37">
        <v>2</v>
      </c>
      <c r="J913" s="37" t="s">
        <v>92</v>
      </c>
      <c r="K913" s="37" t="s">
        <v>92</v>
      </c>
      <c r="L913" s="34"/>
      <c r="M913" s="34">
        <v>1</v>
      </c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>
        <v>1</v>
      </c>
    </row>
    <row r="914" spans="1:24" ht="15" x14ac:dyDescent="0.25">
      <c r="A914" s="40">
        <v>2052</v>
      </c>
      <c r="B914" s="34">
        <v>3</v>
      </c>
      <c r="C914" s="42">
        <v>4449960.55</v>
      </c>
      <c r="D914" s="42">
        <v>344583.41</v>
      </c>
      <c r="E914" s="34" t="s">
        <v>90</v>
      </c>
      <c r="F914" s="47" t="s">
        <v>41</v>
      </c>
      <c r="G914" s="35" t="s">
        <v>43</v>
      </c>
      <c r="H914" s="22" t="s">
        <v>91</v>
      </c>
      <c r="I914" s="37">
        <v>9</v>
      </c>
      <c r="J914" s="37" t="s">
        <v>92</v>
      </c>
      <c r="K914" s="37" t="s">
        <v>92</v>
      </c>
      <c r="L914" s="34"/>
      <c r="M914" s="34"/>
      <c r="N914" s="34"/>
      <c r="O914" s="34"/>
      <c r="P914" s="34"/>
      <c r="Q914" s="34"/>
      <c r="R914" s="34"/>
      <c r="S914" s="34"/>
      <c r="T914" s="34"/>
      <c r="U914" s="34">
        <v>1</v>
      </c>
      <c r="V914" s="34"/>
      <c r="W914" s="34"/>
      <c r="X914" s="34">
        <v>1</v>
      </c>
    </row>
    <row r="915" spans="1:24" ht="15" x14ac:dyDescent="0.25">
      <c r="A915" s="40">
        <v>2057</v>
      </c>
      <c r="B915" s="34">
        <v>14</v>
      </c>
      <c r="C915" s="42">
        <v>4448024.59</v>
      </c>
      <c r="D915" s="42">
        <v>344606.22</v>
      </c>
      <c r="E915" s="34" t="s">
        <v>90</v>
      </c>
      <c r="F915" s="47" t="s">
        <v>40</v>
      </c>
      <c r="G915" s="35" t="s">
        <v>43</v>
      </c>
      <c r="H915" s="22" t="s">
        <v>91</v>
      </c>
      <c r="I915" s="37">
        <v>9</v>
      </c>
      <c r="J915" s="37" t="s">
        <v>92</v>
      </c>
      <c r="K915" s="37" t="s">
        <v>92</v>
      </c>
      <c r="L915" s="34"/>
      <c r="M915" s="34"/>
      <c r="N915" s="34">
        <v>1</v>
      </c>
      <c r="O915" s="34"/>
      <c r="P915" s="34"/>
      <c r="Q915" s="34"/>
      <c r="R915" s="34"/>
      <c r="S915" s="34"/>
      <c r="T915" s="34"/>
      <c r="U915" s="34"/>
      <c r="V915" s="34"/>
      <c r="W915" s="34"/>
      <c r="X915" s="34">
        <v>1</v>
      </c>
    </row>
    <row r="916" spans="1:24" ht="15" x14ac:dyDescent="0.25">
      <c r="A916" s="40">
        <v>2058</v>
      </c>
      <c r="B916" s="34">
        <v>14</v>
      </c>
      <c r="C916" s="42">
        <v>4448021.33</v>
      </c>
      <c r="D916" s="42">
        <v>344608.19</v>
      </c>
      <c r="E916" s="34" t="s">
        <v>90</v>
      </c>
      <c r="F916" s="47" t="s">
        <v>40</v>
      </c>
      <c r="G916" s="35" t="s">
        <v>43</v>
      </c>
      <c r="H916" s="22" t="s">
        <v>91</v>
      </c>
      <c r="I916" s="37">
        <v>9</v>
      </c>
      <c r="J916" s="37" t="s">
        <v>92</v>
      </c>
      <c r="K916" s="37" t="s">
        <v>92</v>
      </c>
      <c r="L916" s="34">
        <v>1</v>
      </c>
      <c r="M916" s="34"/>
      <c r="N916" s="34"/>
      <c r="O916" s="34">
        <v>1</v>
      </c>
      <c r="P916" s="34"/>
      <c r="Q916" s="34"/>
      <c r="R916" s="34"/>
      <c r="S916" s="34"/>
      <c r="T916" s="34"/>
      <c r="U916" s="34"/>
      <c r="V916" s="34"/>
      <c r="W916" s="34"/>
      <c r="X916" s="34">
        <v>2</v>
      </c>
    </row>
    <row r="917" spans="1:24" ht="15" x14ac:dyDescent="0.25">
      <c r="A917" s="40">
        <v>1835</v>
      </c>
      <c r="B917" s="34">
        <v>14</v>
      </c>
      <c r="C917" s="42">
        <v>4448011.26</v>
      </c>
      <c r="D917" s="42">
        <v>344617.1</v>
      </c>
      <c r="E917" s="34" t="s">
        <v>90</v>
      </c>
      <c r="F917" s="47" t="s">
        <v>40</v>
      </c>
      <c r="G917" s="35" t="s">
        <v>43</v>
      </c>
      <c r="H917" s="22" t="s">
        <v>91</v>
      </c>
      <c r="I917" s="37">
        <v>2</v>
      </c>
      <c r="J917" s="37" t="s">
        <v>92</v>
      </c>
      <c r="K917" s="37" t="s">
        <v>92</v>
      </c>
      <c r="L917" s="34">
        <v>1</v>
      </c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>
        <v>1</v>
      </c>
    </row>
    <row r="918" spans="1:24" ht="15" x14ac:dyDescent="0.25">
      <c r="A918" s="40">
        <v>1836</v>
      </c>
      <c r="B918" s="34">
        <v>14</v>
      </c>
      <c r="C918" s="42">
        <v>4448010.55</v>
      </c>
      <c r="D918" s="42">
        <v>344619.05</v>
      </c>
      <c r="E918" s="34" t="s">
        <v>90</v>
      </c>
      <c r="F918" s="47" t="s">
        <v>40</v>
      </c>
      <c r="G918" s="35" t="s">
        <v>43</v>
      </c>
      <c r="H918" s="22" t="s">
        <v>91</v>
      </c>
      <c r="I918" s="37">
        <v>2</v>
      </c>
      <c r="J918" s="37" t="s">
        <v>92</v>
      </c>
      <c r="K918" s="37" t="s">
        <v>92</v>
      </c>
      <c r="L918" s="34"/>
      <c r="M918" s="34"/>
      <c r="N918" s="34"/>
      <c r="O918" s="34">
        <v>1</v>
      </c>
      <c r="P918" s="34"/>
      <c r="Q918" s="34"/>
      <c r="R918" s="34">
        <v>1</v>
      </c>
      <c r="S918" s="34"/>
      <c r="T918" s="34"/>
      <c r="U918" s="34"/>
      <c r="V918" s="34"/>
      <c r="W918" s="34"/>
      <c r="X918" s="34">
        <v>2</v>
      </c>
    </row>
    <row r="919" spans="1:24" ht="15" x14ac:dyDescent="0.25">
      <c r="A919" s="40">
        <v>1315</v>
      </c>
      <c r="B919" s="34">
        <v>8</v>
      </c>
      <c r="C919" s="42">
        <v>4458809.95</v>
      </c>
      <c r="D919" s="42">
        <v>344622.82</v>
      </c>
      <c r="E919" s="34" t="s">
        <v>90</v>
      </c>
      <c r="F919" s="47" t="s">
        <v>41</v>
      </c>
      <c r="G919" s="35" t="s">
        <v>43</v>
      </c>
      <c r="H919" s="22" t="s">
        <v>91</v>
      </c>
      <c r="I919" s="37">
        <v>2</v>
      </c>
      <c r="J919" s="37" t="s">
        <v>92</v>
      </c>
      <c r="K919" s="37" t="s">
        <v>92</v>
      </c>
      <c r="L919" s="34"/>
      <c r="M919" s="34">
        <v>1</v>
      </c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>
        <v>1</v>
      </c>
    </row>
    <row r="920" spans="1:24" ht="15" x14ac:dyDescent="0.25">
      <c r="A920" s="40">
        <v>1338</v>
      </c>
      <c r="B920" s="34">
        <v>14</v>
      </c>
      <c r="C920" s="42">
        <v>4447975.3</v>
      </c>
      <c r="D920" s="42">
        <v>344686.31</v>
      </c>
      <c r="E920" s="34" t="s">
        <v>90</v>
      </c>
      <c r="F920" s="47" t="s">
        <v>40</v>
      </c>
      <c r="G920" s="35" t="s">
        <v>43</v>
      </c>
      <c r="H920" s="22" t="s">
        <v>91</v>
      </c>
      <c r="I920" s="37">
        <v>9</v>
      </c>
      <c r="J920" s="37" t="s">
        <v>92</v>
      </c>
      <c r="K920" s="37" t="s">
        <v>92</v>
      </c>
      <c r="L920" s="34">
        <v>1</v>
      </c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>
        <v>1</v>
      </c>
    </row>
    <row r="921" spans="1:24" ht="15" x14ac:dyDescent="0.25">
      <c r="A921" s="40">
        <v>1837</v>
      </c>
      <c r="B921" s="34">
        <v>14</v>
      </c>
      <c r="C921" s="42">
        <v>4447921.87</v>
      </c>
      <c r="D921" s="42">
        <v>344806.19</v>
      </c>
      <c r="E921" s="34" t="s">
        <v>90</v>
      </c>
      <c r="F921" s="47" t="s">
        <v>40</v>
      </c>
      <c r="G921" s="35" t="s">
        <v>43</v>
      </c>
      <c r="H921" s="22" t="s">
        <v>91</v>
      </c>
      <c r="I921" s="37">
        <v>9</v>
      </c>
      <c r="J921" s="37" t="s">
        <v>92</v>
      </c>
      <c r="K921" s="37" t="s">
        <v>92</v>
      </c>
      <c r="L921" s="34">
        <v>1</v>
      </c>
      <c r="M921" s="34">
        <v>1</v>
      </c>
      <c r="N921" s="34"/>
      <c r="O921" s="34"/>
      <c r="P921" s="34"/>
      <c r="Q921" s="34">
        <v>1</v>
      </c>
      <c r="R921" s="34">
        <v>1</v>
      </c>
      <c r="S921" s="34"/>
      <c r="T921" s="34"/>
      <c r="U921" s="34"/>
      <c r="V921" s="34"/>
      <c r="W921" s="34"/>
      <c r="X921" s="34">
        <v>4</v>
      </c>
    </row>
    <row r="922" spans="1:24" ht="15" x14ac:dyDescent="0.25">
      <c r="A922" s="40">
        <v>2053</v>
      </c>
      <c r="B922" s="34">
        <v>3</v>
      </c>
      <c r="C922" s="42">
        <v>4450074.97</v>
      </c>
      <c r="D922" s="42">
        <v>344808.48</v>
      </c>
      <c r="E922" s="34" t="s">
        <v>90</v>
      </c>
      <c r="F922" s="47" t="s">
        <v>41</v>
      </c>
      <c r="G922" s="35" t="s">
        <v>43</v>
      </c>
      <c r="H922" s="22" t="s">
        <v>91</v>
      </c>
      <c r="I922" s="37">
        <v>9</v>
      </c>
      <c r="J922" s="37" t="s">
        <v>92</v>
      </c>
      <c r="K922" s="37" t="s">
        <v>92</v>
      </c>
      <c r="L922" s="34"/>
      <c r="M922" s="34"/>
      <c r="N922" s="34">
        <v>1</v>
      </c>
      <c r="O922" s="34"/>
      <c r="P922" s="34"/>
      <c r="Q922" s="34"/>
      <c r="R922" s="34"/>
      <c r="S922" s="34">
        <v>1</v>
      </c>
      <c r="T922" s="34"/>
      <c r="U922" s="34"/>
      <c r="V922" s="34"/>
      <c r="W922" s="34"/>
      <c r="X922" s="34">
        <v>2</v>
      </c>
    </row>
    <row r="923" spans="1:24" ht="15" x14ac:dyDescent="0.25">
      <c r="A923" s="40">
        <v>1816</v>
      </c>
      <c r="B923" s="34">
        <v>17</v>
      </c>
      <c r="C923" s="42">
        <v>4466192.84</v>
      </c>
      <c r="D923" s="42">
        <v>344935.02</v>
      </c>
      <c r="E923" s="34" t="s">
        <v>90</v>
      </c>
      <c r="F923" s="47" t="s">
        <v>41</v>
      </c>
      <c r="G923" s="35" t="s">
        <v>43</v>
      </c>
      <c r="H923" s="22" t="s">
        <v>91</v>
      </c>
      <c r="I923" s="37">
        <v>2</v>
      </c>
      <c r="J923" s="37" t="s">
        <v>92</v>
      </c>
      <c r="K923" s="37" t="s">
        <v>92</v>
      </c>
      <c r="L923" s="34"/>
      <c r="M923" s="34"/>
      <c r="N923" s="34"/>
      <c r="O923" s="34">
        <v>1</v>
      </c>
      <c r="P923" s="34"/>
      <c r="Q923" s="34">
        <v>1</v>
      </c>
      <c r="R923" s="34"/>
      <c r="S923" s="34"/>
      <c r="T923" s="34"/>
      <c r="U923" s="34"/>
      <c r="V923" s="34"/>
      <c r="W923" s="34"/>
      <c r="X923" s="34">
        <v>2</v>
      </c>
    </row>
    <row r="924" spans="1:24" ht="15" x14ac:dyDescent="0.25">
      <c r="A924" s="40">
        <v>1355</v>
      </c>
      <c r="B924" s="34">
        <v>10</v>
      </c>
      <c r="C924" s="42">
        <v>4454979.67</v>
      </c>
      <c r="D924" s="42">
        <v>345173.97</v>
      </c>
      <c r="E924" s="34" t="s">
        <v>90</v>
      </c>
      <c r="F924" s="47" t="s">
        <v>41</v>
      </c>
      <c r="G924" s="35" t="s">
        <v>43</v>
      </c>
      <c r="H924" s="22" t="s">
        <v>91</v>
      </c>
      <c r="I924" s="37">
        <v>9</v>
      </c>
      <c r="J924" s="37" t="s">
        <v>92</v>
      </c>
      <c r="K924" s="37" t="s">
        <v>92</v>
      </c>
      <c r="L924" s="34"/>
      <c r="M924" s="34"/>
      <c r="N924" s="34">
        <v>1</v>
      </c>
      <c r="O924" s="34"/>
      <c r="P924" s="34"/>
      <c r="Q924" s="34"/>
      <c r="R924" s="34"/>
      <c r="S924" s="34"/>
      <c r="T924" s="34"/>
      <c r="U924" s="34"/>
      <c r="V924" s="34"/>
      <c r="W924" s="34"/>
      <c r="X924" s="34">
        <v>1</v>
      </c>
    </row>
    <row r="925" spans="1:24" ht="15" x14ac:dyDescent="0.25">
      <c r="A925" s="40">
        <v>1359</v>
      </c>
      <c r="B925" s="34">
        <v>8</v>
      </c>
      <c r="C925" s="42">
        <v>4457556.3499999996</v>
      </c>
      <c r="D925" s="42">
        <v>345219.2</v>
      </c>
      <c r="E925" s="34" t="s">
        <v>90</v>
      </c>
      <c r="F925" s="47" t="s">
        <v>41</v>
      </c>
      <c r="G925" s="35" t="s">
        <v>43</v>
      </c>
      <c r="H925" s="22" t="s">
        <v>91</v>
      </c>
      <c r="I925" s="37">
        <v>9</v>
      </c>
      <c r="J925" s="37" t="s">
        <v>92</v>
      </c>
      <c r="K925" s="37" t="s">
        <v>92</v>
      </c>
      <c r="L925" s="34">
        <v>1</v>
      </c>
      <c r="M925" s="34"/>
      <c r="N925" s="34"/>
      <c r="O925" s="34">
        <v>1</v>
      </c>
      <c r="P925" s="34"/>
      <c r="Q925" s="34">
        <v>1</v>
      </c>
      <c r="R925" s="34"/>
      <c r="S925" s="34"/>
      <c r="T925" s="34"/>
      <c r="U925" s="34"/>
      <c r="V925" s="34"/>
      <c r="W925" s="34"/>
      <c r="X925" s="34">
        <v>3</v>
      </c>
    </row>
    <row r="926" spans="1:24" ht="15" x14ac:dyDescent="0.25">
      <c r="A926" s="40">
        <v>1354</v>
      </c>
      <c r="B926" s="34">
        <v>10</v>
      </c>
      <c r="C926" s="42">
        <v>4454922.7300000004</v>
      </c>
      <c r="D926" s="42">
        <v>345237.4</v>
      </c>
      <c r="E926" s="34" t="s">
        <v>90</v>
      </c>
      <c r="F926" s="47" t="s">
        <v>41</v>
      </c>
      <c r="G926" s="35" t="s">
        <v>43</v>
      </c>
      <c r="H926" s="22" t="s">
        <v>91</v>
      </c>
      <c r="I926" s="37">
        <v>9</v>
      </c>
      <c r="J926" s="37" t="s">
        <v>92</v>
      </c>
      <c r="K926" s="37" t="s">
        <v>92</v>
      </c>
      <c r="L926" s="34"/>
      <c r="M926" s="34">
        <v>1</v>
      </c>
      <c r="N926" s="34"/>
      <c r="O926" s="34"/>
      <c r="P926" s="34"/>
      <c r="Q926" s="34"/>
      <c r="R926" s="34"/>
      <c r="S926" s="34"/>
      <c r="T926" s="34"/>
      <c r="U926" s="34">
        <v>1</v>
      </c>
      <c r="V926" s="34"/>
      <c r="W926" s="34"/>
      <c r="X926" s="34">
        <v>2</v>
      </c>
    </row>
    <row r="927" spans="1:24" ht="15" x14ac:dyDescent="0.25">
      <c r="A927" s="40">
        <v>1353</v>
      </c>
      <c r="B927" s="34">
        <v>10</v>
      </c>
      <c r="C927" s="42">
        <v>4454919.95</v>
      </c>
      <c r="D927" s="42">
        <v>345237.52</v>
      </c>
      <c r="E927" s="34" t="s">
        <v>90</v>
      </c>
      <c r="F927" s="47" t="s">
        <v>41</v>
      </c>
      <c r="G927" s="35" t="s">
        <v>43</v>
      </c>
      <c r="H927" s="22" t="s">
        <v>91</v>
      </c>
      <c r="I927" s="37">
        <v>9</v>
      </c>
      <c r="J927" s="37" t="s">
        <v>92</v>
      </c>
      <c r="K927" s="37" t="s">
        <v>92</v>
      </c>
      <c r="L927" s="34"/>
      <c r="M927" s="34"/>
      <c r="N927" s="34"/>
      <c r="O927" s="34"/>
      <c r="P927" s="34"/>
      <c r="Q927" s="34"/>
      <c r="R927" s="34"/>
      <c r="S927" s="34"/>
      <c r="T927" s="34"/>
      <c r="U927" s="34">
        <v>1</v>
      </c>
      <c r="V927" s="34"/>
      <c r="W927" s="34"/>
      <c r="X927" s="34">
        <v>1</v>
      </c>
    </row>
    <row r="928" spans="1:24" ht="15" x14ac:dyDescent="0.25">
      <c r="A928" s="40">
        <v>2059</v>
      </c>
      <c r="B928" s="34">
        <v>14</v>
      </c>
      <c r="C928" s="42">
        <v>4447861.2300000004</v>
      </c>
      <c r="D928" s="42">
        <v>345402.92</v>
      </c>
      <c r="E928" s="34" t="s">
        <v>90</v>
      </c>
      <c r="F928" s="47" t="s">
        <v>40</v>
      </c>
      <c r="G928" s="35" t="s">
        <v>43</v>
      </c>
      <c r="H928" s="22" t="s">
        <v>91</v>
      </c>
      <c r="I928" s="37">
        <v>2</v>
      </c>
      <c r="J928" s="37" t="s">
        <v>92</v>
      </c>
      <c r="K928" s="37" t="s">
        <v>92</v>
      </c>
      <c r="L928" s="34"/>
      <c r="M928" s="34"/>
      <c r="N928" s="34"/>
      <c r="O928" s="34">
        <v>1</v>
      </c>
      <c r="P928" s="34"/>
      <c r="Q928" s="34"/>
      <c r="R928" s="34"/>
      <c r="S928" s="34"/>
      <c r="T928" s="34"/>
      <c r="U928" s="34"/>
      <c r="V928" s="34"/>
      <c r="W928" s="34"/>
      <c r="X928" s="34">
        <v>1</v>
      </c>
    </row>
    <row r="929" spans="1:24" ht="15" x14ac:dyDescent="0.25">
      <c r="A929" s="40">
        <v>1859</v>
      </c>
      <c r="B929" s="34">
        <v>14</v>
      </c>
      <c r="C929" s="42">
        <v>4447848.92</v>
      </c>
      <c r="D929" s="42">
        <v>345499.62</v>
      </c>
      <c r="E929" s="34" t="s">
        <v>90</v>
      </c>
      <c r="F929" s="47" t="s">
        <v>40</v>
      </c>
      <c r="G929" s="35" t="s">
        <v>43</v>
      </c>
      <c r="H929" s="22" t="s">
        <v>91</v>
      </c>
      <c r="I929" s="37">
        <v>2</v>
      </c>
      <c r="J929" s="37" t="s">
        <v>92</v>
      </c>
      <c r="K929" s="37" t="s">
        <v>92</v>
      </c>
      <c r="L929" s="34"/>
      <c r="M929" s="34"/>
      <c r="N929" s="34"/>
      <c r="O929" s="34">
        <v>1</v>
      </c>
      <c r="P929" s="34"/>
      <c r="Q929" s="34"/>
      <c r="R929" s="34"/>
      <c r="S929" s="34"/>
      <c r="T929" s="34"/>
      <c r="U929" s="34"/>
      <c r="V929" s="34"/>
      <c r="W929" s="34"/>
      <c r="X929" s="34">
        <v>1</v>
      </c>
    </row>
    <row r="930" spans="1:24" ht="15" x14ac:dyDescent="0.25">
      <c r="A930" s="40">
        <v>1863</v>
      </c>
      <c r="B930" s="34">
        <v>14</v>
      </c>
      <c r="C930" s="42">
        <v>4447834.4400000004</v>
      </c>
      <c r="D930" s="42">
        <v>345692.12</v>
      </c>
      <c r="E930" s="34" t="s">
        <v>90</v>
      </c>
      <c r="F930" s="47" t="s">
        <v>40</v>
      </c>
      <c r="G930" s="35" t="s">
        <v>43</v>
      </c>
      <c r="H930" s="22" t="s">
        <v>91</v>
      </c>
      <c r="I930" s="37">
        <v>2</v>
      </c>
      <c r="J930" s="37" t="s">
        <v>92</v>
      </c>
      <c r="K930" s="37" t="s">
        <v>92</v>
      </c>
      <c r="L930" s="34"/>
      <c r="M930" s="34"/>
      <c r="N930" s="34">
        <v>1</v>
      </c>
      <c r="O930" s="34">
        <v>1</v>
      </c>
      <c r="P930" s="34"/>
      <c r="Q930" s="34"/>
      <c r="R930" s="34"/>
      <c r="S930" s="34"/>
      <c r="T930" s="34"/>
      <c r="U930" s="34"/>
      <c r="V930" s="34"/>
      <c r="W930" s="34"/>
      <c r="X930" s="34">
        <v>2</v>
      </c>
    </row>
    <row r="931" spans="1:24" ht="15" x14ac:dyDescent="0.25">
      <c r="A931" s="40">
        <v>1860</v>
      </c>
      <c r="B931" s="34">
        <v>14</v>
      </c>
      <c r="C931" s="42">
        <v>4447816.43</v>
      </c>
      <c r="D931" s="42">
        <v>345873.13</v>
      </c>
      <c r="E931" s="34" t="s">
        <v>90</v>
      </c>
      <c r="F931" s="47" t="s">
        <v>40</v>
      </c>
      <c r="G931" s="35" t="s">
        <v>43</v>
      </c>
      <c r="H931" s="22" t="s">
        <v>91</v>
      </c>
      <c r="I931" s="37">
        <v>2</v>
      </c>
      <c r="J931" s="37" t="s">
        <v>92</v>
      </c>
      <c r="K931" s="37" t="s">
        <v>92</v>
      </c>
      <c r="L931" s="34"/>
      <c r="M931" s="34"/>
      <c r="N931" s="34">
        <v>1</v>
      </c>
      <c r="O931" s="34">
        <v>1</v>
      </c>
      <c r="P931" s="34"/>
      <c r="Q931" s="34"/>
      <c r="R931" s="34"/>
      <c r="S931" s="34"/>
      <c r="T931" s="34"/>
      <c r="U931" s="34"/>
      <c r="V931" s="34"/>
      <c r="W931" s="34"/>
      <c r="X931" s="34">
        <v>2</v>
      </c>
    </row>
    <row r="932" spans="1:24" ht="15" x14ac:dyDescent="0.25">
      <c r="A932" s="40">
        <v>1976</v>
      </c>
      <c r="B932" s="34">
        <v>18</v>
      </c>
      <c r="C932" s="42">
        <v>4451101.41</v>
      </c>
      <c r="D932" s="42">
        <v>346531.36</v>
      </c>
      <c r="E932" s="34" t="s">
        <v>90</v>
      </c>
      <c r="F932" s="47" t="s">
        <v>41</v>
      </c>
      <c r="G932" s="35" t="s">
        <v>43</v>
      </c>
      <c r="H932" s="22" t="s">
        <v>91</v>
      </c>
      <c r="I932" s="37">
        <v>9</v>
      </c>
      <c r="J932" s="37" t="s">
        <v>92</v>
      </c>
      <c r="K932" s="37" t="s">
        <v>92</v>
      </c>
      <c r="L932" s="34">
        <v>1</v>
      </c>
      <c r="M932" s="34"/>
      <c r="N932" s="34"/>
      <c r="O932" s="34">
        <v>1</v>
      </c>
      <c r="P932" s="34"/>
      <c r="Q932" s="34">
        <v>1</v>
      </c>
      <c r="R932" s="34"/>
      <c r="S932" s="34"/>
      <c r="T932" s="34"/>
      <c r="U932" s="34"/>
      <c r="V932" s="34">
        <v>1</v>
      </c>
      <c r="W932" s="34"/>
      <c r="X932" s="34">
        <v>4</v>
      </c>
    </row>
    <row r="933" spans="1:24" ht="15" x14ac:dyDescent="0.25">
      <c r="A933" s="40">
        <v>1342</v>
      </c>
      <c r="B933" s="34">
        <v>48</v>
      </c>
      <c r="C933" s="42">
        <v>4444431.99</v>
      </c>
      <c r="D933" s="42">
        <v>346720.93</v>
      </c>
      <c r="E933" s="34" t="s">
        <v>90</v>
      </c>
      <c r="F933" s="47" t="s">
        <v>40</v>
      </c>
      <c r="G933" s="35" t="s">
        <v>43</v>
      </c>
      <c r="H933" s="22" t="s">
        <v>91</v>
      </c>
      <c r="I933" s="37">
        <v>2</v>
      </c>
      <c r="J933" s="37" t="s">
        <v>92</v>
      </c>
      <c r="K933" s="37" t="s">
        <v>92</v>
      </c>
      <c r="L933" s="34"/>
      <c r="M933" s="34"/>
      <c r="N933" s="34"/>
      <c r="O933" s="34">
        <v>1</v>
      </c>
      <c r="P933" s="34"/>
      <c r="Q933" s="34">
        <v>1</v>
      </c>
      <c r="R933" s="34"/>
      <c r="S933" s="34"/>
      <c r="T933" s="34"/>
      <c r="U933" s="34"/>
      <c r="V933" s="34"/>
      <c r="W933" s="34"/>
      <c r="X933" s="34">
        <v>2</v>
      </c>
    </row>
    <row r="934" spans="1:24" ht="15" x14ac:dyDescent="0.25">
      <c r="A934" s="40">
        <v>1979</v>
      </c>
      <c r="B934" s="34">
        <v>18</v>
      </c>
      <c r="C934" s="42">
        <v>4450067.1399999997</v>
      </c>
      <c r="D934" s="42">
        <v>347555.19</v>
      </c>
      <c r="E934" s="34" t="s">
        <v>90</v>
      </c>
      <c r="F934" s="47" t="s">
        <v>41</v>
      </c>
      <c r="G934" s="35" t="s">
        <v>43</v>
      </c>
      <c r="H934" s="22" t="s">
        <v>91</v>
      </c>
      <c r="I934" s="37">
        <v>6</v>
      </c>
      <c r="J934" s="37" t="s">
        <v>92</v>
      </c>
      <c r="K934" s="37" t="s">
        <v>92</v>
      </c>
      <c r="L934" s="34"/>
      <c r="M934" s="34"/>
      <c r="N934" s="34"/>
      <c r="O934" s="34">
        <v>1</v>
      </c>
      <c r="P934" s="34"/>
      <c r="Q934" s="34"/>
      <c r="R934" s="34"/>
      <c r="S934" s="34"/>
      <c r="T934" s="34"/>
      <c r="U934" s="34"/>
      <c r="V934" s="34"/>
      <c r="W934" s="34"/>
      <c r="X934" s="34">
        <v>1</v>
      </c>
    </row>
    <row r="935" spans="1:24" ht="15" x14ac:dyDescent="0.25">
      <c r="A935" s="40">
        <v>1699</v>
      </c>
      <c r="B935" s="34">
        <v>18</v>
      </c>
      <c r="C935" s="42">
        <v>4451794</v>
      </c>
      <c r="D935" s="42">
        <v>347712.8</v>
      </c>
      <c r="E935" s="34" t="s">
        <v>90</v>
      </c>
      <c r="F935" s="47" t="s">
        <v>41</v>
      </c>
      <c r="G935" s="35" t="s">
        <v>43</v>
      </c>
      <c r="H935" s="22" t="s">
        <v>91</v>
      </c>
      <c r="I935" s="37">
        <v>9</v>
      </c>
      <c r="J935" s="37" t="s">
        <v>92</v>
      </c>
      <c r="K935" s="37" t="s">
        <v>92</v>
      </c>
      <c r="L935" s="34"/>
      <c r="M935" s="34">
        <v>1</v>
      </c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>
        <v>1</v>
      </c>
    </row>
    <row r="936" spans="1:24" ht="15" x14ac:dyDescent="0.25">
      <c r="A936" s="40">
        <v>1347</v>
      </c>
      <c r="B936" s="34">
        <v>53</v>
      </c>
      <c r="C936" s="42">
        <v>4449289.33</v>
      </c>
      <c r="D936" s="42">
        <v>347831.91</v>
      </c>
      <c r="E936" s="34" t="s">
        <v>90</v>
      </c>
      <c r="F936" s="47" t="s">
        <v>41</v>
      </c>
      <c r="G936" s="35" t="s">
        <v>43</v>
      </c>
      <c r="H936" s="22" t="s">
        <v>91</v>
      </c>
      <c r="I936" s="37">
        <v>2</v>
      </c>
      <c r="J936" s="37" t="s">
        <v>92</v>
      </c>
      <c r="K936" s="37" t="s">
        <v>92</v>
      </c>
      <c r="L936" s="34"/>
      <c r="M936" s="34"/>
      <c r="N936" s="34"/>
      <c r="O936" s="34">
        <v>1</v>
      </c>
      <c r="P936" s="34"/>
      <c r="Q936" s="34"/>
      <c r="R936" s="34"/>
      <c r="S936" s="34"/>
      <c r="T936" s="34"/>
      <c r="U936" s="34"/>
      <c r="V936" s="34"/>
      <c r="W936" s="34"/>
      <c r="X936" s="34">
        <v>1</v>
      </c>
    </row>
    <row r="937" spans="1:24" ht="15" x14ac:dyDescent="0.25">
      <c r="A937" s="40">
        <v>1643</v>
      </c>
      <c r="B937" s="34">
        <v>58</v>
      </c>
      <c r="C937" s="42">
        <v>4461233.91</v>
      </c>
      <c r="D937" s="42">
        <v>347846.62</v>
      </c>
      <c r="E937" s="34" t="s">
        <v>90</v>
      </c>
      <c r="F937" s="47" t="s">
        <v>41</v>
      </c>
      <c r="G937" s="35" t="s">
        <v>43</v>
      </c>
      <c r="H937" s="22" t="s">
        <v>91</v>
      </c>
      <c r="I937" s="37">
        <v>2</v>
      </c>
      <c r="J937" s="37" t="s">
        <v>92</v>
      </c>
      <c r="K937" s="37" t="s">
        <v>92</v>
      </c>
      <c r="L937" s="34"/>
      <c r="M937" s="34"/>
      <c r="N937" s="34"/>
      <c r="O937" s="34">
        <v>1</v>
      </c>
      <c r="P937" s="34"/>
      <c r="Q937" s="34">
        <v>1</v>
      </c>
      <c r="R937" s="34"/>
      <c r="S937" s="34"/>
      <c r="T937" s="34"/>
      <c r="U937" s="34"/>
      <c r="V937" s="34"/>
      <c r="W937" s="34"/>
      <c r="X937" s="34">
        <v>2</v>
      </c>
    </row>
    <row r="938" spans="1:24" ht="15" x14ac:dyDescent="0.25">
      <c r="A938" s="40">
        <v>1642</v>
      </c>
      <c r="B938" s="34">
        <v>58</v>
      </c>
      <c r="C938" s="42">
        <v>4461229.68</v>
      </c>
      <c r="D938" s="42">
        <v>347924.09</v>
      </c>
      <c r="E938" s="34" t="s">
        <v>90</v>
      </c>
      <c r="F938" s="47" t="s">
        <v>41</v>
      </c>
      <c r="G938" s="35" t="s">
        <v>43</v>
      </c>
      <c r="H938" s="22" t="s">
        <v>91</v>
      </c>
      <c r="I938" s="37">
        <v>2</v>
      </c>
      <c r="J938" s="37" t="s">
        <v>92</v>
      </c>
      <c r="K938" s="37" t="s">
        <v>92</v>
      </c>
      <c r="L938" s="34"/>
      <c r="M938" s="34"/>
      <c r="N938" s="34"/>
      <c r="O938" s="34">
        <v>1</v>
      </c>
      <c r="P938" s="34"/>
      <c r="Q938" s="34">
        <v>1</v>
      </c>
      <c r="R938" s="34"/>
      <c r="S938" s="34">
        <v>1</v>
      </c>
      <c r="T938" s="34"/>
      <c r="U938" s="34"/>
      <c r="V938" s="34"/>
      <c r="W938" s="34"/>
      <c r="X938" s="34">
        <v>3</v>
      </c>
    </row>
    <row r="939" spans="1:24" ht="15" x14ac:dyDescent="0.25">
      <c r="A939" s="40">
        <v>1787</v>
      </c>
      <c r="B939" s="34">
        <v>58</v>
      </c>
      <c r="C939" s="42">
        <v>4461231.5999999996</v>
      </c>
      <c r="D939" s="42">
        <v>347949</v>
      </c>
      <c r="E939" s="34" t="s">
        <v>90</v>
      </c>
      <c r="F939" s="47" t="s">
        <v>41</v>
      </c>
      <c r="G939" s="35" t="s">
        <v>43</v>
      </c>
      <c r="H939" s="22" t="s">
        <v>91</v>
      </c>
      <c r="I939" s="37">
        <v>2</v>
      </c>
      <c r="J939" s="37" t="s">
        <v>92</v>
      </c>
      <c r="K939" s="37" t="s">
        <v>92</v>
      </c>
      <c r="L939" s="34"/>
      <c r="M939" s="34"/>
      <c r="N939" s="34"/>
      <c r="O939" s="34">
        <v>1</v>
      </c>
      <c r="P939" s="34"/>
      <c r="Q939" s="34"/>
      <c r="R939" s="34"/>
      <c r="S939" s="34"/>
      <c r="T939" s="34"/>
      <c r="U939" s="34"/>
      <c r="V939" s="34"/>
      <c r="W939" s="34"/>
      <c r="X939" s="34">
        <v>1</v>
      </c>
    </row>
    <row r="940" spans="1:24" ht="15" x14ac:dyDescent="0.25">
      <c r="A940" s="40">
        <v>1352</v>
      </c>
      <c r="B940" s="34">
        <v>1</v>
      </c>
      <c r="C940" s="42">
        <v>4454745.42</v>
      </c>
      <c r="D940" s="42">
        <v>347966.75</v>
      </c>
      <c r="E940" s="34" t="s">
        <v>90</v>
      </c>
      <c r="F940" s="47" t="s">
        <v>41</v>
      </c>
      <c r="G940" s="35" t="s">
        <v>43</v>
      </c>
      <c r="H940" s="22" t="s">
        <v>91</v>
      </c>
      <c r="I940" s="37">
        <v>9</v>
      </c>
      <c r="J940" s="37" t="s">
        <v>92</v>
      </c>
      <c r="K940" s="37" t="s">
        <v>92</v>
      </c>
      <c r="L940" s="34"/>
      <c r="M940" s="34"/>
      <c r="N940" s="34"/>
      <c r="O940" s="34">
        <v>1</v>
      </c>
      <c r="P940" s="34"/>
      <c r="Q940" s="34"/>
      <c r="R940" s="34"/>
      <c r="S940" s="34"/>
      <c r="T940" s="34"/>
      <c r="U940" s="34"/>
      <c r="V940" s="34"/>
      <c r="W940" s="34"/>
      <c r="X940" s="34">
        <v>1</v>
      </c>
    </row>
    <row r="941" spans="1:24" ht="15" x14ac:dyDescent="0.25">
      <c r="A941" s="40">
        <v>1782</v>
      </c>
      <c r="B941" s="34">
        <v>58</v>
      </c>
      <c r="C941" s="42">
        <v>4461232.8</v>
      </c>
      <c r="D941" s="42">
        <v>347970.8</v>
      </c>
      <c r="E941" s="34" t="s">
        <v>90</v>
      </c>
      <c r="F941" s="47" t="s">
        <v>41</v>
      </c>
      <c r="G941" s="35" t="s">
        <v>43</v>
      </c>
      <c r="H941" s="22" t="s">
        <v>91</v>
      </c>
      <c r="I941" s="37">
        <v>2</v>
      </c>
      <c r="J941" s="37" t="s">
        <v>92</v>
      </c>
      <c r="K941" s="37" t="s">
        <v>92</v>
      </c>
      <c r="L941" s="34">
        <v>1</v>
      </c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>
        <v>1</v>
      </c>
    </row>
    <row r="942" spans="1:24" ht="15" x14ac:dyDescent="0.25">
      <c r="A942" s="40">
        <v>1783</v>
      </c>
      <c r="B942" s="34">
        <v>58</v>
      </c>
      <c r="C942" s="42">
        <v>4461232.8</v>
      </c>
      <c r="D942" s="42">
        <v>347971.1</v>
      </c>
      <c r="E942" s="34" t="s">
        <v>90</v>
      </c>
      <c r="F942" s="47" t="s">
        <v>41</v>
      </c>
      <c r="G942" s="35" t="s">
        <v>43</v>
      </c>
      <c r="H942" s="22" t="s">
        <v>91</v>
      </c>
      <c r="I942" s="37">
        <v>2</v>
      </c>
      <c r="J942" s="37" t="s">
        <v>92</v>
      </c>
      <c r="K942" s="37" t="s">
        <v>92</v>
      </c>
      <c r="L942" s="34">
        <v>1</v>
      </c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>
        <v>1</v>
      </c>
    </row>
    <row r="943" spans="1:24" ht="15" x14ac:dyDescent="0.25">
      <c r="A943" s="40">
        <v>1641</v>
      </c>
      <c r="B943" s="34">
        <v>58</v>
      </c>
      <c r="C943" s="42">
        <v>4461230.8499999996</v>
      </c>
      <c r="D943" s="42">
        <v>348135.53</v>
      </c>
      <c r="E943" s="34" t="s">
        <v>90</v>
      </c>
      <c r="F943" s="47" t="s">
        <v>41</v>
      </c>
      <c r="G943" s="35" t="s">
        <v>43</v>
      </c>
      <c r="H943" s="22" t="s">
        <v>91</v>
      </c>
      <c r="I943" s="37">
        <v>2</v>
      </c>
      <c r="J943" s="37" t="s">
        <v>92</v>
      </c>
      <c r="K943" s="37" t="s">
        <v>92</v>
      </c>
      <c r="L943" s="34"/>
      <c r="M943" s="34"/>
      <c r="N943" s="34">
        <v>1</v>
      </c>
      <c r="O943" s="34"/>
      <c r="P943" s="34"/>
      <c r="Q943" s="34"/>
      <c r="R943" s="34"/>
      <c r="S943" s="34"/>
      <c r="T943" s="34"/>
      <c r="U943" s="34">
        <v>1</v>
      </c>
      <c r="V943" s="34"/>
      <c r="W943" s="34"/>
      <c r="X943" s="34">
        <v>2</v>
      </c>
    </row>
    <row r="944" spans="1:24" ht="15" x14ac:dyDescent="0.25">
      <c r="A944" s="40">
        <v>1351</v>
      </c>
      <c r="B944" s="34">
        <v>1</v>
      </c>
      <c r="C944" s="42">
        <v>4454936.34</v>
      </c>
      <c r="D944" s="42">
        <v>348224.58</v>
      </c>
      <c r="E944" s="34" t="s">
        <v>90</v>
      </c>
      <c r="F944" s="47" t="s">
        <v>41</v>
      </c>
      <c r="G944" s="35" t="s">
        <v>43</v>
      </c>
      <c r="H944" s="22" t="s">
        <v>91</v>
      </c>
      <c r="I944" s="37">
        <v>9</v>
      </c>
      <c r="J944" s="37" t="s">
        <v>92</v>
      </c>
      <c r="K944" s="37" t="s">
        <v>92</v>
      </c>
      <c r="L944" s="34"/>
      <c r="M944" s="34"/>
      <c r="N944" s="34">
        <v>1</v>
      </c>
      <c r="O944" s="34">
        <v>1</v>
      </c>
      <c r="P944" s="34"/>
      <c r="Q944" s="34">
        <v>1</v>
      </c>
      <c r="R944" s="34"/>
      <c r="S944" s="34"/>
      <c r="T944" s="34"/>
      <c r="U944" s="34"/>
      <c r="V944" s="34"/>
      <c r="W944" s="34"/>
      <c r="X944" s="34">
        <v>3</v>
      </c>
    </row>
    <row r="945" spans="1:24" ht="15" x14ac:dyDescent="0.25">
      <c r="A945" s="40">
        <v>1639</v>
      </c>
      <c r="B945" s="34">
        <v>58</v>
      </c>
      <c r="C945" s="42">
        <v>4461230.99</v>
      </c>
      <c r="D945" s="42">
        <v>348260.97</v>
      </c>
      <c r="E945" s="34" t="s">
        <v>90</v>
      </c>
      <c r="F945" s="47" t="s">
        <v>41</v>
      </c>
      <c r="G945" s="35" t="s">
        <v>43</v>
      </c>
      <c r="H945" s="22" t="s">
        <v>91</v>
      </c>
      <c r="I945" s="37">
        <v>2</v>
      </c>
      <c r="J945" s="37" t="s">
        <v>92</v>
      </c>
      <c r="K945" s="37" t="s">
        <v>92</v>
      </c>
      <c r="L945" s="34"/>
      <c r="M945" s="34">
        <v>1</v>
      </c>
      <c r="N945" s="34"/>
      <c r="O945" s="34"/>
      <c r="P945" s="34"/>
      <c r="Q945" s="34">
        <v>1</v>
      </c>
      <c r="R945" s="34"/>
      <c r="S945" s="34"/>
      <c r="T945" s="34"/>
      <c r="U945" s="34"/>
      <c r="V945" s="34"/>
      <c r="W945" s="34"/>
      <c r="X945" s="34">
        <v>2</v>
      </c>
    </row>
    <row r="946" spans="1:24" ht="15" x14ac:dyDescent="0.25">
      <c r="A946" s="40">
        <v>1640</v>
      </c>
      <c r="B946" s="34">
        <v>58</v>
      </c>
      <c r="C946" s="42">
        <v>4461228.88</v>
      </c>
      <c r="D946" s="42">
        <v>348266.29</v>
      </c>
      <c r="E946" s="34" t="s">
        <v>90</v>
      </c>
      <c r="F946" s="47" t="s">
        <v>41</v>
      </c>
      <c r="G946" s="35" t="s">
        <v>43</v>
      </c>
      <c r="H946" s="22" t="s">
        <v>91</v>
      </c>
      <c r="I946" s="37">
        <v>2</v>
      </c>
      <c r="J946" s="37" t="s">
        <v>92</v>
      </c>
      <c r="K946" s="37" t="s">
        <v>92</v>
      </c>
      <c r="L946" s="34"/>
      <c r="M946" s="34"/>
      <c r="N946" s="34"/>
      <c r="O946" s="34">
        <v>1</v>
      </c>
      <c r="P946" s="34"/>
      <c r="Q946" s="34">
        <v>1</v>
      </c>
      <c r="R946" s="34"/>
      <c r="S946" s="34"/>
      <c r="T946" s="34"/>
      <c r="U946" s="34"/>
      <c r="V946" s="34"/>
      <c r="W946" s="34"/>
      <c r="X946" s="34">
        <v>2</v>
      </c>
    </row>
    <row r="947" spans="1:24" ht="15" x14ac:dyDescent="0.25">
      <c r="A947" s="40">
        <v>1346</v>
      </c>
      <c r="B947" s="34">
        <v>53</v>
      </c>
      <c r="C947" s="42">
        <v>4449240.5999999996</v>
      </c>
      <c r="D947" s="42">
        <v>348427.76</v>
      </c>
      <c r="E947" s="34" t="s">
        <v>90</v>
      </c>
      <c r="F947" s="47" t="s">
        <v>41</v>
      </c>
      <c r="G947" s="35" t="s">
        <v>43</v>
      </c>
      <c r="H947" s="22" t="s">
        <v>91</v>
      </c>
      <c r="I947" s="37">
        <v>9</v>
      </c>
      <c r="J947" s="37" t="s">
        <v>92</v>
      </c>
      <c r="K947" s="37" t="s">
        <v>92</v>
      </c>
      <c r="L947" s="34"/>
      <c r="M947" s="34"/>
      <c r="N947" s="34"/>
      <c r="O947" s="34">
        <v>1</v>
      </c>
      <c r="P947" s="34"/>
      <c r="Q947" s="34">
        <v>1</v>
      </c>
      <c r="R947" s="34"/>
      <c r="S947" s="34"/>
      <c r="T947" s="34"/>
      <c r="U947" s="34"/>
      <c r="V947" s="34"/>
      <c r="W947" s="34"/>
      <c r="X947" s="34">
        <v>2</v>
      </c>
    </row>
    <row r="948" spans="1:24" ht="15" x14ac:dyDescent="0.25">
      <c r="A948" s="40">
        <v>1345</v>
      </c>
      <c r="B948" s="34">
        <v>53</v>
      </c>
      <c r="C948" s="42">
        <v>4449222.49</v>
      </c>
      <c r="D948" s="42">
        <v>348433.96</v>
      </c>
      <c r="E948" s="34" t="s">
        <v>90</v>
      </c>
      <c r="F948" s="47" t="s">
        <v>41</v>
      </c>
      <c r="G948" s="35" t="s">
        <v>43</v>
      </c>
      <c r="H948" s="22" t="s">
        <v>91</v>
      </c>
      <c r="I948" s="37">
        <v>9</v>
      </c>
      <c r="J948" s="37" t="s">
        <v>92</v>
      </c>
      <c r="K948" s="37" t="s">
        <v>92</v>
      </c>
      <c r="L948" s="34"/>
      <c r="M948" s="34">
        <v>1</v>
      </c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>
        <v>1</v>
      </c>
    </row>
    <row r="949" spans="1:24" ht="15" x14ac:dyDescent="0.25">
      <c r="A949" s="40">
        <v>1775</v>
      </c>
      <c r="B949" s="34">
        <v>58</v>
      </c>
      <c r="C949" s="42">
        <v>4461220.5</v>
      </c>
      <c r="D949" s="42">
        <v>348506.1</v>
      </c>
      <c r="E949" s="34" t="s">
        <v>90</v>
      </c>
      <c r="F949" s="47" t="s">
        <v>41</v>
      </c>
      <c r="G949" s="35" t="s">
        <v>43</v>
      </c>
      <c r="H949" s="22" t="s">
        <v>91</v>
      </c>
      <c r="I949" s="37">
        <v>2</v>
      </c>
      <c r="J949" s="37" t="s">
        <v>92</v>
      </c>
      <c r="K949" s="37" t="s">
        <v>92</v>
      </c>
      <c r="L949" s="34">
        <v>1</v>
      </c>
      <c r="M949" s="34"/>
      <c r="N949" s="34"/>
      <c r="O949" s="34">
        <v>1</v>
      </c>
      <c r="P949" s="34"/>
      <c r="Q949" s="34"/>
      <c r="R949" s="34"/>
      <c r="S949" s="34"/>
      <c r="T949" s="34"/>
      <c r="U949" s="34"/>
      <c r="V949" s="34"/>
      <c r="W949" s="34"/>
      <c r="X949" s="34">
        <v>2</v>
      </c>
    </row>
    <row r="950" spans="1:24" ht="15" x14ac:dyDescent="0.25">
      <c r="A950" s="40">
        <v>1631</v>
      </c>
      <c r="B950" s="34">
        <v>58</v>
      </c>
      <c r="C950" s="42">
        <v>4461219.4800000004</v>
      </c>
      <c r="D950" s="42">
        <v>348573.18</v>
      </c>
      <c r="E950" s="34" t="s">
        <v>90</v>
      </c>
      <c r="F950" s="47" t="s">
        <v>41</v>
      </c>
      <c r="G950" s="35" t="s">
        <v>43</v>
      </c>
      <c r="H950" s="22" t="s">
        <v>91</v>
      </c>
      <c r="I950" s="37">
        <v>2</v>
      </c>
      <c r="J950" s="37" t="s">
        <v>92</v>
      </c>
      <c r="K950" s="37" t="s">
        <v>92</v>
      </c>
      <c r="L950" s="34"/>
      <c r="M950" s="34"/>
      <c r="N950" s="34">
        <v>1</v>
      </c>
      <c r="O950" s="34">
        <v>1</v>
      </c>
      <c r="P950" s="34"/>
      <c r="Q950" s="34"/>
      <c r="R950" s="34"/>
      <c r="S950" s="34"/>
      <c r="T950" s="34"/>
      <c r="U950" s="34"/>
      <c r="V950" s="34"/>
      <c r="W950" s="34"/>
      <c r="X950" s="34">
        <v>2</v>
      </c>
    </row>
    <row r="951" spans="1:24" ht="15" x14ac:dyDescent="0.25">
      <c r="A951" s="40">
        <v>1632</v>
      </c>
      <c r="B951" s="34">
        <v>58</v>
      </c>
      <c r="C951" s="42">
        <v>4461219.4800000004</v>
      </c>
      <c r="D951" s="42">
        <v>348573.35</v>
      </c>
      <c r="E951" s="34" t="s">
        <v>90</v>
      </c>
      <c r="F951" s="47" t="s">
        <v>41</v>
      </c>
      <c r="G951" s="35" t="s">
        <v>43</v>
      </c>
      <c r="H951" s="22" t="s">
        <v>91</v>
      </c>
      <c r="I951" s="37">
        <v>2</v>
      </c>
      <c r="J951" s="37" t="s">
        <v>92</v>
      </c>
      <c r="K951" s="37" t="s">
        <v>92</v>
      </c>
      <c r="L951" s="34"/>
      <c r="M951" s="34">
        <v>1</v>
      </c>
      <c r="N951" s="34"/>
      <c r="O951" s="34">
        <v>1</v>
      </c>
      <c r="P951" s="34"/>
      <c r="Q951" s="34"/>
      <c r="R951" s="34"/>
      <c r="S951" s="34"/>
      <c r="T951" s="34"/>
      <c r="U951" s="34"/>
      <c r="V951" s="34"/>
      <c r="W951" s="34"/>
      <c r="X951" s="34">
        <v>2</v>
      </c>
    </row>
    <row r="952" spans="1:24" ht="15" x14ac:dyDescent="0.25">
      <c r="A952" s="40">
        <v>1617</v>
      </c>
      <c r="B952" s="34">
        <v>60</v>
      </c>
      <c r="C952" s="42">
        <v>4465806.2</v>
      </c>
      <c r="D952" s="42">
        <v>348577.42</v>
      </c>
      <c r="E952" s="34" t="s">
        <v>90</v>
      </c>
      <c r="F952" s="47" t="s">
        <v>41</v>
      </c>
      <c r="G952" s="35" t="s">
        <v>43</v>
      </c>
      <c r="H952" s="22" t="s">
        <v>91</v>
      </c>
      <c r="I952" s="37">
        <v>2</v>
      </c>
      <c r="J952" s="37" t="s">
        <v>92</v>
      </c>
      <c r="K952" s="37" t="s">
        <v>92</v>
      </c>
      <c r="L952" s="34"/>
      <c r="M952" s="34"/>
      <c r="N952" s="34"/>
      <c r="O952" s="34">
        <v>1</v>
      </c>
      <c r="P952" s="34"/>
      <c r="Q952" s="34"/>
      <c r="R952" s="34"/>
      <c r="S952" s="34"/>
      <c r="T952" s="34"/>
      <c r="U952" s="34"/>
      <c r="V952" s="34"/>
      <c r="W952" s="34"/>
      <c r="X952" s="34">
        <v>1</v>
      </c>
    </row>
    <row r="953" spans="1:24" ht="15" x14ac:dyDescent="0.25">
      <c r="A953" s="40">
        <v>1773</v>
      </c>
      <c r="B953" s="34">
        <v>58</v>
      </c>
      <c r="C953" s="42">
        <v>4461216.5</v>
      </c>
      <c r="D953" s="42">
        <v>348592.5</v>
      </c>
      <c r="E953" s="34" t="s">
        <v>90</v>
      </c>
      <c r="F953" s="47" t="s">
        <v>41</v>
      </c>
      <c r="G953" s="35" t="s">
        <v>43</v>
      </c>
      <c r="H953" s="22" t="s">
        <v>91</v>
      </c>
      <c r="I953" s="37">
        <v>2</v>
      </c>
      <c r="J953" s="37" t="s">
        <v>92</v>
      </c>
      <c r="K953" s="37" t="s">
        <v>92</v>
      </c>
      <c r="L953" s="34"/>
      <c r="M953" s="34"/>
      <c r="N953" s="34"/>
      <c r="O953" s="34">
        <v>1</v>
      </c>
      <c r="P953" s="34"/>
      <c r="Q953" s="34">
        <v>1</v>
      </c>
      <c r="R953" s="34"/>
      <c r="S953" s="34"/>
      <c r="T953" s="34"/>
      <c r="U953" s="34"/>
      <c r="V953" s="34"/>
      <c r="W953" s="34"/>
      <c r="X953" s="34">
        <v>2</v>
      </c>
    </row>
    <row r="954" spans="1:24" ht="15" x14ac:dyDescent="0.25">
      <c r="A954" s="40">
        <v>1774</v>
      </c>
      <c r="B954" s="34">
        <v>58</v>
      </c>
      <c r="C954" s="42">
        <v>4461214.8</v>
      </c>
      <c r="D954" s="42">
        <v>348592.6</v>
      </c>
      <c r="E954" s="34" t="s">
        <v>90</v>
      </c>
      <c r="F954" s="47" t="s">
        <v>41</v>
      </c>
      <c r="G954" s="35" t="s">
        <v>43</v>
      </c>
      <c r="H954" s="22" t="s">
        <v>91</v>
      </c>
      <c r="I954" s="37">
        <v>2</v>
      </c>
      <c r="J954" s="37" t="s">
        <v>92</v>
      </c>
      <c r="K954" s="37" t="s">
        <v>92</v>
      </c>
      <c r="L954" s="34"/>
      <c r="M954" s="34"/>
      <c r="N954" s="34"/>
      <c r="O954" s="34">
        <v>1</v>
      </c>
      <c r="P954" s="34"/>
      <c r="Q954" s="34"/>
      <c r="R954" s="34"/>
      <c r="S954" s="34"/>
      <c r="T954" s="34"/>
      <c r="U954" s="34"/>
      <c r="V954" s="34"/>
      <c r="W954" s="34"/>
      <c r="X954" s="34">
        <v>1</v>
      </c>
    </row>
    <row r="955" spans="1:24" ht="15" x14ac:dyDescent="0.25">
      <c r="A955" s="40">
        <v>1772</v>
      </c>
      <c r="B955" s="34">
        <v>58</v>
      </c>
      <c r="C955" s="42">
        <v>4461218.9000000004</v>
      </c>
      <c r="D955" s="42">
        <v>348606.8</v>
      </c>
      <c r="E955" s="34" t="s">
        <v>90</v>
      </c>
      <c r="F955" s="47" t="s">
        <v>41</v>
      </c>
      <c r="G955" s="35" t="s">
        <v>43</v>
      </c>
      <c r="H955" s="22" t="s">
        <v>91</v>
      </c>
      <c r="I955" s="37">
        <v>2</v>
      </c>
      <c r="J955" s="37" t="s">
        <v>92</v>
      </c>
      <c r="K955" s="37" t="s">
        <v>92</v>
      </c>
      <c r="L955" s="34"/>
      <c r="M955" s="34"/>
      <c r="N955" s="34">
        <v>1</v>
      </c>
      <c r="O955" s="34">
        <v>1</v>
      </c>
      <c r="P955" s="34"/>
      <c r="Q955" s="34"/>
      <c r="R955" s="34"/>
      <c r="S955" s="34"/>
      <c r="T955" s="34"/>
      <c r="U955" s="34"/>
      <c r="V955" s="34"/>
      <c r="W955" s="34"/>
      <c r="X955" s="34">
        <v>2</v>
      </c>
    </row>
    <row r="956" spans="1:24" ht="15" x14ac:dyDescent="0.25">
      <c r="A956" s="40">
        <v>1771</v>
      </c>
      <c r="B956" s="34">
        <v>58</v>
      </c>
      <c r="C956" s="42">
        <v>4461217.7</v>
      </c>
      <c r="D956" s="42">
        <v>348672.6</v>
      </c>
      <c r="E956" s="34" t="s">
        <v>90</v>
      </c>
      <c r="F956" s="47" t="s">
        <v>41</v>
      </c>
      <c r="G956" s="35" t="s">
        <v>43</v>
      </c>
      <c r="H956" s="22" t="s">
        <v>91</v>
      </c>
      <c r="I956" s="37">
        <v>2</v>
      </c>
      <c r="J956" s="37" t="s">
        <v>92</v>
      </c>
      <c r="K956" s="37" t="s">
        <v>92</v>
      </c>
      <c r="L956" s="34"/>
      <c r="M956" s="34"/>
      <c r="N956" s="34"/>
      <c r="O956" s="34">
        <v>1</v>
      </c>
      <c r="P956" s="34"/>
      <c r="Q956" s="34">
        <v>1</v>
      </c>
      <c r="R956" s="34"/>
      <c r="S956" s="34"/>
      <c r="T956" s="34"/>
      <c r="U956" s="34"/>
      <c r="V956" s="34"/>
      <c r="W956" s="34"/>
      <c r="X956" s="34">
        <v>2</v>
      </c>
    </row>
    <row r="957" spans="1:24" ht="15" x14ac:dyDescent="0.25">
      <c r="A957" s="40">
        <v>1344</v>
      </c>
      <c r="B957" s="34">
        <v>53</v>
      </c>
      <c r="C957" s="42">
        <v>4448201.5</v>
      </c>
      <c r="D957" s="42">
        <v>348740.27</v>
      </c>
      <c r="E957" s="34" t="s">
        <v>90</v>
      </c>
      <c r="F957" s="47" t="s">
        <v>41</v>
      </c>
      <c r="G957" s="35" t="s">
        <v>43</v>
      </c>
      <c r="H957" s="22" t="s">
        <v>91</v>
      </c>
      <c r="I957" s="37">
        <v>9</v>
      </c>
      <c r="J957" s="37" t="s">
        <v>92</v>
      </c>
      <c r="K957" s="37" t="s">
        <v>92</v>
      </c>
      <c r="L957" s="34"/>
      <c r="M957" s="34"/>
      <c r="N957" s="34"/>
      <c r="O957" s="34">
        <v>1</v>
      </c>
      <c r="P957" s="34"/>
      <c r="Q957" s="34">
        <v>1</v>
      </c>
      <c r="R957" s="34"/>
      <c r="S957" s="34"/>
      <c r="T957" s="34"/>
      <c r="U957" s="34"/>
      <c r="V957" s="34"/>
      <c r="W957" s="34"/>
      <c r="X957" s="34">
        <v>2</v>
      </c>
    </row>
    <row r="958" spans="1:24" ht="15" x14ac:dyDescent="0.25">
      <c r="A958" s="40">
        <v>1628</v>
      </c>
      <c r="B958" s="34">
        <v>58</v>
      </c>
      <c r="C958" s="42">
        <v>4461218.09</v>
      </c>
      <c r="D958" s="42">
        <v>348791.62</v>
      </c>
      <c r="E958" s="34" t="s">
        <v>90</v>
      </c>
      <c r="F958" s="47" t="s">
        <v>41</v>
      </c>
      <c r="G958" s="35" t="s">
        <v>43</v>
      </c>
      <c r="H958" s="22" t="s">
        <v>91</v>
      </c>
      <c r="I958" s="37">
        <v>2</v>
      </c>
      <c r="J958" s="37" t="s">
        <v>92</v>
      </c>
      <c r="K958" s="37" t="s">
        <v>92</v>
      </c>
      <c r="L958" s="34">
        <v>1</v>
      </c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>
        <v>1</v>
      </c>
    </row>
    <row r="959" spans="1:24" ht="15" x14ac:dyDescent="0.25">
      <c r="A959" s="40">
        <v>1343</v>
      </c>
      <c r="B959" s="34">
        <v>53</v>
      </c>
      <c r="C959" s="42">
        <v>4448092.6500000004</v>
      </c>
      <c r="D959" s="42">
        <v>348796.62</v>
      </c>
      <c r="E959" s="34" t="s">
        <v>90</v>
      </c>
      <c r="F959" s="47" t="s">
        <v>41</v>
      </c>
      <c r="G959" s="35" t="s">
        <v>43</v>
      </c>
      <c r="H959" s="22" t="s">
        <v>91</v>
      </c>
      <c r="I959" s="37">
        <v>9</v>
      </c>
      <c r="J959" s="37" t="s">
        <v>92</v>
      </c>
      <c r="K959" s="37" t="s">
        <v>92</v>
      </c>
      <c r="L959" s="34">
        <v>1</v>
      </c>
      <c r="M959" s="34"/>
      <c r="N959" s="34"/>
      <c r="O959" s="34">
        <v>1</v>
      </c>
      <c r="P959" s="34"/>
      <c r="Q959" s="34">
        <v>1</v>
      </c>
      <c r="R959" s="34"/>
      <c r="S959" s="34"/>
      <c r="T959" s="34"/>
      <c r="U959" s="34"/>
      <c r="V959" s="34"/>
      <c r="W959" s="34"/>
      <c r="X959" s="34">
        <v>3</v>
      </c>
    </row>
    <row r="960" spans="1:24" ht="15" x14ac:dyDescent="0.25">
      <c r="A960" s="40">
        <v>1629</v>
      </c>
      <c r="B960" s="34">
        <v>58</v>
      </c>
      <c r="C960" s="42">
        <v>4461218.34</v>
      </c>
      <c r="D960" s="42">
        <v>348839.93</v>
      </c>
      <c r="E960" s="34" t="s">
        <v>90</v>
      </c>
      <c r="F960" s="47" t="s">
        <v>41</v>
      </c>
      <c r="G960" s="35" t="s">
        <v>43</v>
      </c>
      <c r="H960" s="22" t="s">
        <v>91</v>
      </c>
      <c r="I960" s="37">
        <v>2</v>
      </c>
      <c r="J960" s="37" t="s">
        <v>92</v>
      </c>
      <c r="K960" s="37" t="s">
        <v>92</v>
      </c>
      <c r="L960" s="34">
        <v>1</v>
      </c>
      <c r="M960" s="34"/>
      <c r="N960" s="34"/>
      <c r="O960" s="34">
        <v>1</v>
      </c>
      <c r="P960" s="34"/>
      <c r="Q960" s="34"/>
      <c r="R960" s="34"/>
      <c r="S960" s="34"/>
      <c r="T960" s="34"/>
      <c r="U960" s="34"/>
      <c r="V960" s="34"/>
      <c r="W960" s="34"/>
      <c r="X960" s="34">
        <v>2</v>
      </c>
    </row>
    <row r="961" spans="1:24" ht="15" x14ac:dyDescent="0.25">
      <c r="A961" s="40">
        <v>1630</v>
      </c>
      <c r="B961" s="34">
        <v>58</v>
      </c>
      <c r="C961" s="42">
        <v>4461216.22</v>
      </c>
      <c r="D961" s="42">
        <v>348912.43</v>
      </c>
      <c r="E961" s="34" t="s">
        <v>90</v>
      </c>
      <c r="F961" s="47" t="s">
        <v>41</v>
      </c>
      <c r="G961" s="35" t="s">
        <v>43</v>
      </c>
      <c r="H961" s="22" t="s">
        <v>91</v>
      </c>
      <c r="I961" s="37">
        <v>2</v>
      </c>
      <c r="J961" s="37" t="s">
        <v>92</v>
      </c>
      <c r="K961" s="37" t="s">
        <v>92</v>
      </c>
      <c r="L961" s="34">
        <v>1</v>
      </c>
      <c r="M961" s="34"/>
      <c r="N961" s="34"/>
      <c r="O961" s="34">
        <v>1</v>
      </c>
      <c r="P961" s="34"/>
      <c r="Q961" s="34"/>
      <c r="R961" s="34"/>
      <c r="S961" s="34"/>
      <c r="T961" s="34"/>
      <c r="U961" s="34"/>
      <c r="V961" s="34"/>
      <c r="W961" s="34"/>
      <c r="X961" s="34">
        <v>2</v>
      </c>
    </row>
    <row r="962" spans="1:24" ht="15" x14ac:dyDescent="0.25">
      <c r="A962" s="40">
        <v>2074</v>
      </c>
      <c r="B962" s="34">
        <v>1</v>
      </c>
      <c r="C962" s="42">
        <v>4454996.63</v>
      </c>
      <c r="D962" s="42">
        <v>349005.24</v>
      </c>
      <c r="E962" s="34" t="s">
        <v>90</v>
      </c>
      <c r="F962" s="47" t="s">
        <v>41</v>
      </c>
      <c r="G962" s="35" t="s">
        <v>43</v>
      </c>
      <c r="H962" s="22" t="s">
        <v>91</v>
      </c>
      <c r="I962" s="37">
        <v>2</v>
      </c>
      <c r="J962" s="37" t="s">
        <v>92</v>
      </c>
      <c r="K962" s="37" t="s">
        <v>92</v>
      </c>
      <c r="L962" s="34"/>
      <c r="M962" s="34">
        <v>1</v>
      </c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>
        <v>1</v>
      </c>
    </row>
    <row r="963" spans="1:24" ht="15" x14ac:dyDescent="0.25">
      <c r="A963" s="40">
        <v>1767</v>
      </c>
      <c r="B963" s="34">
        <v>58</v>
      </c>
      <c r="C963" s="42">
        <v>4461210.7</v>
      </c>
      <c r="D963" s="42">
        <v>349300.4</v>
      </c>
      <c r="E963" s="34" t="s">
        <v>90</v>
      </c>
      <c r="F963" s="47" t="s">
        <v>41</v>
      </c>
      <c r="G963" s="35" t="s">
        <v>43</v>
      </c>
      <c r="H963" s="22" t="s">
        <v>91</v>
      </c>
      <c r="I963" s="37">
        <v>2</v>
      </c>
      <c r="J963" s="37" t="s">
        <v>92</v>
      </c>
      <c r="K963" s="37" t="s">
        <v>92</v>
      </c>
      <c r="L963" s="34">
        <v>1</v>
      </c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>
        <v>1</v>
      </c>
    </row>
    <row r="964" spans="1:24" ht="15" x14ac:dyDescent="0.25">
      <c r="A964" s="40">
        <v>1763</v>
      </c>
      <c r="B964" s="34">
        <v>60</v>
      </c>
      <c r="C964" s="42">
        <v>4466095.3</v>
      </c>
      <c r="D964" s="42">
        <v>349338.5</v>
      </c>
      <c r="E964" s="34" t="s">
        <v>90</v>
      </c>
      <c r="F964" s="47" t="s">
        <v>41</v>
      </c>
      <c r="G964" s="35" t="s">
        <v>43</v>
      </c>
      <c r="H964" s="22" t="s">
        <v>91</v>
      </c>
      <c r="I964" s="37">
        <v>2</v>
      </c>
      <c r="J964" s="37" t="s">
        <v>92</v>
      </c>
      <c r="K964" s="37" t="s">
        <v>92</v>
      </c>
      <c r="L964" s="34"/>
      <c r="M964" s="34"/>
      <c r="N964" s="34"/>
      <c r="O964" s="34">
        <v>1</v>
      </c>
      <c r="P964" s="34"/>
      <c r="Q964" s="34"/>
      <c r="R964" s="34"/>
      <c r="S964" s="34"/>
      <c r="T964" s="34"/>
      <c r="U964" s="34"/>
      <c r="V964" s="34"/>
      <c r="W964" s="34"/>
      <c r="X964" s="34">
        <v>1</v>
      </c>
    </row>
    <row r="965" spans="1:24" ht="15" x14ac:dyDescent="0.25">
      <c r="A965" s="40">
        <v>1765</v>
      </c>
      <c r="B965" s="34">
        <v>58</v>
      </c>
      <c r="C965" s="42">
        <v>4461215</v>
      </c>
      <c r="D965" s="42">
        <v>349340.6</v>
      </c>
      <c r="E965" s="34" t="s">
        <v>90</v>
      </c>
      <c r="F965" s="47" t="s">
        <v>41</v>
      </c>
      <c r="G965" s="35" t="s">
        <v>43</v>
      </c>
      <c r="H965" s="22" t="s">
        <v>91</v>
      </c>
      <c r="I965" s="37">
        <v>2</v>
      </c>
      <c r="J965" s="37" t="s">
        <v>92</v>
      </c>
      <c r="K965" s="37" t="s">
        <v>92</v>
      </c>
      <c r="L965" s="34">
        <v>1</v>
      </c>
      <c r="M965" s="34"/>
      <c r="N965" s="34"/>
      <c r="O965" s="34">
        <v>1</v>
      </c>
      <c r="P965" s="34"/>
      <c r="Q965" s="34">
        <v>1</v>
      </c>
      <c r="R965" s="34"/>
      <c r="S965" s="34"/>
      <c r="T965" s="34"/>
      <c r="U965" s="34"/>
      <c r="V965" s="34"/>
      <c r="W965" s="34"/>
      <c r="X965" s="34">
        <v>3</v>
      </c>
    </row>
    <row r="966" spans="1:24" ht="15" x14ac:dyDescent="0.25">
      <c r="A966" s="40">
        <v>1619</v>
      </c>
      <c r="B966" s="34">
        <v>58</v>
      </c>
      <c r="C966" s="42">
        <v>4461211.7</v>
      </c>
      <c r="D966" s="42">
        <v>349376.24</v>
      </c>
      <c r="E966" s="34" t="s">
        <v>90</v>
      </c>
      <c r="F966" s="47" t="s">
        <v>41</v>
      </c>
      <c r="G966" s="35" t="s">
        <v>43</v>
      </c>
      <c r="H966" s="22" t="s">
        <v>91</v>
      </c>
      <c r="I966" s="37">
        <v>2</v>
      </c>
      <c r="J966" s="37" t="s">
        <v>92</v>
      </c>
      <c r="K966" s="37" t="s">
        <v>92</v>
      </c>
      <c r="L966" s="34"/>
      <c r="M966" s="34"/>
      <c r="N966" s="34"/>
      <c r="O966" s="34">
        <v>1</v>
      </c>
      <c r="P966" s="34"/>
      <c r="Q966" s="34"/>
      <c r="R966" s="34"/>
      <c r="S966" s="34"/>
      <c r="T966" s="34"/>
      <c r="U966" s="34"/>
      <c r="V966" s="34"/>
      <c r="W966" s="34"/>
      <c r="X966" s="34">
        <v>1</v>
      </c>
    </row>
    <row r="967" spans="1:24" ht="15" x14ac:dyDescent="0.25">
      <c r="A967" s="40">
        <v>1770</v>
      </c>
      <c r="B967" s="34">
        <v>58</v>
      </c>
      <c r="C967" s="42">
        <v>4461210.2</v>
      </c>
      <c r="D967" s="42">
        <v>349402.7</v>
      </c>
      <c r="E967" s="34" t="s">
        <v>90</v>
      </c>
      <c r="F967" s="47" t="s">
        <v>41</v>
      </c>
      <c r="G967" s="35" t="s">
        <v>43</v>
      </c>
      <c r="H967" s="22" t="s">
        <v>91</v>
      </c>
      <c r="I967" s="37">
        <v>2</v>
      </c>
      <c r="J967" s="37" t="s">
        <v>92</v>
      </c>
      <c r="K967" s="37" t="s">
        <v>92</v>
      </c>
      <c r="L967" s="34">
        <v>1</v>
      </c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>
        <v>1</v>
      </c>
    </row>
    <row r="968" spans="1:24" ht="15" x14ac:dyDescent="0.25">
      <c r="A968" s="40">
        <v>1768</v>
      </c>
      <c r="B968" s="34">
        <v>58</v>
      </c>
      <c r="C968" s="42">
        <v>4461210.3</v>
      </c>
      <c r="D968" s="42">
        <v>349403.3</v>
      </c>
      <c r="E968" s="34" t="s">
        <v>90</v>
      </c>
      <c r="F968" s="47" t="s">
        <v>41</v>
      </c>
      <c r="G968" s="35" t="s">
        <v>43</v>
      </c>
      <c r="H968" s="22" t="s">
        <v>91</v>
      </c>
      <c r="I968" s="37">
        <v>2</v>
      </c>
      <c r="J968" s="37" t="s">
        <v>92</v>
      </c>
      <c r="K968" s="37" t="s">
        <v>92</v>
      </c>
      <c r="L968" s="34">
        <v>1</v>
      </c>
      <c r="M968" s="34"/>
      <c r="N968" s="34"/>
      <c r="O968" s="34">
        <v>1</v>
      </c>
      <c r="P968" s="34"/>
      <c r="Q968" s="34"/>
      <c r="R968" s="34"/>
      <c r="S968" s="34"/>
      <c r="T968" s="34"/>
      <c r="U968" s="34"/>
      <c r="V968" s="34"/>
      <c r="W968" s="34"/>
      <c r="X968" s="34">
        <v>2</v>
      </c>
    </row>
    <row r="969" spans="1:24" ht="15" x14ac:dyDescent="0.25">
      <c r="A969" s="40">
        <v>1620</v>
      </c>
      <c r="B969" s="34">
        <v>58</v>
      </c>
      <c r="C969" s="42">
        <v>4461211.22</v>
      </c>
      <c r="D969" s="42">
        <v>349405.99</v>
      </c>
      <c r="E969" s="34" t="s">
        <v>90</v>
      </c>
      <c r="F969" s="47" t="s">
        <v>41</v>
      </c>
      <c r="G969" s="35" t="s">
        <v>43</v>
      </c>
      <c r="H969" s="22" t="s">
        <v>91</v>
      </c>
      <c r="I969" s="37">
        <v>2</v>
      </c>
      <c r="J969" s="37" t="s">
        <v>92</v>
      </c>
      <c r="K969" s="37" t="s">
        <v>92</v>
      </c>
      <c r="L969" s="34"/>
      <c r="M969" s="34"/>
      <c r="N969" s="34"/>
      <c r="O969" s="34">
        <v>1</v>
      </c>
      <c r="P969" s="34"/>
      <c r="Q969" s="34"/>
      <c r="R969" s="34"/>
      <c r="S969" s="34"/>
      <c r="T969" s="34"/>
      <c r="U969" s="34">
        <v>1</v>
      </c>
      <c r="V969" s="34"/>
      <c r="W969" s="34"/>
      <c r="X969" s="34">
        <v>2</v>
      </c>
    </row>
    <row r="970" spans="1:24" ht="15" x14ac:dyDescent="0.25">
      <c r="A970" s="40">
        <v>1621</v>
      </c>
      <c r="B970" s="34">
        <v>58</v>
      </c>
      <c r="C970" s="42">
        <v>4461207.74</v>
      </c>
      <c r="D970" s="42">
        <v>349452.36</v>
      </c>
      <c r="E970" s="34" t="s">
        <v>90</v>
      </c>
      <c r="F970" s="47" t="s">
        <v>41</v>
      </c>
      <c r="G970" s="35" t="s">
        <v>43</v>
      </c>
      <c r="H970" s="22" t="s">
        <v>91</v>
      </c>
      <c r="I970" s="37">
        <v>2</v>
      </c>
      <c r="J970" s="37" t="s">
        <v>92</v>
      </c>
      <c r="K970" s="37" t="s">
        <v>92</v>
      </c>
      <c r="L970" s="34"/>
      <c r="M970" s="34"/>
      <c r="N970" s="34">
        <v>1</v>
      </c>
      <c r="O970" s="34">
        <v>1</v>
      </c>
      <c r="P970" s="34"/>
      <c r="Q970" s="34"/>
      <c r="R970" s="34"/>
      <c r="S970" s="34"/>
      <c r="T970" s="34"/>
      <c r="U970" s="34"/>
      <c r="V970" s="34"/>
      <c r="W970" s="34"/>
      <c r="X970" s="34">
        <v>2</v>
      </c>
    </row>
    <row r="971" spans="1:24" ht="15" x14ac:dyDescent="0.25">
      <c r="A971" s="40">
        <v>1622</v>
      </c>
      <c r="B971" s="34">
        <v>58</v>
      </c>
      <c r="C971" s="42">
        <v>4461206.55</v>
      </c>
      <c r="D971" s="42">
        <v>349478.44</v>
      </c>
      <c r="E971" s="34" t="s">
        <v>90</v>
      </c>
      <c r="F971" s="47" t="s">
        <v>41</v>
      </c>
      <c r="G971" s="35" t="s">
        <v>43</v>
      </c>
      <c r="H971" s="22" t="s">
        <v>91</v>
      </c>
      <c r="I971" s="37">
        <v>2</v>
      </c>
      <c r="J971" s="37" t="s">
        <v>92</v>
      </c>
      <c r="K971" s="37" t="s">
        <v>92</v>
      </c>
      <c r="L971" s="34"/>
      <c r="M971" s="34">
        <v>1</v>
      </c>
      <c r="N971" s="34"/>
      <c r="O971" s="34">
        <v>1</v>
      </c>
      <c r="P971" s="34"/>
      <c r="Q971" s="34">
        <v>1</v>
      </c>
      <c r="R971" s="34"/>
      <c r="S971" s="34"/>
      <c r="T971" s="34"/>
      <c r="U971" s="34"/>
      <c r="V971" s="34"/>
      <c r="W971" s="34"/>
      <c r="X971" s="34">
        <v>3</v>
      </c>
    </row>
    <row r="972" spans="1:24" ht="15" x14ac:dyDescent="0.25">
      <c r="A972" s="40">
        <v>1627</v>
      </c>
      <c r="B972" s="34">
        <v>58</v>
      </c>
      <c r="C972" s="42">
        <v>4461211.93</v>
      </c>
      <c r="D972" s="42">
        <v>349525.75</v>
      </c>
      <c r="E972" s="34" t="s">
        <v>90</v>
      </c>
      <c r="F972" s="47" t="s">
        <v>41</v>
      </c>
      <c r="G972" s="35" t="s">
        <v>43</v>
      </c>
      <c r="H972" s="22" t="s">
        <v>91</v>
      </c>
      <c r="I972" s="37">
        <v>2</v>
      </c>
      <c r="J972" s="37" t="s">
        <v>92</v>
      </c>
      <c r="K972" s="37" t="s">
        <v>92</v>
      </c>
      <c r="L972" s="34">
        <v>1</v>
      </c>
      <c r="M972" s="34"/>
      <c r="N972" s="34"/>
      <c r="O972" s="34">
        <v>1</v>
      </c>
      <c r="P972" s="34"/>
      <c r="Q972" s="34"/>
      <c r="R972" s="34"/>
      <c r="S972" s="34"/>
      <c r="T972" s="34"/>
      <c r="U972" s="34"/>
      <c r="V972" s="34"/>
      <c r="W972" s="34"/>
      <c r="X972" s="34">
        <v>2</v>
      </c>
    </row>
    <row r="973" spans="1:24" ht="15" x14ac:dyDescent="0.25">
      <c r="A973" s="40">
        <v>1624</v>
      </c>
      <c r="B973" s="34">
        <v>58</v>
      </c>
      <c r="C973" s="42">
        <v>4461206.79</v>
      </c>
      <c r="D973" s="42">
        <v>349566.55</v>
      </c>
      <c r="E973" s="34" t="s">
        <v>90</v>
      </c>
      <c r="F973" s="47" t="s">
        <v>41</v>
      </c>
      <c r="G973" s="35" t="s">
        <v>43</v>
      </c>
      <c r="H973" s="22" t="s">
        <v>91</v>
      </c>
      <c r="I973" s="37">
        <v>2</v>
      </c>
      <c r="J973" s="37" t="s">
        <v>92</v>
      </c>
      <c r="K973" s="37" t="s">
        <v>92</v>
      </c>
      <c r="L973" s="34"/>
      <c r="M973" s="34"/>
      <c r="N973" s="34"/>
      <c r="O973" s="34">
        <v>1</v>
      </c>
      <c r="P973" s="34"/>
      <c r="Q973" s="34"/>
      <c r="R973" s="34"/>
      <c r="S973" s="34"/>
      <c r="T973" s="34"/>
      <c r="U973" s="34"/>
      <c r="V973" s="34"/>
      <c r="W973" s="34"/>
      <c r="X973" s="34">
        <v>1</v>
      </c>
    </row>
    <row r="974" spans="1:24" ht="15" x14ac:dyDescent="0.25">
      <c r="A974" s="40">
        <v>1626</v>
      </c>
      <c r="B974" s="34">
        <v>58</v>
      </c>
      <c r="C974" s="42">
        <v>4461206.54</v>
      </c>
      <c r="D974" s="42">
        <v>349567.82</v>
      </c>
      <c r="E974" s="34" t="s">
        <v>90</v>
      </c>
      <c r="F974" s="47" t="s">
        <v>41</v>
      </c>
      <c r="G974" s="35" t="s">
        <v>43</v>
      </c>
      <c r="H974" s="22" t="s">
        <v>91</v>
      </c>
      <c r="I974" s="37">
        <v>22</v>
      </c>
      <c r="J974" s="37" t="s">
        <v>92</v>
      </c>
      <c r="K974" s="37" t="s">
        <v>92</v>
      </c>
      <c r="L974" s="34"/>
      <c r="M974" s="34"/>
      <c r="N974" s="34"/>
      <c r="O974" s="34">
        <v>1</v>
      </c>
      <c r="P974" s="34"/>
      <c r="Q974" s="34"/>
      <c r="R974" s="34"/>
      <c r="S974" s="34">
        <v>1</v>
      </c>
      <c r="T974" s="34"/>
      <c r="U974" s="34">
        <v>1</v>
      </c>
      <c r="V974" s="34"/>
      <c r="W974" s="34"/>
      <c r="X974" s="34">
        <v>3</v>
      </c>
    </row>
    <row r="975" spans="1:24" ht="15" x14ac:dyDescent="0.25">
      <c r="A975" s="40">
        <v>1349</v>
      </c>
      <c r="B975" s="34">
        <v>1</v>
      </c>
      <c r="C975" s="42">
        <v>4455126.1900000004</v>
      </c>
      <c r="D975" s="42">
        <v>349646.58</v>
      </c>
      <c r="E975" s="34" t="s">
        <v>90</v>
      </c>
      <c r="F975" s="47" t="s">
        <v>41</v>
      </c>
      <c r="G975" s="35" t="s">
        <v>43</v>
      </c>
      <c r="H975" s="22" t="s">
        <v>91</v>
      </c>
      <c r="I975" s="37">
        <v>3</v>
      </c>
      <c r="J975" s="37" t="s">
        <v>92</v>
      </c>
      <c r="K975" s="37" t="s">
        <v>92</v>
      </c>
      <c r="L975" s="34"/>
      <c r="M975" s="34"/>
      <c r="N975" s="34"/>
      <c r="O975" s="34">
        <v>1</v>
      </c>
      <c r="P975" s="34"/>
      <c r="Q975" s="34"/>
      <c r="R975" s="34"/>
      <c r="S975" s="34"/>
      <c r="T975" s="34"/>
      <c r="U975" s="34"/>
      <c r="V975" s="34"/>
      <c r="W975" s="34"/>
      <c r="X975" s="34">
        <v>1</v>
      </c>
    </row>
    <row r="976" spans="1:24" ht="15" x14ac:dyDescent="0.25">
      <c r="A976" s="40">
        <v>1638</v>
      </c>
      <c r="B976" s="34">
        <v>58</v>
      </c>
      <c r="C976" s="42">
        <v>4461207.1399999997</v>
      </c>
      <c r="D976" s="42">
        <v>349743.61</v>
      </c>
      <c r="E976" s="34" t="s">
        <v>90</v>
      </c>
      <c r="F976" s="47" t="s">
        <v>41</v>
      </c>
      <c r="G976" s="35" t="s">
        <v>43</v>
      </c>
      <c r="H976" s="22" t="s">
        <v>91</v>
      </c>
      <c r="I976" s="37">
        <v>2</v>
      </c>
      <c r="J976" s="37" t="s">
        <v>92</v>
      </c>
      <c r="K976" s="37" t="s">
        <v>92</v>
      </c>
      <c r="L976" s="34">
        <v>1</v>
      </c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>
        <v>1</v>
      </c>
    </row>
    <row r="977" spans="1:24" ht="15" x14ac:dyDescent="0.25">
      <c r="A977" s="40">
        <v>1781</v>
      </c>
      <c r="B977" s="34">
        <v>58</v>
      </c>
      <c r="C977" s="42">
        <v>4461206.4000000004</v>
      </c>
      <c r="D977" s="42">
        <v>349757.6</v>
      </c>
      <c r="E977" s="34" t="s">
        <v>90</v>
      </c>
      <c r="F977" s="47" t="s">
        <v>41</v>
      </c>
      <c r="G977" s="35" t="s">
        <v>43</v>
      </c>
      <c r="H977" s="22" t="s">
        <v>91</v>
      </c>
      <c r="I977" s="37">
        <v>2</v>
      </c>
      <c r="J977" s="37" t="s">
        <v>92</v>
      </c>
      <c r="K977" s="37" t="s">
        <v>92</v>
      </c>
      <c r="L977" s="34"/>
      <c r="M977" s="34"/>
      <c r="N977" s="34"/>
      <c r="O977" s="34">
        <v>1</v>
      </c>
      <c r="P977" s="34"/>
      <c r="Q977" s="34"/>
      <c r="R977" s="34"/>
      <c r="S977" s="34"/>
      <c r="T977" s="34"/>
      <c r="U977" s="34"/>
      <c r="V977" s="34"/>
      <c r="W977" s="34"/>
      <c r="X977" s="34">
        <v>1</v>
      </c>
    </row>
    <row r="978" spans="1:24" ht="15" x14ac:dyDescent="0.25">
      <c r="A978" s="40">
        <v>2073</v>
      </c>
      <c r="B978" s="34">
        <v>1</v>
      </c>
      <c r="C978" s="42">
        <v>4455206.26</v>
      </c>
      <c r="D978" s="42">
        <v>349791.16</v>
      </c>
      <c r="E978" s="34" t="s">
        <v>90</v>
      </c>
      <c r="F978" s="47" t="s">
        <v>41</v>
      </c>
      <c r="G978" s="35" t="s">
        <v>43</v>
      </c>
      <c r="H978" s="22" t="s">
        <v>91</v>
      </c>
      <c r="I978" s="37">
        <v>3</v>
      </c>
      <c r="J978" s="37" t="s">
        <v>92</v>
      </c>
      <c r="K978" s="37" t="s">
        <v>92</v>
      </c>
      <c r="L978" s="34"/>
      <c r="M978" s="34"/>
      <c r="N978" s="34"/>
      <c r="O978" s="34"/>
      <c r="P978" s="34"/>
      <c r="Q978" s="34"/>
      <c r="R978" s="34">
        <v>1</v>
      </c>
      <c r="S978" s="34"/>
      <c r="T978" s="34"/>
      <c r="U978" s="34"/>
      <c r="V978" s="34"/>
      <c r="W978" s="34"/>
      <c r="X978" s="34">
        <v>1</v>
      </c>
    </row>
    <row r="979" spans="1:24" ht="15" x14ac:dyDescent="0.25">
      <c r="A979" s="40">
        <v>1348</v>
      </c>
      <c r="B979" s="34">
        <v>1</v>
      </c>
      <c r="C979" s="42">
        <v>4455276.7300000004</v>
      </c>
      <c r="D979" s="42">
        <v>349910.35</v>
      </c>
      <c r="E979" s="34" t="s">
        <v>90</v>
      </c>
      <c r="F979" s="47" t="s">
        <v>41</v>
      </c>
      <c r="G979" s="35" t="s">
        <v>43</v>
      </c>
      <c r="H979" s="22" t="s">
        <v>91</v>
      </c>
      <c r="I979" s="37">
        <v>3</v>
      </c>
      <c r="J979" s="37" t="s">
        <v>92</v>
      </c>
      <c r="K979" s="37" t="s">
        <v>92</v>
      </c>
      <c r="L979" s="34">
        <v>1</v>
      </c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>
        <v>1</v>
      </c>
    </row>
    <row r="980" spans="1:24" ht="15" x14ac:dyDescent="0.25">
      <c r="A980" s="40">
        <v>2075</v>
      </c>
      <c r="B980" s="34">
        <v>2</v>
      </c>
      <c r="C980" s="42">
        <v>4451705</v>
      </c>
      <c r="D980" s="42">
        <v>350117.75</v>
      </c>
      <c r="E980" s="34" t="s">
        <v>90</v>
      </c>
      <c r="F980" s="47" t="s">
        <v>41</v>
      </c>
      <c r="G980" s="35" t="s">
        <v>43</v>
      </c>
      <c r="H980" s="22" t="s">
        <v>91</v>
      </c>
      <c r="I980" s="37">
        <v>2</v>
      </c>
      <c r="J980" s="37" t="s">
        <v>92</v>
      </c>
      <c r="K980" s="37" t="s">
        <v>92</v>
      </c>
      <c r="L980" s="34">
        <v>1</v>
      </c>
      <c r="M980" s="34"/>
      <c r="N980" s="34"/>
      <c r="O980" s="34"/>
      <c r="P980" s="34"/>
      <c r="Q980" s="34"/>
      <c r="R980" s="34">
        <v>1</v>
      </c>
      <c r="S980" s="34"/>
      <c r="T980" s="34"/>
      <c r="U980" s="34"/>
      <c r="V980" s="34"/>
      <c r="W980" s="34"/>
      <c r="X980" s="34">
        <v>2</v>
      </c>
    </row>
    <row r="981" spans="1:24" ht="15" x14ac:dyDescent="0.25">
      <c r="A981" s="40">
        <v>2076</v>
      </c>
      <c r="B981" s="34">
        <v>2</v>
      </c>
      <c r="C981" s="42">
        <v>4451705.29</v>
      </c>
      <c r="D981" s="42">
        <v>350120.14</v>
      </c>
      <c r="E981" s="34" t="s">
        <v>90</v>
      </c>
      <c r="F981" s="47" t="s">
        <v>41</v>
      </c>
      <c r="G981" s="35" t="s">
        <v>43</v>
      </c>
      <c r="H981" s="22" t="s">
        <v>91</v>
      </c>
      <c r="I981" s="37">
        <v>2</v>
      </c>
      <c r="J981" s="37" t="s">
        <v>92</v>
      </c>
      <c r="K981" s="37" t="s">
        <v>92</v>
      </c>
      <c r="L981" s="34"/>
      <c r="M981" s="34"/>
      <c r="N981" s="34"/>
      <c r="O981" s="34">
        <v>1</v>
      </c>
      <c r="P981" s="34"/>
      <c r="Q981" s="34">
        <v>1</v>
      </c>
      <c r="R981" s="34"/>
      <c r="S981" s="34"/>
      <c r="T981" s="34"/>
      <c r="U981" s="34"/>
      <c r="V981" s="34"/>
      <c r="W981" s="34"/>
      <c r="X981" s="34">
        <v>2</v>
      </c>
    </row>
    <row r="982" spans="1:24" ht="15" x14ac:dyDescent="0.25">
      <c r="A982" s="40">
        <v>1304</v>
      </c>
      <c r="B982" s="34">
        <v>1</v>
      </c>
      <c r="C982" s="42">
        <v>4455559.3099999996</v>
      </c>
      <c r="D982" s="42">
        <v>350326.01</v>
      </c>
      <c r="E982" s="34" t="s">
        <v>90</v>
      </c>
      <c r="F982" s="47" t="s">
        <v>41</v>
      </c>
      <c r="G982" s="35" t="s">
        <v>43</v>
      </c>
      <c r="H982" s="22" t="s">
        <v>91</v>
      </c>
      <c r="I982" s="37">
        <v>2</v>
      </c>
      <c r="J982" s="37" t="s">
        <v>92</v>
      </c>
      <c r="K982" s="37" t="s">
        <v>92</v>
      </c>
      <c r="L982" s="34">
        <v>1</v>
      </c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>
        <v>1</v>
      </c>
    </row>
    <row r="983" spans="1:24" ht="15" x14ac:dyDescent="0.25">
      <c r="A983" s="40">
        <v>1792</v>
      </c>
      <c r="B983" s="34">
        <v>40</v>
      </c>
      <c r="C983" s="42">
        <v>4457676.9000000004</v>
      </c>
      <c r="D983" s="42">
        <v>350401.5</v>
      </c>
      <c r="E983" s="34" t="s">
        <v>90</v>
      </c>
      <c r="F983" s="47" t="s">
        <v>41</v>
      </c>
      <c r="G983" s="35" t="s">
        <v>43</v>
      </c>
      <c r="H983" s="22" t="s">
        <v>91</v>
      </c>
      <c r="I983" s="37">
        <v>2</v>
      </c>
      <c r="J983" s="37" t="s">
        <v>92</v>
      </c>
      <c r="K983" s="37" t="s">
        <v>92</v>
      </c>
      <c r="L983" s="34"/>
      <c r="M983" s="34"/>
      <c r="N983" s="34"/>
      <c r="O983" s="34">
        <v>1</v>
      </c>
      <c r="P983" s="34"/>
      <c r="Q983" s="34">
        <v>1</v>
      </c>
      <c r="R983" s="34"/>
      <c r="S983" s="34"/>
      <c r="T983" s="34"/>
      <c r="U983" s="34"/>
      <c r="V983" s="34"/>
      <c r="W983" s="34"/>
      <c r="X983" s="34">
        <v>2</v>
      </c>
    </row>
    <row r="984" spans="1:24" ht="15" x14ac:dyDescent="0.25">
      <c r="A984" s="40">
        <v>1791</v>
      </c>
      <c r="B984" s="34">
        <v>40</v>
      </c>
      <c r="C984" s="42">
        <v>4457658.5999999996</v>
      </c>
      <c r="D984" s="42">
        <v>350425.2</v>
      </c>
      <c r="E984" s="34" t="s">
        <v>90</v>
      </c>
      <c r="F984" s="47" t="s">
        <v>41</v>
      </c>
      <c r="G984" s="35" t="s">
        <v>43</v>
      </c>
      <c r="H984" s="22" t="s">
        <v>91</v>
      </c>
      <c r="I984" s="37">
        <v>2</v>
      </c>
      <c r="J984" s="37" t="s">
        <v>92</v>
      </c>
      <c r="K984" s="37" t="s">
        <v>92</v>
      </c>
      <c r="L984" s="34"/>
      <c r="M984" s="34">
        <v>1</v>
      </c>
      <c r="N984" s="34"/>
      <c r="O984" s="34">
        <v>1</v>
      </c>
      <c r="P984" s="34"/>
      <c r="Q984" s="34"/>
      <c r="R984" s="34"/>
      <c r="S984" s="34"/>
      <c r="T984" s="34"/>
      <c r="U984" s="34"/>
      <c r="V984" s="34"/>
      <c r="W984" s="34"/>
      <c r="X984" s="34">
        <v>2</v>
      </c>
    </row>
    <row r="985" spans="1:24" ht="15" x14ac:dyDescent="0.25">
      <c r="A985" s="40">
        <v>2090</v>
      </c>
      <c r="B985" s="34">
        <v>1</v>
      </c>
      <c r="C985" s="42">
        <v>4455460.82</v>
      </c>
      <c r="D985" s="42">
        <v>350454.26</v>
      </c>
      <c r="E985" s="34" t="s">
        <v>90</v>
      </c>
      <c r="F985" s="47" t="s">
        <v>41</v>
      </c>
      <c r="G985" s="35" t="s">
        <v>43</v>
      </c>
      <c r="H985" s="22" t="s">
        <v>91</v>
      </c>
      <c r="I985" s="37">
        <v>2</v>
      </c>
      <c r="J985" s="37" t="s">
        <v>92</v>
      </c>
      <c r="K985" s="37" t="s">
        <v>92</v>
      </c>
      <c r="L985" s="34">
        <v>1</v>
      </c>
      <c r="M985" s="34"/>
      <c r="N985" s="34"/>
      <c r="O985" s="34"/>
      <c r="P985" s="34"/>
      <c r="Q985" s="34"/>
      <c r="R985" s="34"/>
      <c r="S985" s="34">
        <v>1</v>
      </c>
      <c r="T985" s="34"/>
      <c r="U985" s="34"/>
      <c r="V985" s="34">
        <v>1</v>
      </c>
      <c r="W985" s="34"/>
      <c r="X985" s="34">
        <v>3</v>
      </c>
    </row>
    <row r="986" spans="1:24" ht="15" x14ac:dyDescent="0.25">
      <c r="A986" s="40">
        <v>2091</v>
      </c>
      <c r="B986" s="34">
        <v>1</v>
      </c>
      <c r="C986" s="42">
        <v>4455396.75</v>
      </c>
      <c r="D986" s="42">
        <v>350689.59</v>
      </c>
      <c r="E986" s="34" t="s">
        <v>90</v>
      </c>
      <c r="F986" s="47" t="s">
        <v>41</v>
      </c>
      <c r="G986" s="35" t="s">
        <v>43</v>
      </c>
      <c r="H986" s="22" t="s">
        <v>91</v>
      </c>
      <c r="I986" s="37">
        <v>2</v>
      </c>
      <c r="J986" s="37" t="s">
        <v>92</v>
      </c>
      <c r="K986" s="37" t="s">
        <v>92</v>
      </c>
      <c r="L986" s="34"/>
      <c r="M986" s="34">
        <v>1</v>
      </c>
      <c r="N986" s="34"/>
      <c r="O986" s="34">
        <v>1</v>
      </c>
      <c r="P986" s="34"/>
      <c r="Q986" s="34"/>
      <c r="R986" s="34">
        <v>1</v>
      </c>
      <c r="S986" s="34"/>
      <c r="T986" s="34"/>
      <c r="U986" s="34">
        <v>1</v>
      </c>
      <c r="V986" s="34"/>
      <c r="W986" s="34"/>
      <c r="X986" s="34">
        <v>4</v>
      </c>
    </row>
    <row r="987" spans="1:24" ht="15" x14ac:dyDescent="0.25">
      <c r="A987" s="40">
        <v>1305</v>
      </c>
      <c r="B987" s="34">
        <v>1</v>
      </c>
      <c r="C987" s="42">
        <v>4455404.37</v>
      </c>
      <c r="D987" s="42">
        <v>350703.01</v>
      </c>
      <c r="E987" s="34" t="s">
        <v>90</v>
      </c>
      <c r="F987" s="47" t="s">
        <v>41</v>
      </c>
      <c r="G987" s="35" t="s">
        <v>43</v>
      </c>
      <c r="H987" s="22" t="s">
        <v>91</v>
      </c>
      <c r="I987" s="37">
        <v>2</v>
      </c>
      <c r="J987" s="37" t="s">
        <v>92</v>
      </c>
      <c r="K987" s="37" t="s">
        <v>92</v>
      </c>
      <c r="L987" s="34">
        <v>1</v>
      </c>
      <c r="M987" s="34"/>
      <c r="N987" s="34"/>
      <c r="O987" s="34">
        <v>1</v>
      </c>
      <c r="P987" s="34"/>
      <c r="Q987" s="34">
        <v>1</v>
      </c>
      <c r="R987" s="34"/>
      <c r="S987" s="34"/>
      <c r="T987" s="34"/>
      <c r="U987" s="34"/>
      <c r="V987" s="34"/>
      <c r="W987" s="34"/>
      <c r="X987" s="34">
        <v>3</v>
      </c>
    </row>
    <row r="988" spans="1:24" ht="15" x14ac:dyDescent="0.25">
      <c r="A988" s="40">
        <v>1306</v>
      </c>
      <c r="B988" s="34">
        <v>1</v>
      </c>
      <c r="C988" s="42">
        <v>4455449.0199999996</v>
      </c>
      <c r="D988" s="42">
        <v>350775.13</v>
      </c>
      <c r="E988" s="34" t="s">
        <v>90</v>
      </c>
      <c r="F988" s="47" t="s">
        <v>41</v>
      </c>
      <c r="G988" s="35" t="s">
        <v>43</v>
      </c>
      <c r="H988" s="22" t="s">
        <v>91</v>
      </c>
      <c r="I988" s="37">
        <v>2</v>
      </c>
      <c r="J988" s="37" t="s">
        <v>92</v>
      </c>
      <c r="K988" s="37" t="s">
        <v>92</v>
      </c>
      <c r="L988" s="34"/>
      <c r="M988" s="34"/>
      <c r="N988" s="34"/>
      <c r="O988" s="34">
        <v>1</v>
      </c>
      <c r="P988" s="34"/>
      <c r="Q988" s="34">
        <v>1</v>
      </c>
      <c r="R988" s="34"/>
      <c r="S988" s="34"/>
      <c r="T988" s="34"/>
      <c r="U988" s="34"/>
      <c r="V988" s="34"/>
      <c r="W988" s="34"/>
      <c r="X988" s="34">
        <v>2</v>
      </c>
    </row>
    <row r="989" spans="1:24" ht="15" x14ac:dyDescent="0.25">
      <c r="A989" s="40">
        <v>2092</v>
      </c>
      <c r="B989" s="34">
        <v>1</v>
      </c>
      <c r="C989" s="42">
        <v>4455456.5999999996</v>
      </c>
      <c r="D989" s="42">
        <v>350784.9</v>
      </c>
      <c r="E989" s="34" t="s">
        <v>90</v>
      </c>
      <c r="F989" s="47" t="s">
        <v>41</v>
      </c>
      <c r="G989" s="35" t="s">
        <v>43</v>
      </c>
      <c r="H989" s="22" t="s">
        <v>91</v>
      </c>
      <c r="I989" s="37">
        <v>2</v>
      </c>
      <c r="J989" s="37" t="s">
        <v>92</v>
      </c>
      <c r="K989" s="37" t="s">
        <v>92</v>
      </c>
      <c r="L989" s="34"/>
      <c r="M989" s="34"/>
      <c r="N989" s="34">
        <v>1</v>
      </c>
      <c r="O989" s="34">
        <v>1</v>
      </c>
      <c r="P989" s="34"/>
      <c r="Q989" s="34">
        <v>1</v>
      </c>
      <c r="R989" s="34"/>
      <c r="S989" s="34"/>
      <c r="T989" s="34"/>
      <c r="U989" s="34"/>
      <c r="V989" s="34"/>
      <c r="W989" s="34"/>
      <c r="X989" s="34">
        <v>3</v>
      </c>
    </row>
    <row r="990" spans="1:24" ht="15" x14ac:dyDescent="0.25">
      <c r="A990" s="40">
        <v>1307</v>
      </c>
      <c r="B990" s="34">
        <v>1</v>
      </c>
      <c r="C990" s="42">
        <v>4455467.29</v>
      </c>
      <c r="D990" s="42">
        <v>350800.68</v>
      </c>
      <c r="E990" s="34" t="s">
        <v>90</v>
      </c>
      <c r="F990" s="47" t="s">
        <v>41</v>
      </c>
      <c r="G990" s="35" t="s">
        <v>43</v>
      </c>
      <c r="H990" s="22" t="s">
        <v>91</v>
      </c>
      <c r="I990" s="37">
        <v>2</v>
      </c>
      <c r="J990" s="37" t="s">
        <v>92</v>
      </c>
      <c r="K990" s="37" t="s">
        <v>92</v>
      </c>
      <c r="L990" s="34"/>
      <c r="M990" s="34"/>
      <c r="N990" s="34"/>
      <c r="O990" s="34">
        <v>1</v>
      </c>
      <c r="P990" s="34"/>
      <c r="Q990" s="34"/>
      <c r="R990" s="34"/>
      <c r="S990" s="34"/>
      <c r="T990" s="34"/>
      <c r="U990" s="34"/>
      <c r="V990" s="34"/>
      <c r="W990" s="34"/>
      <c r="X990" s="34">
        <v>1</v>
      </c>
    </row>
    <row r="991" spans="1:24" ht="15" x14ac:dyDescent="0.25">
      <c r="A991" s="40">
        <v>1308</v>
      </c>
      <c r="B991" s="34">
        <v>1</v>
      </c>
      <c r="C991" s="42">
        <v>4455595.3899999997</v>
      </c>
      <c r="D991" s="42">
        <v>351269.75</v>
      </c>
      <c r="E991" s="34" t="s">
        <v>90</v>
      </c>
      <c r="F991" s="47" t="s">
        <v>41</v>
      </c>
      <c r="G991" s="35" t="s">
        <v>43</v>
      </c>
      <c r="H991" s="22" t="s">
        <v>91</v>
      </c>
      <c r="I991" s="37">
        <v>4</v>
      </c>
      <c r="J991" s="37" t="s">
        <v>92</v>
      </c>
      <c r="K991" s="37" t="s">
        <v>92</v>
      </c>
      <c r="L991" s="34">
        <v>1</v>
      </c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>
        <v>1</v>
      </c>
    </row>
    <row r="992" spans="1:24" ht="15" x14ac:dyDescent="0.25">
      <c r="A992" s="40">
        <v>1790</v>
      </c>
      <c r="B992" s="34">
        <v>40</v>
      </c>
      <c r="C992" s="42">
        <v>4457742.4000000004</v>
      </c>
      <c r="D992" s="42">
        <v>351589.4</v>
      </c>
      <c r="E992" s="34" t="s">
        <v>90</v>
      </c>
      <c r="F992" s="47" t="s">
        <v>41</v>
      </c>
      <c r="G992" s="35" t="s">
        <v>43</v>
      </c>
      <c r="H992" s="22" t="s">
        <v>91</v>
      </c>
      <c r="I992" s="37">
        <v>2</v>
      </c>
      <c r="J992" s="37" t="s">
        <v>92</v>
      </c>
      <c r="K992" s="37" t="s">
        <v>92</v>
      </c>
      <c r="L992" s="34"/>
      <c r="M992" s="34"/>
      <c r="N992" s="34"/>
      <c r="O992" s="34">
        <v>1</v>
      </c>
      <c r="P992" s="34"/>
      <c r="Q992" s="34">
        <v>1</v>
      </c>
      <c r="R992" s="34"/>
      <c r="S992" s="34"/>
      <c r="T992" s="34"/>
      <c r="U992" s="34"/>
      <c r="V992" s="34"/>
      <c r="W992" s="34"/>
      <c r="X992" s="34">
        <v>2</v>
      </c>
    </row>
    <row r="993" spans="1:24" ht="15" x14ac:dyDescent="0.25">
      <c r="A993" s="40">
        <v>2077</v>
      </c>
      <c r="B993" s="34">
        <v>15</v>
      </c>
      <c r="C993" s="42">
        <v>4447339.2699999996</v>
      </c>
      <c r="D993" s="42">
        <v>351731.74</v>
      </c>
      <c r="E993" s="34" t="s">
        <v>90</v>
      </c>
      <c r="F993" s="47" t="s">
        <v>41</v>
      </c>
      <c r="G993" s="35" t="s">
        <v>43</v>
      </c>
      <c r="H993" s="22" t="s">
        <v>91</v>
      </c>
      <c r="I993" s="37">
        <v>2</v>
      </c>
      <c r="J993" s="37" t="s">
        <v>92</v>
      </c>
      <c r="K993" s="37" t="s">
        <v>92</v>
      </c>
      <c r="L993" s="34"/>
      <c r="M993" s="34"/>
      <c r="N993" s="34"/>
      <c r="O993" s="34"/>
      <c r="P993" s="34"/>
      <c r="Q993" s="34"/>
      <c r="R993" s="34"/>
      <c r="S993" s="34"/>
      <c r="T993" s="34"/>
      <c r="U993" s="34">
        <v>1</v>
      </c>
      <c r="V993" s="34"/>
      <c r="W993" s="34"/>
      <c r="X993" s="34">
        <v>1</v>
      </c>
    </row>
    <row r="994" spans="1:24" ht="15" x14ac:dyDescent="0.25">
      <c r="A994" s="40">
        <v>2093</v>
      </c>
      <c r="B994" s="34">
        <v>1</v>
      </c>
      <c r="C994" s="42">
        <v>4455545.6399999997</v>
      </c>
      <c r="D994" s="42">
        <v>351879.13</v>
      </c>
      <c r="E994" s="34" t="s">
        <v>90</v>
      </c>
      <c r="F994" s="47" t="s">
        <v>41</v>
      </c>
      <c r="G994" s="35" t="s">
        <v>43</v>
      </c>
      <c r="H994" s="22" t="s">
        <v>91</v>
      </c>
      <c r="I994" s="37">
        <v>9</v>
      </c>
      <c r="J994" s="37" t="s">
        <v>92</v>
      </c>
      <c r="K994" s="37" t="s">
        <v>92</v>
      </c>
      <c r="L994" s="34"/>
      <c r="M994" s="34"/>
      <c r="N994" s="34">
        <v>1</v>
      </c>
      <c r="O994" s="34"/>
      <c r="P994" s="34"/>
      <c r="Q994" s="34"/>
      <c r="R994" s="34"/>
      <c r="S994" s="34"/>
      <c r="T994" s="34"/>
      <c r="U994" s="34"/>
      <c r="V994" s="34"/>
      <c r="W994" s="34"/>
      <c r="X994" s="34">
        <v>1</v>
      </c>
    </row>
    <row r="995" spans="1:24" ht="15" x14ac:dyDescent="0.25">
      <c r="A995" s="40">
        <v>2094</v>
      </c>
      <c r="B995" s="34">
        <v>1</v>
      </c>
      <c r="C995" s="42">
        <v>4455529.47</v>
      </c>
      <c r="D995" s="42">
        <v>351973.28</v>
      </c>
      <c r="E995" s="34" t="s">
        <v>90</v>
      </c>
      <c r="F995" s="47" t="s">
        <v>41</v>
      </c>
      <c r="G995" s="35" t="s">
        <v>43</v>
      </c>
      <c r="H995" s="22" t="s">
        <v>91</v>
      </c>
      <c r="I995" s="37">
        <v>9</v>
      </c>
      <c r="J995" s="37" t="s">
        <v>92</v>
      </c>
      <c r="K995" s="37" t="s">
        <v>92</v>
      </c>
      <c r="L995" s="34"/>
      <c r="M995" s="34"/>
      <c r="N995" s="34"/>
      <c r="O995" s="34">
        <v>1</v>
      </c>
      <c r="P995" s="34"/>
      <c r="Q995" s="34"/>
      <c r="R995" s="34">
        <v>1</v>
      </c>
      <c r="S995" s="34"/>
      <c r="T995" s="34"/>
      <c r="U995" s="34"/>
      <c r="V995" s="34"/>
      <c r="W995" s="34"/>
      <c r="X995" s="34">
        <v>2</v>
      </c>
    </row>
    <row r="996" spans="1:24" ht="15" x14ac:dyDescent="0.25">
      <c r="A996" s="40">
        <v>1789</v>
      </c>
      <c r="B996" s="34">
        <v>40</v>
      </c>
      <c r="C996" s="42">
        <v>4457907.9000000004</v>
      </c>
      <c r="D996" s="42">
        <v>352395.9</v>
      </c>
      <c r="E996" s="34" t="s">
        <v>90</v>
      </c>
      <c r="F996" s="47" t="s">
        <v>41</v>
      </c>
      <c r="G996" s="35" t="s">
        <v>43</v>
      </c>
      <c r="H996" s="22" t="s">
        <v>91</v>
      </c>
      <c r="I996" s="37">
        <v>3</v>
      </c>
      <c r="J996" s="37" t="s">
        <v>92</v>
      </c>
      <c r="K996" s="37" t="s">
        <v>92</v>
      </c>
      <c r="L996" s="34">
        <v>1</v>
      </c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>
        <v>1</v>
      </c>
    </row>
    <row r="997" spans="1:24" ht="15" x14ac:dyDescent="0.25">
      <c r="A997" s="40">
        <v>1012</v>
      </c>
      <c r="B997" s="34">
        <v>25</v>
      </c>
      <c r="C997" s="42">
        <v>4464068.17</v>
      </c>
      <c r="D997" s="42">
        <v>352568.56</v>
      </c>
      <c r="E997" s="34" t="s">
        <v>90</v>
      </c>
      <c r="F997" s="47" t="s">
        <v>41</v>
      </c>
      <c r="G997" s="35" t="s">
        <v>43</v>
      </c>
      <c r="H997" s="22" t="s">
        <v>91</v>
      </c>
      <c r="I997" s="37">
        <v>4</v>
      </c>
      <c r="J997" s="37" t="s">
        <v>92</v>
      </c>
      <c r="K997" s="37" t="s">
        <v>92</v>
      </c>
      <c r="L997" s="34"/>
      <c r="M997" s="34">
        <v>1</v>
      </c>
      <c r="N997" s="34"/>
      <c r="O997" s="34"/>
      <c r="P997" s="34"/>
      <c r="Q997" s="34">
        <v>1</v>
      </c>
      <c r="R997" s="34"/>
      <c r="S997" s="34"/>
      <c r="T997" s="34"/>
      <c r="U997" s="34"/>
      <c r="V997" s="34"/>
      <c r="W997" s="34"/>
      <c r="X997" s="34">
        <v>2</v>
      </c>
    </row>
    <row r="998" spans="1:24" ht="15" x14ac:dyDescent="0.25">
      <c r="A998" s="40">
        <v>1011</v>
      </c>
      <c r="B998" s="34">
        <v>25</v>
      </c>
      <c r="C998" s="42">
        <v>4464330.07</v>
      </c>
      <c r="D998" s="42">
        <v>352571.31</v>
      </c>
      <c r="E998" s="34" t="s">
        <v>90</v>
      </c>
      <c r="F998" s="47" t="s">
        <v>41</v>
      </c>
      <c r="G998" s="35" t="s">
        <v>43</v>
      </c>
      <c r="H998" s="22" t="s">
        <v>91</v>
      </c>
      <c r="I998" s="37">
        <v>4</v>
      </c>
      <c r="J998" s="37" t="s">
        <v>92</v>
      </c>
      <c r="K998" s="37" t="s">
        <v>92</v>
      </c>
      <c r="L998" s="34"/>
      <c r="M998" s="34"/>
      <c r="N998" s="34"/>
      <c r="O998" s="34">
        <v>1</v>
      </c>
      <c r="P998" s="34"/>
      <c r="Q998" s="34"/>
      <c r="R998" s="34"/>
      <c r="S998" s="34"/>
      <c r="T998" s="34"/>
      <c r="U998" s="34"/>
      <c r="V998" s="34"/>
      <c r="W998" s="34"/>
      <c r="X998" s="34">
        <v>1</v>
      </c>
    </row>
    <row r="999" spans="1:24" ht="15" x14ac:dyDescent="0.25">
      <c r="A999" s="40">
        <v>1686</v>
      </c>
      <c r="B999" s="34">
        <v>21</v>
      </c>
      <c r="C999" s="42">
        <v>4445702.4800000004</v>
      </c>
      <c r="D999" s="42">
        <v>352794.9</v>
      </c>
      <c r="E999" s="34" t="s">
        <v>90</v>
      </c>
      <c r="F999" s="47" t="s">
        <v>41</v>
      </c>
      <c r="G999" s="35" t="s">
        <v>43</v>
      </c>
      <c r="H999" s="22" t="s">
        <v>91</v>
      </c>
      <c r="I999" s="37">
        <v>2</v>
      </c>
      <c r="J999" s="37" t="s">
        <v>92</v>
      </c>
      <c r="K999" s="37" t="s">
        <v>92</v>
      </c>
      <c r="L999" s="34"/>
      <c r="M999" s="34"/>
      <c r="N999" s="34"/>
      <c r="O999" s="34">
        <v>1</v>
      </c>
      <c r="P999" s="34"/>
      <c r="Q999" s="34"/>
      <c r="R999" s="34"/>
      <c r="S999" s="34"/>
      <c r="T999" s="34"/>
      <c r="U999" s="34"/>
      <c r="V999" s="34"/>
      <c r="W999" s="34"/>
      <c r="X999" s="34">
        <v>1</v>
      </c>
    </row>
    <row r="1000" spans="1:24" ht="15" x14ac:dyDescent="0.25">
      <c r="A1000" s="40">
        <v>1704</v>
      </c>
      <c r="B1000" s="34">
        <v>21</v>
      </c>
      <c r="C1000" s="42">
        <v>4445683.8600000003</v>
      </c>
      <c r="D1000" s="42">
        <v>352981.92</v>
      </c>
      <c r="E1000" s="34" t="s">
        <v>90</v>
      </c>
      <c r="F1000" s="47" t="s">
        <v>41</v>
      </c>
      <c r="G1000" s="35" t="s">
        <v>43</v>
      </c>
      <c r="H1000" s="22" t="s">
        <v>91</v>
      </c>
      <c r="I1000" s="37">
        <v>2</v>
      </c>
      <c r="J1000" s="37" t="s">
        <v>92</v>
      </c>
      <c r="K1000" s="37" t="s">
        <v>92</v>
      </c>
      <c r="L1000" s="34"/>
      <c r="M1000" s="34"/>
      <c r="N1000" s="34"/>
      <c r="O1000" s="34">
        <v>1</v>
      </c>
      <c r="P1000" s="34"/>
      <c r="Q1000" s="34"/>
      <c r="R1000" s="34"/>
      <c r="S1000" s="34"/>
      <c r="T1000" s="34"/>
      <c r="U1000" s="34"/>
      <c r="V1000" s="34"/>
      <c r="W1000" s="34"/>
      <c r="X1000" s="34">
        <v>1</v>
      </c>
    </row>
    <row r="1001" spans="1:24" ht="15" x14ac:dyDescent="0.25">
      <c r="A1001" s="40">
        <v>1703</v>
      </c>
      <c r="B1001" s="34">
        <v>21</v>
      </c>
      <c r="C1001" s="42">
        <v>4445558.54</v>
      </c>
      <c r="D1001" s="42">
        <v>353770.27</v>
      </c>
      <c r="E1001" s="34" t="s">
        <v>90</v>
      </c>
      <c r="F1001" s="47" t="s">
        <v>41</v>
      </c>
      <c r="G1001" s="35" t="s">
        <v>43</v>
      </c>
      <c r="H1001" s="22" t="s">
        <v>91</v>
      </c>
      <c r="I1001" s="37">
        <v>2</v>
      </c>
      <c r="J1001" s="37" t="s">
        <v>92</v>
      </c>
      <c r="K1001" s="37" t="s">
        <v>92</v>
      </c>
      <c r="L1001" s="34"/>
      <c r="M1001" s="34"/>
      <c r="N1001" s="34"/>
      <c r="O1001" s="34">
        <v>1</v>
      </c>
      <c r="P1001" s="34"/>
      <c r="Q1001" s="34"/>
      <c r="R1001" s="34">
        <v>1</v>
      </c>
      <c r="S1001" s="34"/>
      <c r="T1001" s="34"/>
      <c r="U1001" s="34"/>
      <c r="V1001" s="34"/>
      <c r="W1001" s="34"/>
      <c r="X1001" s="34">
        <v>2</v>
      </c>
    </row>
    <row r="1002" spans="1:24" ht="15" x14ac:dyDescent="0.25">
      <c r="A1002" s="40">
        <v>1702</v>
      </c>
      <c r="B1002" s="34">
        <v>21</v>
      </c>
      <c r="C1002" s="42">
        <v>4445462.4800000004</v>
      </c>
      <c r="D1002" s="42">
        <v>354346.26</v>
      </c>
      <c r="E1002" s="34" t="s">
        <v>90</v>
      </c>
      <c r="F1002" s="47" t="s">
        <v>41</v>
      </c>
      <c r="G1002" s="35" t="s">
        <v>43</v>
      </c>
      <c r="H1002" s="22" t="s">
        <v>91</v>
      </c>
      <c r="I1002" s="37">
        <v>7</v>
      </c>
      <c r="J1002" s="37" t="s">
        <v>92</v>
      </c>
      <c r="K1002" s="37" t="s">
        <v>92</v>
      </c>
      <c r="L1002" s="34"/>
      <c r="M1002" s="34"/>
      <c r="N1002" s="34"/>
      <c r="O1002" s="34">
        <v>1</v>
      </c>
      <c r="P1002" s="34"/>
      <c r="Q1002" s="34"/>
      <c r="R1002" s="34"/>
      <c r="S1002" s="34"/>
      <c r="T1002" s="34"/>
      <c r="U1002" s="34"/>
      <c r="V1002" s="34"/>
      <c r="W1002" s="34"/>
      <c r="X1002" s="34">
        <v>1</v>
      </c>
    </row>
    <row r="1003" spans="1:24" ht="15" x14ac:dyDescent="0.25">
      <c r="A1003" s="40">
        <v>1687</v>
      </c>
      <c r="B1003" s="34">
        <v>21</v>
      </c>
      <c r="C1003" s="42">
        <v>4445459.49</v>
      </c>
      <c r="D1003" s="42">
        <v>354357.19</v>
      </c>
      <c r="E1003" s="34" t="s">
        <v>90</v>
      </c>
      <c r="F1003" s="47" t="s">
        <v>41</v>
      </c>
      <c r="G1003" s="35" t="s">
        <v>43</v>
      </c>
      <c r="H1003" s="22" t="s">
        <v>91</v>
      </c>
      <c r="I1003" s="37">
        <v>2</v>
      </c>
      <c r="J1003" s="37" t="s">
        <v>92</v>
      </c>
      <c r="K1003" s="37" t="s">
        <v>92</v>
      </c>
      <c r="L1003" s="34"/>
      <c r="M1003" s="34"/>
      <c r="N1003" s="34"/>
      <c r="O1003" s="34">
        <v>1</v>
      </c>
      <c r="P1003" s="34"/>
      <c r="Q1003" s="34"/>
      <c r="R1003" s="34"/>
      <c r="S1003" s="34"/>
      <c r="T1003" s="34"/>
      <c r="U1003" s="34"/>
      <c r="V1003" s="34"/>
      <c r="W1003" s="34"/>
      <c r="X1003" s="34">
        <v>1</v>
      </c>
    </row>
    <row r="1004" spans="1:24" ht="15" x14ac:dyDescent="0.25">
      <c r="A1004" s="40">
        <v>1595</v>
      </c>
      <c r="B1004" s="34">
        <v>28</v>
      </c>
      <c r="C1004" s="42">
        <v>4461947.91</v>
      </c>
      <c r="D1004" s="42">
        <v>354568.15</v>
      </c>
      <c r="E1004" s="34" t="s">
        <v>90</v>
      </c>
      <c r="F1004" s="47" t="s">
        <v>41</v>
      </c>
      <c r="G1004" s="35" t="s">
        <v>43</v>
      </c>
      <c r="H1004" s="22" t="s">
        <v>91</v>
      </c>
      <c r="I1004" s="37">
        <v>3</v>
      </c>
      <c r="J1004" s="37" t="s">
        <v>92</v>
      </c>
      <c r="K1004" s="37" t="s">
        <v>92</v>
      </c>
      <c r="L1004" s="34"/>
      <c r="M1004" s="34"/>
      <c r="N1004" s="34">
        <v>1</v>
      </c>
      <c r="O1004" s="34"/>
      <c r="P1004" s="34"/>
      <c r="Q1004" s="34"/>
      <c r="R1004" s="34"/>
      <c r="S1004" s="34"/>
      <c r="T1004" s="34"/>
      <c r="U1004" s="34"/>
      <c r="V1004" s="34"/>
      <c r="W1004" s="34"/>
      <c r="X1004" s="34">
        <v>1</v>
      </c>
    </row>
    <row r="1005" spans="1:24" ht="15" x14ac:dyDescent="0.25">
      <c r="A1005" s="40">
        <v>1681</v>
      </c>
      <c r="B1005" s="34">
        <v>28</v>
      </c>
      <c r="C1005" s="42">
        <v>4462741</v>
      </c>
      <c r="D1005" s="42">
        <v>354573.86</v>
      </c>
      <c r="E1005" s="34" t="s">
        <v>90</v>
      </c>
      <c r="F1005" s="47" t="s">
        <v>41</v>
      </c>
      <c r="G1005" s="35" t="s">
        <v>43</v>
      </c>
      <c r="H1005" s="22" t="s">
        <v>91</v>
      </c>
      <c r="I1005" s="37">
        <v>3</v>
      </c>
      <c r="J1005" s="37" t="s">
        <v>92</v>
      </c>
      <c r="K1005" s="37" t="s">
        <v>92</v>
      </c>
      <c r="L1005" s="34"/>
      <c r="M1005" s="34"/>
      <c r="N1005" s="34">
        <v>1</v>
      </c>
      <c r="O1005" s="34">
        <v>1</v>
      </c>
      <c r="P1005" s="34"/>
      <c r="Q1005" s="34"/>
      <c r="R1005" s="34"/>
      <c r="S1005" s="34"/>
      <c r="T1005" s="34"/>
      <c r="U1005" s="34"/>
      <c r="V1005" s="34"/>
      <c r="W1005" s="34"/>
      <c r="X1005" s="34">
        <v>2</v>
      </c>
    </row>
    <row r="1006" spans="1:24" ht="15" x14ac:dyDescent="0.25">
      <c r="A1006" s="40">
        <v>1597</v>
      </c>
      <c r="B1006" s="34">
        <v>28</v>
      </c>
      <c r="C1006" s="42">
        <v>4462743.6100000003</v>
      </c>
      <c r="D1006" s="42">
        <v>354582.67</v>
      </c>
      <c r="E1006" s="34" t="s">
        <v>90</v>
      </c>
      <c r="F1006" s="47" t="s">
        <v>41</v>
      </c>
      <c r="G1006" s="35" t="s">
        <v>43</v>
      </c>
      <c r="H1006" s="22" t="s">
        <v>91</v>
      </c>
      <c r="I1006" s="37">
        <v>3</v>
      </c>
      <c r="J1006" s="37" t="s">
        <v>92</v>
      </c>
      <c r="K1006" s="37" t="s">
        <v>92</v>
      </c>
      <c r="L1006" s="34">
        <v>1</v>
      </c>
      <c r="M1006" s="34">
        <v>1</v>
      </c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>
        <v>2</v>
      </c>
    </row>
    <row r="1007" spans="1:24" ht="15" x14ac:dyDescent="0.25">
      <c r="A1007" s="40">
        <v>1289</v>
      </c>
      <c r="B1007" s="34">
        <v>28</v>
      </c>
      <c r="C1007" s="42">
        <v>4462580.79</v>
      </c>
      <c r="D1007" s="42">
        <v>354584.12</v>
      </c>
      <c r="E1007" s="34" t="s">
        <v>90</v>
      </c>
      <c r="F1007" s="47" t="s">
        <v>41</v>
      </c>
      <c r="G1007" s="35" t="s">
        <v>43</v>
      </c>
      <c r="H1007" s="22" t="s">
        <v>91</v>
      </c>
      <c r="I1007" s="37">
        <v>3</v>
      </c>
      <c r="J1007" s="37" t="s">
        <v>92</v>
      </c>
      <c r="K1007" s="37" t="s">
        <v>92</v>
      </c>
      <c r="L1007" s="34"/>
      <c r="M1007" s="34"/>
      <c r="N1007" s="34"/>
      <c r="O1007" s="34">
        <v>1</v>
      </c>
      <c r="P1007" s="34"/>
      <c r="Q1007" s="34">
        <v>1</v>
      </c>
      <c r="R1007" s="34"/>
      <c r="S1007" s="34"/>
      <c r="T1007" s="34"/>
      <c r="U1007" s="34"/>
      <c r="V1007" s="34"/>
      <c r="W1007" s="34"/>
      <c r="X1007" s="34">
        <v>2</v>
      </c>
    </row>
    <row r="1008" spans="1:24" ht="15" x14ac:dyDescent="0.25">
      <c r="A1008" s="40">
        <v>1685</v>
      </c>
      <c r="B1008" s="34">
        <v>21</v>
      </c>
      <c r="C1008" s="42">
        <v>4445382.92</v>
      </c>
      <c r="D1008" s="42">
        <v>354892.15</v>
      </c>
      <c r="E1008" s="34" t="s">
        <v>90</v>
      </c>
      <c r="F1008" s="47" t="s">
        <v>41</v>
      </c>
      <c r="G1008" s="35" t="s">
        <v>43</v>
      </c>
      <c r="H1008" s="22" t="s">
        <v>91</v>
      </c>
      <c r="I1008" s="37">
        <v>2</v>
      </c>
      <c r="J1008" s="37" t="s">
        <v>92</v>
      </c>
      <c r="K1008" s="37" t="s">
        <v>92</v>
      </c>
      <c r="L1008" s="34"/>
      <c r="M1008" s="34"/>
      <c r="N1008" s="34"/>
      <c r="O1008" s="34">
        <v>1</v>
      </c>
      <c r="P1008" s="34"/>
      <c r="Q1008" s="34"/>
      <c r="R1008" s="34"/>
      <c r="S1008" s="34"/>
      <c r="T1008" s="34"/>
      <c r="U1008" s="34"/>
      <c r="V1008" s="34"/>
      <c r="W1008" s="34"/>
      <c r="X1008" s="34">
        <v>1</v>
      </c>
    </row>
    <row r="1009" spans="1:24" ht="15" x14ac:dyDescent="0.25">
      <c r="A1009" s="40">
        <v>1292</v>
      </c>
      <c r="B1009" s="34">
        <v>28</v>
      </c>
      <c r="C1009" s="42">
        <v>4461162.6500000004</v>
      </c>
      <c r="D1009" s="42">
        <v>354951.12</v>
      </c>
      <c r="E1009" s="34" t="s">
        <v>90</v>
      </c>
      <c r="F1009" s="47" t="s">
        <v>41</v>
      </c>
      <c r="G1009" s="35" t="s">
        <v>43</v>
      </c>
      <c r="H1009" s="22" t="s">
        <v>91</v>
      </c>
      <c r="I1009" s="37">
        <v>3</v>
      </c>
      <c r="J1009" s="37" t="s">
        <v>92</v>
      </c>
      <c r="K1009" s="37" t="s">
        <v>92</v>
      </c>
      <c r="L1009" s="34">
        <v>1</v>
      </c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>
        <v>1</v>
      </c>
    </row>
    <row r="1010" spans="1:24" ht="15" x14ac:dyDescent="0.25">
      <c r="A1010" s="40">
        <v>1705</v>
      </c>
      <c r="B1010" s="34">
        <v>21</v>
      </c>
      <c r="C1010" s="42">
        <v>4445368.76</v>
      </c>
      <c r="D1010" s="42">
        <v>354970.79</v>
      </c>
      <c r="E1010" s="34" t="s">
        <v>90</v>
      </c>
      <c r="F1010" s="47" t="s">
        <v>41</v>
      </c>
      <c r="G1010" s="35" t="s">
        <v>43</v>
      </c>
      <c r="H1010" s="22" t="s">
        <v>91</v>
      </c>
      <c r="I1010" s="37">
        <v>7</v>
      </c>
      <c r="J1010" s="37" t="s">
        <v>92</v>
      </c>
      <c r="K1010" s="37" t="s">
        <v>92</v>
      </c>
      <c r="L1010" s="34"/>
      <c r="M1010" s="34"/>
      <c r="N1010" s="34"/>
      <c r="O1010" s="34">
        <v>1</v>
      </c>
      <c r="P1010" s="34"/>
      <c r="Q1010" s="34"/>
      <c r="R1010" s="34"/>
      <c r="S1010" s="34"/>
      <c r="T1010" s="34"/>
      <c r="U1010" s="34"/>
      <c r="V1010" s="34"/>
      <c r="W1010" s="34"/>
      <c r="X1010" s="34">
        <v>1</v>
      </c>
    </row>
    <row r="1011" spans="1:24" ht="15" x14ac:dyDescent="0.25">
      <c r="A1011" s="40">
        <v>1701</v>
      </c>
      <c r="B1011" s="34">
        <v>21</v>
      </c>
      <c r="C1011" s="42">
        <v>4445347.2</v>
      </c>
      <c r="D1011" s="42">
        <v>355110.72</v>
      </c>
      <c r="E1011" s="34" t="s">
        <v>90</v>
      </c>
      <c r="F1011" s="47" t="s">
        <v>41</v>
      </c>
      <c r="G1011" s="35" t="s">
        <v>43</v>
      </c>
      <c r="H1011" s="22" t="s">
        <v>91</v>
      </c>
      <c r="I1011" s="37">
        <v>7</v>
      </c>
      <c r="J1011" s="37" t="s">
        <v>92</v>
      </c>
      <c r="K1011" s="37" t="s">
        <v>92</v>
      </c>
      <c r="L1011" s="34"/>
      <c r="M1011" s="34"/>
      <c r="N1011" s="34"/>
      <c r="O1011" s="34">
        <v>1</v>
      </c>
      <c r="P1011" s="34"/>
      <c r="Q1011" s="34"/>
      <c r="R1011" s="34"/>
      <c r="S1011" s="34"/>
      <c r="T1011" s="34"/>
      <c r="U1011" s="34"/>
      <c r="V1011" s="34"/>
      <c r="W1011" s="34"/>
      <c r="X1011" s="34">
        <v>1</v>
      </c>
    </row>
    <row r="1012" spans="1:24" ht="15" x14ac:dyDescent="0.25">
      <c r="A1012" s="40">
        <v>1075</v>
      </c>
      <c r="B1012" s="34">
        <v>19</v>
      </c>
      <c r="C1012" s="42">
        <v>4443894.0599999996</v>
      </c>
      <c r="D1012" s="42">
        <v>355171.21</v>
      </c>
      <c r="E1012" s="34" t="s">
        <v>90</v>
      </c>
      <c r="F1012" s="47" t="s">
        <v>41</v>
      </c>
      <c r="G1012" s="35" t="s">
        <v>43</v>
      </c>
      <c r="H1012" s="22" t="s">
        <v>91</v>
      </c>
      <c r="I1012" s="37">
        <v>2</v>
      </c>
      <c r="J1012" s="37" t="s">
        <v>92</v>
      </c>
      <c r="K1012" s="37" t="s">
        <v>92</v>
      </c>
      <c r="L1012" s="34"/>
      <c r="M1012" s="34"/>
      <c r="N1012" s="34"/>
      <c r="O1012" s="34">
        <v>1</v>
      </c>
      <c r="P1012" s="34"/>
      <c r="Q1012" s="34"/>
      <c r="R1012" s="34"/>
      <c r="S1012" s="34"/>
      <c r="T1012" s="34"/>
      <c r="U1012" s="34"/>
      <c r="V1012" s="34"/>
      <c r="W1012" s="34"/>
      <c r="X1012" s="34">
        <v>1</v>
      </c>
    </row>
    <row r="1013" spans="1:24" ht="15" x14ac:dyDescent="0.25">
      <c r="A1013" s="40">
        <v>1593</v>
      </c>
      <c r="B1013" s="34">
        <v>28</v>
      </c>
      <c r="C1013" s="42">
        <v>4460261.3499999996</v>
      </c>
      <c r="D1013" s="42">
        <v>355311.97</v>
      </c>
      <c r="E1013" s="34" t="s">
        <v>90</v>
      </c>
      <c r="F1013" s="47" t="s">
        <v>41</v>
      </c>
      <c r="G1013" s="35" t="s">
        <v>43</v>
      </c>
      <c r="H1013" s="22" t="s">
        <v>91</v>
      </c>
      <c r="I1013" s="37">
        <v>3</v>
      </c>
      <c r="J1013" s="37" t="s">
        <v>92</v>
      </c>
      <c r="K1013" s="37" t="s">
        <v>92</v>
      </c>
      <c r="L1013" s="34">
        <v>1</v>
      </c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>
        <v>1</v>
      </c>
    </row>
    <row r="1014" spans="1:24" ht="15" x14ac:dyDescent="0.25">
      <c r="A1014" s="40">
        <v>1777</v>
      </c>
      <c r="B1014" s="34">
        <v>59</v>
      </c>
      <c r="C1014" s="42">
        <v>4453383.0999999996</v>
      </c>
      <c r="D1014" s="42">
        <v>355339.7</v>
      </c>
      <c r="E1014" s="34" t="s">
        <v>90</v>
      </c>
      <c r="F1014" s="47" t="s">
        <v>41</v>
      </c>
      <c r="G1014" s="35" t="s">
        <v>43</v>
      </c>
      <c r="H1014" s="22" t="s">
        <v>91</v>
      </c>
      <c r="I1014" s="37">
        <v>2</v>
      </c>
      <c r="J1014" s="37" t="s">
        <v>92</v>
      </c>
      <c r="K1014" s="37" t="s">
        <v>92</v>
      </c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>
        <v>1</v>
      </c>
      <c r="W1014" s="34"/>
      <c r="X1014" s="34">
        <v>1</v>
      </c>
    </row>
    <row r="1015" spans="1:24" ht="15" x14ac:dyDescent="0.25">
      <c r="A1015" s="40">
        <v>1468</v>
      </c>
      <c r="B1015" s="34">
        <v>21</v>
      </c>
      <c r="C1015" s="42">
        <v>4445278.37</v>
      </c>
      <c r="D1015" s="42">
        <v>355562.93</v>
      </c>
      <c r="E1015" s="34" t="s">
        <v>90</v>
      </c>
      <c r="F1015" s="47" t="s">
        <v>41</v>
      </c>
      <c r="G1015" s="35" t="s">
        <v>43</v>
      </c>
      <c r="H1015" s="22" t="s">
        <v>91</v>
      </c>
      <c r="I1015" s="37">
        <v>3</v>
      </c>
      <c r="J1015" s="37" t="s">
        <v>92</v>
      </c>
      <c r="K1015" s="37" t="s">
        <v>92</v>
      </c>
      <c r="L1015" s="34"/>
      <c r="M1015" s="34"/>
      <c r="N1015" s="34"/>
      <c r="O1015" s="34">
        <v>1</v>
      </c>
      <c r="P1015" s="34"/>
      <c r="Q1015" s="34"/>
      <c r="R1015" s="34"/>
      <c r="S1015" s="34"/>
      <c r="T1015" s="34"/>
      <c r="U1015" s="34"/>
      <c r="V1015" s="34"/>
      <c r="W1015" s="34"/>
      <c r="X1015" s="34">
        <v>1</v>
      </c>
    </row>
    <row r="1016" spans="1:24" ht="15" x14ac:dyDescent="0.25">
      <c r="A1016" s="40">
        <v>1950</v>
      </c>
      <c r="B1016" s="34">
        <v>28</v>
      </c>
      <c r="C1016" s="42">
        <v>4459954.99</v>
      </c>
      <c r="D1016" s="42">
        <v>355716.96</v>
      </c>
      <c r="E1016" s="34" t="s">
        <v>90</v>
      </c>
      <c r="F1016" s="47" t="s">
        <v>41</v>
      </c>
      <c r="G1016" s="35" t="s">
        <v>43</v>
      </c>
      <c r="H1016" s="22" t="s">
        <v>91</v>
      </c>
      <c r="I1016" s="37">
        <v>3</v>
      </c>
      <c r="J1016" s="37" t="s">
        <v>92</v>
      </c>
      <c r="K1016" s="37" t="s">
        <v>92</v>
      </c>
      <c r="L1016" s="34">
        <v>1</v>
      </c>
      <c r="M1016" s="34"/>
      <c r="N1016" s="34">
        <v>1</v>
      </c>
      <c r="O1016" s="34">
        <v>1</v>
      </c>
      <c r="P1016" s="34"/>
      <c r="Q1016" s="34">
        <v>1</v>
      </c>
      <c r="R1016" s="34"/>
      <c r="S1016" s="34"/>
      <c r="T1016" s="34"/>
      <c r="U1016" s="34"/>
      <c r="V1016" s="34"/>
      <c r="W1016" s="34"/>
      <c r="X1016" s="34">
        <v>4</v>
      </c>
    </row>
    <row r="1017" spans="1:24" ht="15" x14ac:dyDescent="0.25">
      <c r="A1017" s="40">
        <v>1948</v>
      </c>
      <c r="B1017" s="34">
        <v>28</v>
      </c>
      <c r="C1017" s="42">
        <v>4459177.0999999996</v>
      </c>
      <c r="D1017" s="42">
        <v>355857.46</v>
      </c>
      <c r="E1017" s="34" t="s">
        <v>90</v>
      </c>
      <c r="F1017" s="47" t="s">
        <v>41</v>
      </c>
      <c r="G1017" s="35" t="s">
        <v>43</v>
      </c>
      <c r="H1017" s="22" t="s">
        <v>91</v>
      </c>
      <c r="I1017" s="37">
        <v>3</v>
      </c>
      <c r="J1017" s="37" t="s">
        <v>92</v>
      </c>
      <c r="K1017" s="37" t="s">
        <v>92</v>
      </c>
      <c r="L1017" s="34"/>
      <c r="M1017" s="34"/>
      <c r="N1017" s="34"/>
      <c r="O1017" s="34"/>
      <c r="P1017" s="34"/>
      <c r="Q1017" s="34"/>
      <c r="R1017" s="34">
        <v>1</v>
      </c>
      <c r="S1017" s="34"/>
      <c r="T1017" s="34"/>
      <c r="U1017" s="34">
        <v>1</v>
      </c>
      <c r="V1017" s="34"/>
      <c r="W1017" s="34"/>
      <c r="X1017" s="34">
        <v>2</v>
      </c>
    </row>
    <row r="1018" spans="1:24" ht="15" x14ac:dyDescent="0.25">
      <c r="A1018" s="40">
        <v>1458</v>
      </c>
      <c r="B1018" s="34">
        <v>28</v>
      </c>
      <c r="C1018" s="42">
        <v>4459105.7</v>
      </c>
      <c r="D1018" s="42">
        <v>355921.17</v>
      </c>
      <c r="E1018" s="34" t="s">
        <v>90</v>
      </c>
      <c r="F1018" s="47" t="s">
        <v>41</v>
      </c>
      <c r="G1018" s="35" t="s">
        <v>43</v>
      </c>
      <c r="H1018" s="22" t="s">
        <v>91</v>
      </c>
      <c r="I1018" s="37">
        <v>3</v>
      </c>
      <c r="J1018" s="37" t="s">
        <v>92</v>
      </c>
      <c r="K1018" s="37" t="s">
        <v>92</v>
      </c>
      <c r="L1018" s="34">
        <v>1</v>
      </c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>
        <v>1</v>
      </c>
    </row>
    <row r="1019" spans="1:24" ht="15" x14ac:dyDescent="0.25">
      <c r="A1019" s="40">
        <v>1591</v>
      </c>
      <c r="B1019" s="34">
        <v>28</v>
      </c>
      <c r="C1019" s="42">
        <v>4459092.38</v>
      </c>
      <c r="D1019" s="42">
        <v>355932.23</v>
      </c>
      <c r="E1019" s="34" t="s">
        <v>90</v>
      </c>
      <c r="F1019" s="47" t="s">
        <v>41</v>
      </c>
      <c r="G1019" s="35" t="s">
        <v>43</v>
      </c>
      <c r="H1019" s="22" t="s">
        <v>91</v>
      </c>
      <c r="I1019" s="37">
        <v>3</v>
      </c>
      <c r="J1019" s="37" t="s">
        <v>92</v>
      </c>
      <c r="K1019" s="37" t="s">
        <v>92</v>
      </c>
      <c r="L1019" s="34"/>
      <c r="M1019" s="34"/>
      <c r="N1019" s="34"/>
      <c r="O1019" s="34"/>
      <c r="P1019" s="34"/>
      <c r="Q1019" s="34">
        <v>1</v>
      </c>
      <c r="R1019" s="34"/>
      <c r="S1019" s="34"/>
      <c r="T1019" s="34"/>
      <c r="U1019" s="34">
        <v>1</v>
      </c>
      <c r="V1019" s="34"/>
      <c r="W1019" s="34"/>
      <c r="X1019" s="34">
        <v>2</v>
      </c>
    </row>
    <row r="1020" spans="1:24" ht="15" x14ac:dyDescent="0.25">
      <c r="A1020" s="40">
        <v>1953</v>
      </c>
      <c r="B1020" s="34">
        <v>28</v>
      </c>
      <c r="C1020" s="42">
        <v>4458966.99</v>
      </c>
      <c r="D1020" s="42">
        <v>356037.86</v>
      </c>
      <c r="E1020" s="34" t="s">
        <v>90</v>
      </c>
      <c r="F1020" s="47" t="s">
        <v>41</v>
      </c>
      <c r="G1020" s="35" t="s">
        <v>43</v>
      </c>
      <c r="H1020" s="22" t="s">
        <v>91</v>
      </c>
      <c r="I1020" s="37">
        <v>3</v>
      </c>
      <c r="J1020" s="37" t="s">
        <v>92</v>
      </c>
      <c r="K1020" s="37" t="s">
        <v>92</v>
      </c>
      <c r="L1020" s="34"/>
      <c r="M1020" s="34">
        <v>1</v>
      </c>
      <c r="N1020" s="34"/>
      <c r="O1020" s="34">
        <v>1</v>
      </c>
      <c r="P1020" s="34"/>
      <c r="Q1020" s="34"/>
      <c r="R1020" s="34"/>
      <c r="S1020" s="34"/>
      <c r="T1020" s="34"/>
      <c r="U1020" s="34"/>
      <c r="V1020" s="34"/>
      <c r="W1020" s="34"/>
      <c r="X1020" s="34">
        <v>2</v>
      </c>
    </row>
    <row r="1021" spans="1:24" ht="15" x14ac:dyDescent="0.25">
      <c r="A1021" s="40">
        <v>1469</v>
      </c>
      <c r="B1021" s="34">
        <v>21</v>
      </c>
      <c r="C1021" s="42">
        <v>4445196.8</v>
      </c>
      <c r="D1021" s="42">
        <v>356090.82</v>
      </c>
      <c r="E1021" s="34" t="s">
        <v>90</v>
      </c>
      <c r="F1021" s="47" t="s">
        <v>41</v>
      </c>
      <c r="G1021" s="35" t="s">
        <v>43</v>
      </c>
      <c r="H1021" s="22" t="s">
        <v>91</v>
      </c>
      <c r="I1021" s="37">
        <v>2</v>
      </c>
      <c r="J1021" s="37" t="s">
        <v>92</v>
      </c>
      <c r="K1021" s="37" t="s">
        <v>92</v>
      </c>
      <c r="L1021" s="34"/>
      <c r="M1021" s="34"/>
      <c r="N1021" s="34"/>
      <c r="O1021" s="34">
        <v>1</v>
      </c>
      <c r="P1021" s="34"/>
      <c r="Q1021" s="34"/>
      <c r="R1021" s="34"/>
      <c r="S1021" s="34"/>
      <c r="T1021" s="34"/>
      <c r="U1021" s="34"/>
      <c r="V1021" s="34"/>
      <c r="W1021" s="34"/>
      <c r="X1021" s="34">
        <v>1</v>
      </c>
    </row>
    <row r="1022" spans="1:24" ht="15" x14ac:dyDescent="0.25">
      <c r="A1022" s="40">
        <v>1962</v>
      </c>
      <c r="B1022" s="34">
        <v>21</v>
      </c>
      <c r="C1022" s="42">
        <v>4445188</v>
      </c>
      <c r="D1022" s="42">
        <v>356174.16</v>
      </c>
      <c r="E1022" s="34" t="s">
        <v>90</v>
      </c>
      <c r="F1022" s="47" t="s">
        <v>41</v>
      </c>
      <c r="G1022" s="35" t="s">
        <v>43</v>
      </c>
      <c r="H1022" s="22" t="s">
        <v>91</v>
      </c>
      <c r="I1022" s="37">
        <v>2</v>
      </c>
      <c r="J1022" s="37" t="s">
        <v>92</v>
      </c>
      <c r="K1022" s="37" t="s">
        <v>92</v>
      </c>
      <c r="L1022" s="34"/>
      <c r="M1022" s="34"/>
      <c r="N1022" s="34"/>
      <c r="O1022" s="34">
        <v>1</v>
      </c>
      <c r="P1022" s="34"/>
      <c r="Q1022" s="34"/>
      <c r="R1022" s="34"/>
      <c r="S1022" s="34"/>
      <c r="T1022" s="34"/>
      <c r="U1022" s="34"/>
      <c r="V1022" s="34"/>
      <c r="W1022" s="34"/>
      <c r="X1022" s="34">
        <v>1</v>
      </c>
    </row>
    <row r="1023" spans="1:24" ht="15" x14ac:dyDescent="0.25">
      <c r="A1023" s="40">
        <v>1008</v>
      </c>
      <c r="B1023" s="34">
        <v>47</v>
      </c>
      <c r="C1023" s="42">
        <v>4463158.75</v>
      </c>
      <c r="D1023" s="42">
        <v>356226.63</v>
      </c>
      <c r="E1023" s="34" t="s">
        <v>90</v>
      </c>
      <c r="F1023" s="47" t="s">
        <v>41</v>
      </c>
      <c r="G1023" s="35" t="s">
        <v>43</v>
      </c>
      <c r="H1023" s="22" t="s">
        <v>91</v>
      </c>
      <c r="I1023" s="37">
        <v>3</v>
      </c>
      <c r="J1023" s="37" t="s">
        <v>92</v>
      </c>
      <c r="K1023" s="37" t="s">
        <v>92</v>
      </c>
      <c r="L1023" s="34"/>
      <c r="M1023" s="34">
        <v>1</v>
      </c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>
        <v>1</v>
      </c>
    </row>
    <row r="1024" spans="1:24" ht="15" x14ac:dyDescent="0.25">
      <c r="A1024" s="40">
        <v>1590</v>
      </c>
      <c r="B1024" s="34">
        <v>28</v>
      </c>
      <c r="C1024" s="42">
        <v>4458726.75</v>
      </c>
      <c r="D1024" s="42">
        <v>356233</v>
      </c>
      <c r="E1024" s="34" t="s">
        <v>90</v>
      </c>
      <c r="F1024" s="47" t="s">
        <v>41</v>
      </c>
      <c r="G1024" s="35" t="s">
        <v>43</v>
      </c>
      <c r="H1024" s="22" t="s">
        <v>91</v>
      </c>
      <c r="I1024" s="37">
        <v>3</v>
      </c>
      <c r="J1024" s="37" t="s">
        <v>92</v>
      </c>
      <c r="K1024" s="37" t="s">
        <v>92</v>
      </c>
      <c r="L1024" s="34"/>
      <c r="M1024" s="34">
        <v>1</v>
      </c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>
        <v>1</v>
      </c>
    </row>
    <row r="1025" spans="1:24" ht="15" x14ac:dyDescent="0.25">
      <c r="A1025" s="40">
        <v>1635</v>
      </c>
      <c r="B1025" s="34">
        <v>59</v>
      </c>
      <c r="C1025" s="42">
        <v>4452369.54</v>
      </c>
      <c r="D1025" s="42">
        <v>356237.69</v>
      </c>
      <c r="E1025" s="34" t="s">
        <v>90</v>
      </c>
      <c r="F1025" s="47" t="s">
        <v>41</v>
      </c>
      <c r="G1025" s="35" t="s">
        <v>43</v>
      </c>
      <c r="H1025" s="22" t="s">
        <v>91</v>
      </c>
      <c r="I1025" s="37">
        <v>2</v>
      </c>
      <c r="J1025" s="37" t="s">
        <v>92</v>
      </c>
      <c r="K1025" s="37" t="s">
        <v>92</v>
      </c>
      <c r="L1025" s="34">
        <v>1</v>
      </c>
      <c r="M1025" s="34">
        <v>1</v>
      </c>
      <c r="N1025" s="34"/>
      <c r="O1025" s="34"/>
      <c r="P1025" s="34"/>
      <c r="Q1025" s="34">
        <v>1</v>
      </c>
      <c r="R1025" s="34"/>
      <c r="S1025" s="34"/>
      <c r="T1025" s="34"/>
      <c r="U1025" s="34"/>
      <c r="V1025" s="34"/>
      <c r="W1025" s="34"/>
      <c r="X1025" s="34">
        <v>3</v>
      </c>
    </row>
    <row r="1026" spans="1:24" ht="15" x14ac:dyDescent="0.25">
      <c r="A1026" s="40">
        <v>1778</v>
      </c>
      <c r="B1026" s="34">
        <v>59</v>
      </c>
      <c r="C1026" s="42">
        <v>4452376.4000000004</v>
      </c>
      <c r="D1026" s="42">
        <v>356240.2</v>
      </c>
      <c r="E1026" s="34" t="s">
        <v>90</v>
      </c>
      <c r="F1026" s="47" t="s">
        <v>41</v>
      </c>
      <c r="G1026" s="35" t="s">
        <v>43</v>
      </c>
      <c r="H1026" s="22" t="s">
        <v>91</v>
      </c>
      <c r="I1026" s="37">
        <v>2</v>
      </c>
      <c r="J1026" s="37" t="s">
        <v>92</v>
      </c>
      <c r="K1026" s="37" t="s">
        <v>92</v>
      </c>
      <c r="L1026" s="34"/>
      <c r="M1026" s="34"/>
      <c r="N1026" s="34"/>
      <c r="O1026" s="34">
        <v>1</v>
      </c>
      <c r="P1026" s="34"/>
      <c r="Q1026" s="34"/>
      <c r="R1026" s="34"/>
      <c r="S1026" s="34"/>
      <c r="T1026" s="34"/>
      <c r="U1026" s="34"/>
      <c r="V1026" s="34"/>
      <c r="W1026" s="34"/>
      <c r="X1026" s="34">
        <v>1</v>
      </c>
    </row>
    <row r="1027" spans="1:24" ht="15" x14ac:dyDescent="0.25">
      <c r="A1027" s="40">
        <v>1946</v>
      </c>
      <c r="B1027" s="34">
        <v>28</v>
      </c>
      <c r="C1027" s="42">
        <v>4458691.0999999996</v>
      </c>
      <c r="D1027" s="42">
        <v>356262.17</v>
      </c>
      <c r="E1027" s="34" t="s">
        <v>90</v>
      </c>
      <c r="F1027" s="47" t="s">
        <v>41</v>
      </c>
      <c r="G1027" s="35" t="s">
        <v>43</v>
      </c>
      <c r="H1027" s="22" t="s">
        <v>91</v>
      </c>
      <c r="I1027" s="37">
        <v>3</v>
      </c>
      <c r="J1027" s="37" t="s">
        <v>92</v>
      </c>
      <c r="K1027" s="37" t="s">
        <v>92</v>
      </c>
      <c r="L1027" s="34"/>
      <c r="M1027" s="34"/>
      <c r="N1027" s="34"/>
      <c r="O1027" s="34">
        <v>1</v>
      </c>
      <c r="P1027" s="34"/>
      <c r="Q1027" s="34">
        <v>1</v>
      </c>
      <c r="R1027" s="34"/>
      <c r="S1027" s="34"/>
      <c r="T1027" s="34"/>
      <c r="U1027" s="34"/>
      <c r="V1027" s="34">
        <v>1</v>
      </c>
      <c r="W1027" s="34"/>
      <c r="X1027" s="34">
        <v>3</v>
      </c>
    </row>
    <row r="1028" spans="1:24" ht="15" x14ac:dyDescent="0.25">
      <c r="A1028" s="40">
        <v>1589</v>
      </c>
      <c r="B1028" s="34">
        <v>28</v>
      </c>
      <c r="C1028" s="42">
        <v>4458664.29</v>
      </c>
      <c r="D1028" s="42">
        <v>356281.99</v>
      </c>
      <c r="E1028" s="34" t="s">
        <v>90</v>
      </c>
      <c r="F1028" s="47" t="s">
        <v>41</v>
      </c>
      <c r="G1028" s="35" t="s">
        <v>43</v>
      </c>
      <c r="H1028" s="22" t="s">
        <v>91</v>
      </c>
      <c r="I1028" s="37">
        <v>3</v>
      </c>
      <c r="J1028" s="37" t="s">
        <v>92</v>
      </c>
      <c r="K1028" s="37" t="s">
        <v>92</v>
      </c>
      <c r="L1028" s="34"/>
      <c r="M1028" s="34">
        <v>1</v>
      </c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>
        <v>1</v>
      </c>
    </row>
    <row r="1029" spans="1:24" ht="15" x14ac:dyDescent="0.25">
      <c r="A1029" s="40">
        <v>1260</v>
      </c>
      <c r="B1029" s="34">
        <v>28</v>
      </c>
      <c r="C1029" s="42">
        <v>4458660.8499999996</v>
      </c>
      <c r="D1029" s="42">
        <v>356287.8</v>
      </c>
      <c r="E1029" s="34" t="s">
        <v>90</v>
      </c>
      <c r="F1029" s="47" t="s">
        <v>41</v>
      </c>
      <c r="G1029" s="35" t="s">
        <v>43</v>
      </c>
      <c r="H1029" s="22" t="s">
        <v>91</v>
      </c>
      <c r="I1029" s="37">
        <v>3</v>
      </c>
      <c r="J1029" s="37" t="s">
        <v>92</v>
      </c>
      <c r="K1029" s="37" t="s">
        <v>92</v>
      </c>
      <c r="L1029" s="34"/>
      <c r="M1029" s="34"/>
      <c r="N1029" s="34"/>
      <c r="O1029" s="34">
        <v>1</v>
      </c>
      <c r="P1029" s="34"/>
      <c r="Q1029" s="34"/>
      <c r="R1029" s="34"/>
      <c r="S1029" s="34"/>
      <c r="T1029" s="34"/>
      <c r="U1029" s="34"/>
      <c r="V1029" s="34"/>
      <c r="W1029" s="34"/>
      <c r="X1029" s="34">
        <v>1</v>
      </c>
    </row>
    <row r="1030" spans="1:24" ht="15" x14ac:dyDescent="0.25">
      <c r="A1030" s="40">
        <v>1588</v>
      </c>
      <c r="B1030" s="34">
        <v>28</v>
      </c>
      <c r="C1030" s="42">
        <v>4458659.07</v>
      </c>
      <c r="D1030" s="42">
        <v>356288.1</v>
      </c>
      <c r="E1030" s="34" t="s">
        <v>90</v>
      </c>
      <c r="F1030" s="47" t="s">
        <v>41</v>
      </c>
      <c r="G1030" s="35" t="s">
        <v>43</v>
      </c>
      <c r="H1030" s="22" t="s">
        <v>91</v>
      </c>
      <c r="I1030" s="37">
        <v>3</v>
      </c>
      <c r="J1030" s="37" t="s">
        <v>92</v>
      </c>
      <c r="K1030" s="37" t="s">
        <v>92</v>
      </c>
      <c r="L1030" s="34"/>
      <c r="M1030" s="34">
        <v>1</v>
      </c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>
        <v>1</v>
      </c>
    </row>
    <row r="1031" spans="1:24" ht="15" x14ac:dyDescent="0.25">
      <c r="A1031" s="62"/>
      <c r="B1031" s="36"/>
      <c r="C1031" s="44"/>
      <c r="D1031" s="44"/>
      <c r="E1031" s="36"/>
      <c r="F1031" s="36"/>
      <c r="G1031" s="38"/>
      <c r="H1031" s="36"/>
      <c r="I1031" s="46"/>
      <c r="J1031" s="37"/>
      <c r="K1031" s="37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103" t="s">
        <v>595</v>
      </c>
    </row>
    <row r="1032" spans="1:24" ht="15" x14ac:dyDescent="0.25">
      <c r="A1032" s="62"/>
      <c r="B1032" s="36"/>
      <c r="C1032" s="44"/>
      <c r="D1032" s="44"/>
      <c r="E1032" s="36"/>
      <c r="F1032" s="36"/>
      <c r="G1032" s="38"/>
      <c r="H1032" s="36"/>
      <c r="I1032" s="46"/>
      <c r="J1032" s="37"/>
      <c r="K1032" s="37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</row>
    <row r="1033" spans="1:24" x14ac:dyDescent="0.2">
      <c r="A1033" t="s">
        <v>42</v>
      </c>
      <c r="X1033" t="s">
        <v>592</v>
      </c>
    </row>
    <row r="1034" spans="1:24" ht="15" x14ac:dyDescent="0.25">
      <c r="A1034" s="23" t="s">
        <v>330</v>
      </c>
      <c r="B1034" s="34">
        <v>13</v>
      </c>
      <c r="C1034" s="42">
        <v>4445833.4800000004</v>
      </c>
      <c r="D1034" s="42">
        <v>318698.15000000002</v>
      </c>
      <c r="E1034" s="34" t="s">
        <v>90</v>
      </c>
      <c r="F1034" s="47" t="s">
        <v>40</v>
      </c>
      <c r="G1034" s="35" t="s">
        <v>42</v>
      </c>
      <c r="H1034" s="22" t="s">
        <v>91</v>
      </c>
      <c r="I1034" s="37">
        <v>3</v>
      </c>
      <c r="J1034" s="37" t="s">
        <v>92</v>
      </c>
      <c r="K1034" s="37" t="s">
        <v>92</v>
      </c>
      <c r="L1034" s="34"/>
      <c r="M1034" s="34">
        <v>1</v>
      </c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>
        <f>SUM(L1034:W1034)</f>
        <v>1</v>
      </c>
    </row>
    <row r="1035" spans="1:24" ht="15" x14ac:dyDescent="0.25">
      <c r="A1035" s="23" t="s">
        <v>328</v>
      </c>
      <c r="B1035" s="34">
        <v>24</v>
      </c>
      <c r="C1035" s="42">
        <v>4441829.32</v>
      </c>
      <c r="D1035" s="42">
        <v>318883.86</v>
      </c>
      <c r="E1035" s="34" t="s">
        <v>90</v>
      </c>
      <c r="F1035" s="47" t="s">
        <v>40</v>
      </c>
      <c r="G1035" s="35" t="s">
        <v>42</v>
      </c>
      <c r="H1035" s="22" t="s">
        <v>91</v>
      </c>
      <c r="I1035" s="37">
        <v>7</v>
      </c>
      <c r="J1035" s="37" t="s">
        <v>92</v>
      </c>
      <c r="K1035" s="37" t="s">
        <v>92</v>
      </c>
      <c r="L1035" s="34"/>
      <c r="M1035" s="34">
        <v>1</v>
      </c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>
        <f t="shared" ref="X1035:X1098" si="13">SUM(L1035:W1035)</f>
        <v>1</v>
      </c>
    </row>
    <row r="1036" spans="1:24" ht="15" x14ac:dyDescent="0.25">
      <c r="A1036" s="23" t="s">
        <v>317</v>
      </c>
      <c r="B1036" s="34">
        <v>26</v>
      </c>
      <c r="C1036" s="42">
        <v>4463828.79</v>
      </c>
      <c r="D1036" s="42">
        <v>322798.37</v>
      </c>
      <c r="E1036" s="34" t="s">
        <v>90</v>
      </c>
      <c r="F1036" s="47" t="s">
        <v>40</v>
      </c>
      <c r="G1036" s="35" t="s">
        <v>42</v>
      </c>
      <c r="H1036" s="22" t="s">
        <v>91</v>
      </c>
      <c r="I1036" s="37">
        <v>7</v>
      </c>
      <c r="J1036" s="37" t="s">
        <v>92</v>
      </c>
      <c r="K1036" s="37" t="s">
        <v>92</v>
      </c>
      <c r="L1036" s="34"/>
      <c r="M1036" s="34">
        <v>1</v>
      </c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>
        <f t="shared" si="13"/>
        <v>1</v>
      </c>
    </row>
    <row r="1037" spans="1:24" ht="15" x14ac:dyDescent="0.25">
      <c r="A1037" s="23" t="s">
        <v>304</v>
      </c>
      <c r="B1037" s="36">
        <v>45</v>
      </c>
      <c r="C1037" s="44">
        <v>4440950.38</v>
      </c>
      <c r="D1037" s="44">
        <v>322904.53000000003</v>
      </c>
      <c r="E1037" s="36" t="s">
        <v>90</v>
      </c>
      <c r="F1037" s="47" t="s">
        <v>40</v>
      </c>
      <c r="G1037" s="35" t="s">
        <v>42</v>
      </c>
      <c r="H1037" s="22" t="s">
        <v>91</v>
      </c>
      <c r="I1037" s="46">
        <v>3</v>
      </c>
      <c r="J1037" s="46" t="s">
        <v>92</v>
      </c>
      <c r="K1037" s="46" t="s">
        <v>92</v>
      </c>
      <c r="L1037" s="34"/>
      <c r="M1037" s="34">
        <v>1</v>
      </c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>
        <f t="shared" si="13"/>
        <v>1</v>
      </c>
    </row>
    <row r="1038" spans="1:24" ht="15" x14ac:dyDescent="0.25">
      <c r="A1038" s="23" t="s">
        <v>311</v>
      </c>
      <c r="B1038" s="34">
        <v>45</v>
      </c>
      <c r="C1038" s="42">
        <v>4439922.5</v>
      </c>
      <c r="D1038" s="42">
        <v>322907.73</v>
      </c>
      <c r="E1038" s="34" t="s">
        <v>90</v>
      </c>
      <c r="F1038" s="47" t="s">
        <v>40</v>
      </c>
      <c r="G1038" s="35" t="s">
        <v>42</v>
      </c>
      <c r="H1038" s="22" t="s">
        <v>91</v>
      </c>
      <c r="I1038" s="37">
        <v>3</v>
      </c>
      <c r="J1038" s="37" t="s">
        <v>92</v>
      </c>
      <c r="K1038" s="37" t="s">
        <v>92</v>
      </c>
      <c r="L1038" s="34"/>
      <c r="M1038" s="34">
        <v>1</v>
      </c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>
        <f t="shared" si="13"/>
        <v>1</v>
      </c>
    </row>
    <row r="1039" spans="1:24" ht="15" x14ac:dyDescent="0.25">
      <c r="A1039" s="23" t="s">
        <v>316</v>
      </c>
      <c r="B1039" s="34">
        <v>26</v>
      </c>
      <c r="C1039" s="42">
        <v>4463821.67</v>
      </c>
      <c r="D1039" s="42">
        <v>322926.01</v>
      </c>
      <c r="E1039" s="34" t="s">
        <v>90</v>
      </c>
      <c r="F1039" s="47" t="s">
        <v>40</v>
      </c>
      <c r="G1039" s="35" t="s">
        <v>42</v>
      </c>
      <c r="H1039" s="22" t="s">
        <v>91</v>
      </c>
      <c r="I1039" s="37">
        <v>7</v>
      </c>
      <c r="J1039" s="37" t="s">
        <v>92</v>
      </c>
      <c r="K1039" s="37" t="s">
        <v>92</v>
      </c>
      <c r="L1039" s="34"/>
      <c r="M1039" s="34">
        <v>1</v>
      </c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>
        <f t="shared" si="13"/>
        <v>1</v>
      </c>
    </row>
    <row r="1040" spans="1:24" ht="15" x14ac:dyDescent="0.25">
      <c r="A1040" s="23" t="s">
        <v>315</v>
      </c>
      <c r="B1040" s="34">
        <v>26</v>
      </c>
      <c r="C1040" s="42">
        <v>4463822</v>
      </c>
      <c r="D1040" s="42">
        <v>322926.34999999998</v>
      </c>
      <c r="E1040" s="34" t="s">
        <v>90</v>
      </c>
      <c r="F1040" s="47" t="s">
        <v>40</v>
      </c>
      <c r="G1040" s="35" t="s">
        <v>42</v>
      </c>
      <c r="H1040" s="22" t="s">
        <v>91</v>
      </c>
      <c r="I1040" s="37">
        <v>7</v>
      </c>
      <c r="J1040" s="37" t="s">
        <v>92</v>
      </c>
      <c r="K1040" s="37" t="s">
        <v>92</v>
      </c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>
        <v>1</v>
      </c>
      <c r="W1040" s="34"/>
      <c r="X1040" s="34">
        <f t="shared" si="13"/>
        <v>1</v>
      </c>
    </row>
    <row r="1041" spans="1:24" ht="15" x14ac:dyDescent="0.25">
      <c r="A1041" s="23" t="s">
        <v>318</v>
      </c>
      <c r="B1041" s="34">
        <v>26</v>
      </c>
      <c r="C1041" s="42">
        <v>4463820.82</v>
      </c>
      <c r="D1041" s="42">
        <v>322938.83</v>
      </c>
      <c r="E1041" s="34" t="s">
        <v>90</v>
      </c>
      <c r="F1041" s="47" t="s">
        <v>40</v>
      </c>
      <c r="G1041" s="35" t="s">
        <v>42</v>
      </c>
      <c r="H1041" s="22" t="s">
        <v>91</v>
      </c>
      <c r="I1041" s="37">
        <v>7</v>
      </c>
      <c r="J1041" s="37" t="s">
        <v>92</v>
      </c>
      <c r="K1041" s="37" t="s">
        <v>92</v>
      </c>
      <c r="L1041" s="34"/>
      <c r="M1041" s="34"/>
      <c r="N1041" s="34">
        <v>1</v>
      </c>
      <c r="O1041" s="34"/>
      <c r="P1041" s="34"/>
      <c r="Q1041" s="34">
        <v>1</v>
      </c>
      <c r="R1041" s="34"/>
      <c r="S1041" s="34"/>
      <c r="T1041" s="34"/>
      <c r="U1041" s="34"/>
      <c r="V1041" s="34"/>
      <c r="W1041" s="34"/>
      <c r="X1041" s="34">
        <f t="shared" si="13"/>
        <v>2</v>
      </c>
    </row>
    <row r="1042" spans="1:24" ht="15" x14ac:dyDescent="0.25">
      <c r="A1042" s="23" t="s">
        <v>314</v>
      </c>
      <c r="B1042" s="34">
        <v>26</v>
      </c>
      <c r="C1042" s="42">
        <v>4463821.82</v>
      </c>
      <c r="D1042" s="42">
        <v>322986.03999999998</v>
      </c>
      <c r="E1042" s="34" t="s">
        <v>90</v>
      </c>
      <c r="F1042" s="47" t="s">
        <v>40</v>
      </c>
      <c r="G1042" s="35" t="s">
        <v>42</v>
      </c>
      <c r="H1042" s="22" t="s">
        <v>91</v>
      </c>
      <c r="I1042" s="37">
        <v>7</v>
      </c>
      <c r="J1042" s="37" t="s">
        <v>92</v>
      </c>
      <c r="K1042" s="37" t="s">
        <v>92</v>
      </c>
      <c r="L1042" s="34"/>
      <c r="M1042" s="34">
        <v>1</v>
      </c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>
        <f t="shared" si="13"/>
        <v>1</v>
      </c>
    </row>
    <row r="1043" spans="1:24" ht="15" x14ac:dyDescent="0.25">
      <c r="A1043" s="23" t="s">
        <v>313</v>
      </c>
      <c r="B1043" s="34">
        <v>26</v>
      </c>
      <c r="C1043" s="42">
        <v>4463819.34</v>
      </c>
      <c r="D1043" s="42">
        <v>322996.87</v>
      </c>
      <c r="E1043" s="34" t="s">
        <v>90</v>
      </c>
      <c r="F1043" s="47" t="s">
        <v>40</v>
      </c>
      <c r="G1043" s="35" t="s">
        <v>42</v>
      </c>
      <c r="H1043" s="22" t="s">
        <v>91</v>
      </c>
      <c r="I1043" s="37">
        <v>7</v>
      </c>
      <c r="J1043" s="37" t="s">
        <v>92</v>
      </c>
      <c r="K1043" s="37" t="s">
        <v>92</v>
      </c>
      <c r="L1043" s="34"/>
      <c r="M1043" s="34">
        <v>1</v>
      </c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>
        <f t="shared" si="13"/>
        <v>1</v>
      </c>
    </row>
    <row r="1044" spans="1:24" ht="15" x14ac:dyDescent="0.25">
      <c r="A1044" s="23" t="s">
        <v>340</v>
      </c>
      <c r="B1044" s="34">
        <v>26</v>
      </c>
      <c r="C1044" s="42">
        <v>4463805.1900000004</v>
      </c>
      <c r="D1044" s="42">
        <v>323041.26</v>
      </c>
      <c r="E1044" s="34" t="s">
        <v>90</v>
      </c>
      <c r="F1044" s="47" t="s">
        <v>40</v>
      </c>
      <c r="G1044" s="35" t="s">
        <v>42</v>
      </c>
      <c r="H1044" s="22" t="s">
        <v>91</v>
      </c>
      <c r="I1044" s="37">
        <v>7</v>
      </c>
      <c r="J1044" s="37" t="s">
        <v>92</v>
      </c>
      <c r="K1044" s="37" t="s">
        <v>92</v>
      </c>
      <c r="L1044" s="34">
        <v>1</v>
      </c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>
        <f t="shared" si="13"/>
        <v>1</v>
      </c>
    </row>
    <row r="1045" spans="1:24" ht="15" x14ac:dyDescent="0.25">
      <c r="A1045" s="23" t="s">
        <v>277</v>
      </c>
      <c r="B1045" s="34">
        <v>23</v>
      </c>
      <c r="C1045" s="42">
        <v>4442811.78</v>
      </c>
      <c r="D1045" s="42">
        <v>324634.75</v>
      </c>
      <c r="E1045" s="34" t="s">
        <v>90</v>
      </c>
      <c r="F1045" s="47" t="s">
        <v>40</v>
      </c>
      <c r="G1045" s="35" t="s">
        <v>42</v>
      </c>
      <c r="H1045" s="22" t="s">
        <v>91</v>
      </c>
      <c r="I1045" s="37">
        <v>3</v>
      </c>
      <c r="J1045" s="37" t="s">
        <v>92</v>
      </c>
      <c r="K1045" s="37" t="s">
        <v>92</v>
      </c>
      <c r="L1045" s="34"/>
      <c r="M1045" s="34">
        <v>1</v>
      </c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>
        <f t="shared" si="13"/>
        <v>1</v>
      </c>
    </row>
    <row r="1046" spans="1:24" ht="15" x14ac:dyDescent="0.25">
      <c r="A1046" s="23" t="s">
        <v>266</v>
      </c>
      <c r="B1046" s="34">
        <v>23</v>
      </c>
      <c r="C1046" s="42">
        <v>4443067.92</v>
      </c>
      <c r="D1046" s="42">
        <v>325162.07</v>
      </c>
      <c r="E1046" s="34" t="s">
        <v>90</v>
      </c>
      <c r="F1046" s="47" t="s">
        <v>40</v>
      </c>
      <c r="G1046" s="35" t="s">
        <v>42</v>
      </c>
      <c r="H1046" s="22" t="s">
        <v>91</v>
      </c>
      <c r="I1046" s="37">
        <v>3</v>
      </c>
      <c r="J1046" s="37" t="s">
        <v>92</v>
      </c>
      <c r="K1046" s="37" t="s">
        <v>92</v>
      </c>
      <c r="L1046" s="34"/>
      <c r="M1046" s="34">
        <v>1</v>
      </c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>
        <f t="shared" si="13"/>
        <v>1</v>
      </c>
    </row>
    <row r="1047" spans="1:24" ht="15" x14ac:dyDescent="0.25">
      <c r="A1047" s="23" t="s">
        <v>284</v>
      </c>
      <c r="B1047" s="34">
        <v>23</v>
      </c>
      <c r="C1047" s="42">
        <v>4443109.45</v>
      </c>
      <c r="D1047" s="42">
        <v>325244.28999999998</v>
      </c>
      <c r="E1047" s="34" t="s">
        <v>90</v>
      </c>
      <c r="F1047" s="47" t="s">
        <v>40</v>
      </c>
      <c r="G1047" s="35" t="s">
        <v>42</v>
      </c>
      <c r="H1047" s="22" t="s">
        <v>91</v>
      </c>
      <c r="I1047" s="37">
        <v>3</v>
      </c>
      <c r="J1047" s="37" t="s">
        <v>92</v>
      </c>
      <c r="K1047" s="37" t="s">
        <v>92</v>
      </c>
      <c r="L1047" s="34"/>
      <c r="M1047" s="34">
        <v>1</v>
      </c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>
        <f t="shared" si="13"/>
        <v>1</v>
      </c>
    </row>
    <row r="1048" spans="1:24" ht="15" x14ac:dyDescent="0.25">
      <c r="A1048" s="23" t="s">
        <v>267</v>
      </c>
      <c r="B1048" s="34">
        <v>23</v>
      </c>
      <c r="C1048" s="42">
        <v>4443123.6399999997</v>
      </c>
      <c r="D1048" s="42">
        <v>325274.38</v>
      </c>
      <c r="E1048" s="34" t="s">
        <v>90</v>
      </c>
      <c r="F1048" s="47" t="s">
        <v>40</v>
      </c>
      <c r="G1048" s="35" t="s">
        <v>42</v>
      </c>
      <c r="H1048" s="22" t="s">
        <v>91</v>
      </c>
      <c r="I1048" s="37">
        <v>3</v>
      </c>
      <c r="J1048" s="37" t="s">
        <v>92</v>
      </c>
      <c r="K1048" s="37" t="s">
        <v>92</v>
      </c>
      <c r="L1048" s="34"/>
      <c r="M1048" s="34">
        <v>1</v>
      </c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>
        <f t="shared" si="13"/>
        <v>1</v>
      </c>
    </row>
    <row r="1049" spans="1:24" ht="15" x14ac:dyDescent="0.25">
      <c r="A1049" s="23" t="s">
        <v>283</v>
      </c>
      <c r="B1049" s="34">
        <v>23</v>
      </c>
      <c r="C1049" s="42">
        <v>4443608.7</v>
      </c>
      <c r="D1049" s="42">
        <v>325903.86</v>
      </c>
      <c r="E1049" s="34" t="s">
        <v>90</v>
      </c>
      <c r="F1049" s="47" t="s">
        <v>40</v>
      </c>
      <c r="G1049" s="35" t="s">
        <v>42</v>
      </c>
      <c r="H1049" s="22" t="s">
        <v>91</v>
      </c>
      <c r="I1049" s="37">
        <v>3</v>
      </c>
      <c r="J1049" s="37" t="s">
        <v>92</v>
      </c>
      <c r="K1049" s="37" t="s">
        <v>92</v>
      </c>
      <c r="L1049" s="34"/>
      <c r="M1049" s="34"/>
      <c r="N1049" s="34">
        <v>1</v>
      </c>
      <c r="O1049" s="34"/>
      <c r="P1049" s="34"/>
      <c r="Q1049" s="34"/>
      <c r="R1049" s="34"/>
      <c r="S1049" s="34"/>
      <c r="T1049" s="34"/>
      <c r="U1049" s="34"/>
      <c r="V1049" s="34"/>
      <c r="W1049" s="34"/>
      <c r="X1049" s="34">
        <f t="shared" si="13"/>
        <v>1</v>
      </c>
    </row>
    <row r="1050" spans="1:24" ht="15" x14ac:dyDescent="0.25">
      <c r="A1050" s="23" t="s">
        <v>293</v>
      </c>
      <c r="B1050" s="34">
        <v>23</v>
      </c>
      <c r="C1050" s="42">
        <v>4443756.49</v>
      </c>
      <c r="D1050" s="42">
        <v>325905.73</v>
      </c>
      <c r="E1050" s="34" t="s">
        <v>90</v>
      </c>
      <c r="F1050" s="47" t="s">
        <v>40</v>
      </c>
      <c r="G1050" s="35" t="s">
        <v>42</v>
      </c>
      <c r="H1050" s="22" t="s">
        <v>91</v>
      </c>
      <c r="I1050" s="37">
        <v>3</v>
      </c>
      <c r="J1050" s="37" t="s">
        <v>92</v>
      </c>
      <c r="K1050" s="37" t="s">
        <v>92</v>
      </c>
      <c r="L1050" s="34"/>
      <c r="M1050" s="34"/>
      <c r="N1050" s="34">
        <v>1</v>
      </c>
      <c r="O1050" s="34"/>
      <c r="P1050" s="34"/>
      <c r="Q1050" s="34">
        <v>1</v>
      </c>
      <c r="R1050" s="34"/>
      <c r="S1050" s="34"/>
      <c r="T1050" s="34"/>
      <c r="U1050" s="34"/>
      <c r="V1050" s="34"/>
      <c r="W1050" s="34"/>
      <c r="X1050" s="34">
        <f t="shared" si="13"/>
        <v>2</v>
      </c>
    </row>
    <row r="1051" spans="1:24" ht="15" x14ac:dyDescent="0.25">
      <c r="A1051" s="23" t="s">
        <v>278</v>
      </c>
      <c r="B1051" s="34">
        <v>23</v>
      </c>
      <c r="C1051" s="42">
        <v>4443588.6500000004</v>
      </c>
      <c r="D1051" s="42">
        <v>325906.46999999997</v>
      </c>
      <c r="E1051" s="34" t="s">
        <v>90</v>
      </c>
      <c r="F1051" s="47" t="s">
        <v>40</v>
      </c>
      <c r="G1051" s="35" t="s">
        <v>42</v>
      </c>
      <c r="H1051" s="22" t="s">
        <v>91</v>
      </c>
      <c r="I1051" s="37">
        <v>3</v>
      </c>
      <c r="J1051" s="37" t="s">
        <v>92</v>
      </c>
      <c r="K1051" s="37" t="s">
        <v>92</v>
      </c>
      <c r="L1051" s="34"/>
      <c r="M1051" s="34">
        <v>1</v>
      </c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>
        <f t="shared" si="13"/>
        <v>1</v>
      </c>
    </row>
    <row r="1052" spans="1:24" ht="15" x14ac:dyDescent="0.25">
      <c r="A1052" s="23" t="s">
        <v>238</v>
      </c>
      <c r="B1052" s="34">
        <v>23</v>
      </c>
      <c r="C1052" s="42">
        <v>4443424.5999999996</v>
      </c>
      <c r="D1052" s="42">
        <v>325907.13</v>
      </c>
      <c r="E1052" s="34" t="s">
        <v>90</v>
      </c>
      <c r="F1052" s="47" t="s">
        <v>40</v>
      </c>
      <c r="G1052" s="35" t="s">
        <v>42</v>
      </c>
      <c r="H1052" s="22" t="s">
        <v>91</v>
      </c>
      <c r="I1052" s="37">
        <v>3</v>
      </c>
      <c r="J1052" s="37" t="s">
        <v>92</v>
      </c>
      <c r="K1052" s="37" t="s">
        <v>92</v>
      </c>
      <c r="L1052" s="34"/>
      <c r="M1052" s="34">
        <v>1</v>
      </c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>
        <f t="shared" si="13"/>
        <v>1</v>
      </c>
    </row>
    <row r="1053" spans="1:24" ht="15" x14ac:dyDescent="0.25">
      <c r="A1053" s="23" t="s">
        <v>295</v>
      </c>
      <c r="B1053" s="34">
        <v>23</v>
      </c>
      <c r="C1053" s="42">
        <v>4444565.49</v>
      </c>
      <c r="D1053" s="42">
        <v>325909.67</v>
      </c>
      <c r="E1053" s="34" t="s">
        <v>90</v>
      </c>
      <c r="F1053" s="47" t="s">
        <v>40</v>
      </c>
      <c r="G1053" s="35" t="s">
        <v>42</v>
      </c>
      <c r="H1053" s="22" t="s">
        <v>91</v>
      </c>
      <c r="I1053" s="37">
        <v>3</v>
      </c>
      <c r="J1053" s="37" t="s">
        <v>92</v>
      </c>
      <c r="K1053" s="37" t="s">
        <v>92</v>
      </c>
      <c r="L1053" s="34"/>
      <c r="M1053" s="34"/>
      <c r="N1053" s="34">
        <v>1</v>
      </c>
      <c r="O1053" s="34"/>
      <c r="P1053" s="34"/>
      <c r="Q1053" s="34"/>
      <c r="R1053" s="34"/>
      <c r="S1053" s="34"/>
      <c r="T1053" s="34"/>
      <c r="U1053" s="34"/>
      <c r="V1053" s="34"/>
      <c r="W1053" s="34"/>
      <c r="X1053" s="34">
        <f t="shared" si="13"/>
        <v>1</v>
      </c>
    </row>
    <row r="1054" spans="1:24" ht="15" x14ac:dyDescent="0.25">
      <c r="A1054" s="23" t="s">
        <v>296</v>
      </c>
      <c r="B1054" s="34">
        <v>23</v>
      </c>
      <c r="C1054" s="42">
        <v>4444900.33</v>
      </c>
      <c r="D1054" s="42">
        <v>325929.81</v>
      </c>
      <c r="E1054" s="34" t="s">
        <v>90</v>
      </c>
      <c r="F1054" s="47" t="s">
        <v>40</v>
      </c>
      <c r="G1054" s="35" t="s">
        <v>42</v>
      </c>
      <c r="H1054" s="22" t="s">
        <v>91</v>
      </c>
      <c r="I1054" s="37">
        <v>3</v>
      </c>
      <c r="J1054" s="37" t="s">
        <v>92</v>
      </c>
      <c r="K1054" s="37" t="s">
        <v>92</v>
      </c>
      <c r="L1054" s="34"/>
      <c r="M1054" s="34"/>
      <c r="N1054" s="34">
        <v>1</v>
      </c>
      <c r="O1054" s="34"/>
      <c r="P1054" s="34"/>
      <c r="Q1054" s="34"/>
      <c r="R1054" s="34"/>
      <c r="S1054" s="34"/>
      <c r="T1054" s="34"/>
      <c r="U1054" s="34"/>
      <c r="V1054" s="34"/>
      <c r="W1054" s="34"/>
      <c r="X1054" s="34">
        <f t="shared" si="13"/>
        <v>1</v>
      </c>
    </row>
    <row r="1055" spans="1:24" ht="15" x14ac:dyDescent="0.25">
      <c r="A1055" s="23" t="s">
        <v>294</v>
      </c>
      <c r="B1055" s="36">
        <v>23</v>
      </c>
      <c r="C1055" s="44">
        <v>4445049.43</v>
      </c>
      <c r="D1055" s="44">
        <v>325932.21999999997</v>
      </c>
      <c r="E1055" s="36" t="s">
        <v>90</v>
      </c>
      <c r="F1055" s="47" t="s">
        <v>40</v>
      </c>
      <c r="G1055" s="35" t="s">
        <v>42</v>
      </c>
      <c r="H1055" s="22" t="s">
        <v>91</v>
      </c>
      <c r="I1055" s="46">
        <v>3</v>
      </c>
      <c r="J1055" s="46" t="s">
        <v>92</v>
      </c>
      <c r="K1055" s="46" t="s">
        <v>92</v>
      </c>
      <c r="L1055" s="34"/>
      <c r="M1055" s="34">
        <v>1</v>
      </c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>
        <f t="shared" si="13"/>
        <v>1</v>
      </c>
    </row>
    <row r="1056" spans="1:24" ht="15" x14ac:dyDescent="0.25">
      <c r="A1056" s="23" t="s">
        <v>198</v>
      </c>
      <c r="B1056" s="34">
        <v>8</v>
      </c>
      <c r="C1056" s="42">
        <v>4465331.4800000004</v>
      </c>
      <c r="D1056" s="42">
        <v>327396.15999999997</v>
      </c>
      <c r="E1056" s="34" t="s">
        <v>90</v>
      </c>
      <c r="F1056" s="47" t="s">
        <v>41</v>
      </c>
      <c r="G1056" s="35" t="s">
        <v>42</v>
      </c>
      <c r="H1056" s="22" t="s">
        <v>91</v>
      </c>
      <c r="I1056" s="37">
        <v>9</v>
      </c>
      <c r="J1056" s="37" t="s">
        <v>92</v>
      </c>
      <c r="K1056" s="37" t="s">
        <v>92</v>
      </c>
      <c r="L1056" s="34"/>
      <c r="M1056" s="34"/>
      <c r="N1056" s="34">
        <v>1</v>
      </c>
      <c r="O1056" s="34"/>
      <c r="P1056" s="34"/>
      <c r="Q1056" s="34"/>
      <c r="R1056" s="34"/>
      <c r="S1056" s="34"/>
      <c r="T1056" s="34"/>
      <c r="U1056" s="34">
        <v>1</v>
      </c>
      <c r="V1056" s="34"/>
      <c r="W1056" s="34"/>
      <c r="X1056" s="34">
        <f t="shared" si="13"/>
        <v>2</v>
      </c>
    </row>
    <row r="1057" spans="1:24" ht="15" x14ac:dyDescent="0.25">
      <c r="A1057" s="23" t="s">
        <v>302</v>
      </c>
      <c r="B1057" s="34">
        <v>55</v>
      </c>
      <c r="C1057" s="42">
        <v>4448237.17</v>
      </c>
      <c r="D1057" s="42">
        <v>328406.46999999997</v>
      </c>
      <c r="E1057" s="34" t="s">
        <v>90</v>
      </c>
      <c r="F1057" s="47" t="s">
        <v>40</v>
      </c>
      <c r="G1057" s="35" t="s">
        <v>42</v>
      </c>
      <c r="H1057" s="22" t="s">
        <v>91</v>
      </c>
      <c r="I1057" s="37">
        <v>3</v>
      </c>
      <c r="J1057" s="37" t="s">
        <v>92</v>
      </c>
      <c r="K1057" s="37" t="s">
        <v>92</v>
      </c>
      <c r="L1057" s="34"/>
      <c r="M1057" s="34">
        <v>1</v>
      </c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>
        <f t="shared" si="13"/>
        <v>1</v>
      </c>
    </row>
    <row r="1058" spans="1:24" ht="15" x14ac:dyDescent="0.25">
      <c r="A1058" s="23" t="s">
        <v>303</v>
      </c>
      <c r="B1058" s="34">
        <v>55</v>
      </c>
      <c r="C1058" s="42">
        <v>4447604.4400000004</v>
      </c>
      <c r="D1058" s="42">
        <v>329122.78999999998</v>
      </c>
      <c r="E1058" s="34" t="s">
        <v>90</v>
      </c>
      <c r="F1058" s="47" t="s">
        <v>40</v>
      </c>
      <c r="G1058" s="35" t="s">
        <v>42</v>
      </c>
      <c r="H1058" s="22" t="s">
        <v>91</v>
      </c>
      <c r="I1058" s="37">
        <v>3</v>
      </c>
      <c r="J1058" s="37" t="s">
        <v>92</v>
      </c>
      <c r="K1058" s="37" t="s">
        <v>92</v>
      </c>
      <c r="L1058" s="34"/>
      <c r="M1058" s="34">
        <v>1</v>
      </c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>
        <f t="shared" si="13"/>
        <v>1</v>
      </c>
    </row>
    <row r="1059" spans="1:24" ht="15" x14ac:dyDescent="0.25">
      <c r="A1059" s="23" t="s">
        <v>197</v>
      </c>
      <c r="B1059" s="34">
        <v>7</v>
      </c>
      <c r="C1059" s="42">
        <v>4465598.72</v>
      </c>
      <c r="D1059" s="42">
        <v>331399.62</v>
      </c>
      <c r="E1059" s="34" t="s">
        <v>90</v>
      </c>
      <c r="F1059" s="47" t="s">
        <v>41</v>
      </c>
      <c r="G1059" s="35" t="s">
        <v>42</v>
      </c>
      <c r="H1059" s="22" t="s">
        <v>91</v>
      </c>
      <c r="I1059" s="37">
        <v>4</v>
      </c>
      <c r="J1059" s="37" t="s">
        <v>92</v>
      </c>
      <c r="K1059" s="37" t="s">
        <v>92</v>
      </c>
      <c r="L1059" s="34"/>
      <c r="M1059" s="34"/>
      <c r="N1059" s="34">
        <v>1</v>
      </c>
      <c r="O1059" s="34"/>
      <c r="P1059" s="34"/>
      <c r="Q1059" s="34"/>
      <c r="R1059" s="34"/>
      <c r="S1059" s="34"/>
      <c r="T1059" s="34"/>
      <c r="U1059" s="34"/>
      <c r="V1059" s="34"/>
      <c r="W1059" s="34"/>
      <c r="X1059" s="34">
        <f t="shared" si="13"/>
        <v>1</v>
      </c>
    </row>
    <row r="1060" spans="1:24" ht="15" x14ac:dyDescent="0.25">
      <c r="A1060" s="23" t="s">
        <v>196</v>
      </c>
      <c r="B1060" s="34">
        <v>7</v>
      </c>
      <c r="C1060" s="42">
        <v>4466058.42</v>
      </c>
      <c r="D1060" s="42">
        <v>332133.78999999998</v>
      </c>
      <c r="E1060" s="34" t="s">
        <v>90</v>
      </c>
      <c r="F1060" s="47" t="s">
        <v>41</v>
      </c>
      <c r="G1060" s="35" t="s">
        <v>42</v>
      </c>
      <c r="H1060" s="22" t="s">
        <v>91</v>
      </c>
      <c r="I1060" s="37">
        <v>9</v>
      </c>
      <c r="J1060" s="37" t="s">
        <v>92</v>
      </c>
      <c r="K1060" s="37" t="s">
        <v>92</v>
      </c>
      <c r="L1060" s="34"/>
      <c r="M1060" s="34">
        <v>1</v>
      </c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>
        <f t="shared" si="13"/>
        <v>1</v>
      </c>
    </row>
    <row r="1061" spans="1:24" ht="15" x14ac:dyDescent="0.25">
      <c r="A1061" s="23" t="s">
        <v>120</v>
      </c>
      <c r="B1061" s="34">
        <v>7</v>
      </c>
      <c r="C1061" s="42">
        <v>4466061.3600000003</v>
      </c>
      <c r="D1061" s="42">
        <v>332136.49</v>
      </c>
      <c r="E1061" s="34" t="s">
        <v>90</v>
      </c>
      <c r="F1061" s="47" t="s">
        <v>41</v>
      </c>
      <c r="G1061" s="35" t="s">
        <v>42</v>
      </c>
      <c r="H1061" s="22" t="s">
        <v>91</v>
      </c>
      <c r="I1061" s="37">
        <v>9</v>
      </c>
      <c r="J1061" s="37" t="s">
        <v>92</v>
      </c>
      <c r="K1061" s="37" t="s">
        <v>92</v>
      </c>
      <c r="L1061" s="34">
        <v>1</v>
      </c>
      <c r="M1061" s="34">
        <v>1</v>
      </c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>
        <f t="shared" si="13"/>
        <v>2</v>
      </c>
    </row>
    <row r="1062" spans="1:24" ht="15" x14ac:dyDescent="0.25">
      <c r="A1062" s="23" t="s">
        <v>151</v>
      </c>
      <c r="B1062" s="34">
        <v>7</v>
      </c>
      <c r="C1062" s="42">
        <v>4465759.6900000004</v>
      </c>
      <c r="D1062" s="42">
        <v>332441.28999999998</v>
      </c>
      <c r="E1062" s="34" t="s">
        <v>90</v>
      </c>
      <c r="F1062" s="47" t="s">
        <v>41</v>
      </c>
      <c r="G1062" s="35" t="s">
        <v>42</v>
      </c>
      <c r="H1062" s="22" t="s">
        <v>91</v>
      </c>
      <c r="I1062" s="37">
        <v>9</v>
      </c>
      <c r="J1062" s="37" t="s">
        <v>92</v>
      </c>
      <c r="K1062" s="37" t="s">
        <v>92</v>
      </c>
      <c r="L1062" s="34"/>
      <c r="M1062" s="34">
        <v>1</v>
      </c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>
        <f t="shared" si="13"/>
        <v>1</v>
      </c>
    </row>
    <row r="1063" spans="1:24" ht="15" x14ac:dyDescent="0.25">
      <c r="A1063" s="23" t="s">
        <v>150</v>
      </c>
      <c r="B1063" s="34">
        <v>7</v>
      </c>
      <c r="C1063" s="42">
        <v>4465759.57</v>
      </c>
      <c r="D1063" s="42">
        <v>332441.38</v>
      </c>
      <c r="E1063" s="34" t="s">
        <v>90</v>
      </c>
      <c r="F1063" s="47" t="s">
        <v>41</v>
      </c>
      <c r="G1063" s="35" t="s">
        <v>42</v>
      </c>
      <c r="H1063" s="22" t="s">
        <v>91</v>
      </c>
      <c r="I1063" s="37">
        <v>9</v>
      </c>
      <c r="J1063" s="37" t="s">
        <v>92</v>
      </c>
      <c r="K1063" s="37" t="s">
        <v>92</v>
      </c>
      <c r="L1063" s="34"/>
      <c r="M1063" s="34">
        <v>1</v>
      </c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>
        <f t="shared" si="13"/>
        <v>1</v>
      </c>
    </row>
    <row r="1064" spans="1:24" ht="15" x14ac:dyDescent="0.25">
      <c r="A1064" s="23" t="s">
        <v>147</v>
      </c>
      <c r="B1064" s="34">
        <v>7</v>
      </c>
      <c r="C1064" s="42">
        <v>4465759.4400000004</v>
      </c>
      <c r="D1064" s="42">
        <v>332442.56</v>
      </c>
      <c r="E1064" s="34" t="s">
        <v>90</v>
      </c>
      <c r="F1064" s="47" t="s">
        <v>41</v>
      </c>
      <c r="G1064" s="35" t="s">
        <v>42</v>
      </c>
      <c r="H1064" s="22" t="s">
        <v>91</v>
      </c>
      <c r="I1064" s="37">
        <v>9</v>
      </c>
      <c r="J1064" s="37" t="s">
        <v>92</v>
      </c>
      <c r="K1064" s="37" t="s">
        <v>92</v>
      </c>
      <c r="L1064" s="34"/>
      <c r="M1064" s="34">
        <v>1</v>
      </c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>
        <f t="shared" si="13"/>
        <v>1</v>
      </c>
    </row>
    <row r="1065" spans="1:24" ht="15" x14ac:dyDescent="0.25">
      <c r="A1065" s="23" t="s">
        <v>148</v>
      </c>
      <c r="B1065" s="34">
        <v>7</v>
      </c>
      <c r="C1065" s="42">
        <v>4465759.43</v>
      </c>
      <c r="D1065" s="42">
        <v>332442.73</v>
      </c>
      <c r="E1065" s="34" t="s">
        <v>90</v>
      </c>
      <c r="F1065" s="47" t="s">
        <v>41</v>
      </c>
      <c r="G1065" s="35" t="s">
        <v>42</v>
      </c>
      <c r="H1065" s="22" t="s">
        <v>91</v>
      </c>
      <c r="I1065" s="37">
        <v>9</v>
      </c>
      <c r="J1065" s="37" t="s">
        <v>92</v>
      </c>
      <c r="K1065" s="37" t="s">
        <v>92</v>
      </c>
      <c r="L1065" s="34"/>
      <c r="M1065" s="34">
        <v>1</v>
      </c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>
        <f t="shared" si="13"/>
        <v>1</v>
      </c>
    </row>
    <row r="1066" spans="1:24" ht="15" x14ac:dyDescent="0.25">
      <c r="A1066" s="23" t="s">
        <v>149</v>
      </c>
      <c r="B1066" s="34">
        <v>7</v>
      </c>
      <c r="C1066" s="42">
        <v>4465759.3099999996</v>
      </c>
      <c r="D1066" s="42">
        <v>332443.07</v>
      </c>
      <c r="E1066" s="34" t="s">
        <v>90</v>
      </c>
      <c r="F1066" s="47" t="s">
        <v>41</v>
      </c>
      <c r="G1066" s="35" t="s">
        <v>42</v>
      </c>
      <c r="H1066" s="22" t="s">
        <v>91</v>
      </c>
      <c r="I1066" s="37">
        <v>9</v>
      </c>
      <c r="J1066" s="37" t="s">
        <v>92</v>
      </c>
      <c r="K1066" s="37" t="s">
        <v>92</v>
      </c>
      <c r="L1066" s="34">
        <v>1</v>
      </c>
      <c r="M1066" s="34">
        <v>1</v>
      </c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>
        <f t="shared" si="13"/>
        <v>2</v>
      </c>
    </row>
    <row r="1067" spans="1:24" ht="15" x14ac:dyDescent="0.25">
      <c r="A1067" s="23" t="s">
        <v>299</v>
      </c>
      <c r="B1067" s="34">
        <v>6</v>
      </c>
      <c r="C1067" s="42">
        <v>4452324.82</v>
      </c>
      <c r="D1067" s="42">
        <v>332828.19</v>
      </c>
      <c r="E1067" s="34" t="s">
        <v>90</v>
      </c>
      <c r="F1067" s="47" t="s">
        <v>40</v>
      </c>
      <c r="G1067" s="35" t="s">
        <v>42</v>
      </c>
      <c r="H1067" s="22" t="s">
        <v>91</v>
      </c>
      <c r="I1067" s="37">
        <v>3</v>
      </c>
      <c r="J1067" s="37" t="s">
        <v>92</v>
      </c>
      <c r="K1067" s="37" t="s">
        <v>92</v>
      </c>
      <c r="L1067" s="34"/>
      <c r="M1067" s="34"/>
      <c r="N1067" s="34">
        <v>1</v>
      </c>
      <c r="O1067" s="34"/>
      <c r="P1067" s="34"/>
      <c r="Q1067" s="34"/>
      <c r="R1067" s="34"/>
      <c r="S1067" s="34"/>
      <c r="T1067" s="34"/>
      <c r="U1067" s="34">
        <v>1</v>
      </c>
      <c r="V1067" s="34"/>
      <c r="W1067" s="34"/>
      <c r="X1067" s="34">
        <f t="shared" si="13"/>
        <v>2</v>
      </c>
    </row>
    <row r="1068" spans="1:24" ht="15" x14ac:dyDescent="0.25">
      <c r="A1068" s="23" t="s">
        <v>300</v>
      </c>
      <c r="B1068" s="34">
        <v>6</v>
      </c>
      <c r="C1068" s="42">
        <v>4450802.42</v>
      </c>
      <c r="D1068" s="42">
        <v>332838.27</v>
      </c>
      <c r="E1068" s="34" t="s">
        <v>90</v>
      </c>
      <c r="F1068" s="47" t="s">
        <v>40</v>
      </c>
      <c r="G1068" s="35" t="s">
        <v>42</v>
      </c>
      <c r="H1068" s="22" t="s">
        <v>91</v>
      </c>
      <c r="I1068" s="37">
        <v>7</v>
      </c>
      <c r="J1068" s="37" t="s">
        <v>92</v>
      </c>
      <c r="K1068" s="37" t="s">
        <v>92</v>
      </c>
      <c r="L1068" s="34">
        <v>1</v>
      </c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34"/>
      <c r="X1068" s="34">
        <f t="shared" si="13"/>
        <v>1</v>
      </c>
    </row>
    <row r="1069" spans="1:24" ht="15" x14ac:dyDescent="0.25">
      <c r="A1069" s="23" t="s">
        <v>371</v>
      </c>
      <c r="B1069" s="34">
        <v>6</v>
      </c>
      <c r="C1069" s="42">
        <v>4450140.6100000003</v>
      </c>
      <c r="D1069" s="42">
        <v>332853.69</v>
      </c>
      <c r="E1069" s="34" t="s">
        <v>90</v>
      </c>
      <c r="F1069" s="47" t="s">
        <v>40</v>
      </c>
      <c r="G1069" s="35" t="s">
        <v>42</v>
      </c>
      <c r="H1069" s="22" t="s">
        <v>91</v>
      </c>
      <c r="I1069" s="37">
        <v>3</v>
      </c>
      <c r="J1069" s="37" t="s">
        <v>92</v>
      </c>
      <c r="K1069" s="37" t="s">
        <v>92</v>
      </c>
      <c r="L1069" s="34"/>
      <c r="M1069" s="34"/>
      <c r="N1069" s="34">
        <v>1</v>
      </c>
      <c r="O1069" s="34"/>
      <c r="P1069" s="34"/>
      <c r="Q1069" s="34"/>
      <c r="R1069" s="34"/>
      <c r="S1069" s="34"/>
      <c r="T1069" s="34"/>
      <c r="U1069" s="34"/>
      <c r="V1069" s="34"/>
      <c r="W1069" s="34"/>
      <c r="X1069" s="34">
        <f t="shared" si="13"/>
        <v>1</v>
      </c>
    </row>
    <row r="1070" spans="1:24" ht="15" x14ac:dyDescent="0.25">
      <c r="A1070" s="23" t="s">
        <v>273</v>
      </c>
      <c r="B1070" s="34">
        <v>6</v>
      </c>
      <c r="C1070" s="42">
        <v>4454771.58</v>
      </c>
      <c r="D1070" s="42">
        <v>332948.26</v>
      </c>
      <c r="E1070" s="34" t="s">
        <v>90</v>
      </c>
      <c r="F1070" s="47" t="s">
        <v>40</v>
      </c>
      <c r="G1070" s="35" t="s">
        <v>42</v>
      </c>
      <c r="H1070" s="22" t="s">
        <v>91</v>
      </c>
      <c r="I1070" s="37">
        <v>3</v>
      </c>
      <c r="J1070" s="37" t="s">
        <v>92</v>
      </c>
      <c r="K1070" s="37" t="s">
        <v>92</v>
      </c>
      <c r="L1070" s="34"/>
      <c r="M1070" s="34">
        <v>1</v>
      </c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>
        <f t="shared" si="13"/>
        <v>1</v>
      </c>
    </row>
    <row r="1071" spans="1:24" ht="15" x14ac:dyDescent="0.25">
      <c r="A1071" s="23" t="s">
        <v>355</v>
      </c>
      <c r="B1071" s="34">
        <v>5</v>
      </c>
      <c r="C1071" s="42">
        <v>4460591.34</v>
      </c>
      <c r="D1071" s="42">
        <v>332949.67</v>
      </c>
      <c r="E1071" s="34" t="s">
        <v>90</v>
      </c>
      <c r="F1071" s="47" t="s">
        <v>40</v>
      </c>
      <c r="G1071" s="35" t="s">
        <v>42</v>
      </c>
      <c r="H1071" s="22" t="s">
        <v>91</v>
      </c>
      <c r="I1071" s="37">
        <v>7</v>
      </c>
      <c r="J1071" s="37" t="s">
        <v>92</v>
      </c>
      <c r="K1071" s="37" t="s">
        <v>92</v>
      </c>
      <c r="L1071" s="34">
        <v>1</v>
      </c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>
        <f t="shared" si="13"/>
        <v>1</v>
      </c>
    </row>
    <row r="1072" spans="1:24" ht="15" x14ac:dyDescent="0.25">
      <c r="A1072" s="23" t="s">
        <v>272</v>
      </c>
      <c r="B1072" s="34">
        <v>6</v>
      </c>
      <c r="C1072" s="42">
        <v>4454555.09</v>
      </c>
      <c r="D1072" s="42">
        <v>332949.77</v>
      </c>
      <c r="E1072" s="34" t="s">
        <v>90</v>
      </c>
      <c r="F1072" s="47" t="s">
        <v>40</v>
      </c>
      <c r="G1072" s="35" t="s">
        <v>42</v>
      </c>
      <c r="H1072" s="22" t="s">
        <v>91</v>
      </c>
      <c r="I1072" s="37">
        <v>3</v>
      </c>
      <c r="J1072" s="37" t="s">
        <v>92</v>
      </c>
      <c r="K1072" s="37" t="s">
        <v>92</v>
      </c>
      <c r="L1072" s="34"/>
      <c r="M1072" s="34">
        <v>1</v>
      </c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>
        <f t="shared" si="13"/>
        <v>1</v>
      </c>
    </row>
    <row r="1073" spans="1:24" ht="15" x14ac:dyDescent="0.25">
      <c r="A1073" s="23" t="s">
        <v>354</v>
      </c>
      <c r="B1073" s="34">
        <v>6</v>
      </c>
      <c r="C1073" s="42">
        <v>4453898.25</v>
      </c>
      <c r="D1073" s="42">
        <v>332951.57</v>
      </c>
      <c r="E1073" s="34" t="s">
        <v>90</v>
      </c>
      <c r="F1073" s="47" t="s">
        <v>40</v>
      </c>
      <c r="G1073" s="35" t="s">
        <v>42</v>
      </c>
      <c r="H1073" s="22" t="s">
        <v>91</v>
      </c>
      <c r="I1073" s="37">
        <v>3</v>
      </c>
      <c r="J1073" s="37" t="s">
        <v>92</v>
      </c>
      <c r="K1073" s="37" t="s">
        <v>92</v>
      </c>
      <c r="L1073" s="34"/>
      <c r="M1073" s="34">
        <v>1</v>
      </c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>
        <f t="shared" si="13"/>
        <v>1</v>
      </c>
    </row>
    <row r="1074" spans="1:24" ht="15" x14ac:dyDescent="0.25">
      <c r="A1074" s="23" t="s">
        <v>372</v>
      </c>
      <c r="B1074" s="34">
        <v>5</v>
      </c>
      <c r="C1074" s="42">
        <v>4458426.83</v>
      </c>
      <c r="D1074" s="42">
        <v>333212.83</v>
      </c>
      <c r="E1074" s="34" t="s">
        <v>90</v>
      </c>
      <c r="F1074" s="47" t="s">
        <v>40</v>
      </c>
      <c r="G1074" s="35" t="s">
        <v>42</v>
      </c>
      <c r="H1074" s="22" t="s">
        <v>91</v>
      </c>
      <c r="I1074" s="37">
        <v>3</v>
      </c>
      <c r="J1074" s="37" t="s">
        <v>92</v>
      </c>
      <c r="K1074" s="37" t="s">
        <v>92</v>
      </c>
      <c r="L1074" s="34"/>
      <c r="M1074" s="34">
        <v>1</v>
      </c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>
        <f t="shared" si="13"/>
        <v>1</v>
      </c>
    </row>
    <row r="1075" spans="1:24" ht="15" x14ac:dyDescent="0.25">
      <c r="A1075" s="23" t="s">
        <v>370</v>
      </c>
      <c r="B1075" s="34">
        <v>9</v>
      </c>
      <c r="C1075" s="42">
        <v>4446552.1900000004</v>
      </c>
      <c r="D1075" s="42">
        <v>333321.45</v>
      </c>
      <c r="E1075" s="34" t="s">
        <v>90</v>
      </c>
      <c r="F1075" s="47" t="s">
        <v>40</v>
      </c>
      <c r="G1075" s="35" t="s">
        <v>42</v>
      </c>
      <c r="H1075" s="22" t="s">
        <v>91</v>
      </c>
      <c r="I1075" s="37">
        <v>7</v>
      </c>
      <c r="J1075" s="37" t="s">
        <v>92</v>
      </c>
      <c r="K1075" s="37" t="s">
        <v>92</v>
      </c>
      <c r="L1075" s="34">
        <v>1</v>
      </c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>
        <f t="shared" si="13"/>
        <v>1</v>
      </c>
    </row>
    <row r="1076" spans="1:24" ht="15" x14ac:dyDescent="0.25">
      <c r="A1076" s="23" t="s">
        <v>152</v>
      </c>
      <c r="B1076" s="34">
        <v>7</v>
      </c>
      <c r="C1076" s="42">
        <v>4464722.05</v>
      </c>
      <c r="D1076" s="42">
        <v>333330.13</v>
      </c>
      <c r="E1076" s="34" t="s">
        <v>90</v>
      </c>
      <c r="F1076" s="47" t="s">
        <v>41</v>
      </c>
      <c r="G1076" s="35" t="s">
        <v>42</v>
      </c>
      <c r="H1076" s="22" t="s">
        <v>91</v>
      </c>
      <c r="I1076" s="37">
        <v>9</v>
      </c>
      <c r="J1076" s="37" t="s">
        <v>92</v>
      </c>
      <c r="K1076" s="37" t="s">
        <v>92</v>
      </c>
      <c r="L1076" s="34">
        <v>1</v>
      </c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>
        <f t="shared" si="13"/>
        <v>1</v>
      </c>
    </row>
    <row r="1077" spans="1:24" ht="15" x14ac:dyDescent="0.25">
      <c r="A1077" s="23" t="s">
        <v>369</v>
      </c>
      <c r="B1077" s="34">
        <v>9</v>
      </c>
      <c r="C1077" s="42">
        <v>4446566.3099999996</v>
      </c>
      <c r="D1077" s="42">
        <v>333371.53000000003</v>
      </c>
      <c r="E1077" s="34" t="s">
        <v>90</v>
      </c>
      <c r="F1077" s="47" t="s">
        <v>40</v>
      </c>
      <c r="G1077" s="35" t="s">
        <v>42</v>
      </c>
      <c r="H1077" s="22" t="s">
        <v>91</v>
      </c>
      <c r="I1077" s="37">
        <v>7</v>
      </c>
      <c r="J1077" s="37" t="s">
        <v>92</v>
      </c>
      <c r="K1077" s="37" t="s">
        <v>92</v>
      </c>
      <c r="L1077" s="34">
        <v>1</v>
      </c>
      <c r="M1077" s="34">
        <v>1</v>
      </c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>
        <f t="shared" si="13"/>
        <v>2</v>
      </c>
    </row>
    <row r="1078" spans="1:24" ht="15" x14ac:dyDescent="0.25">
      <c r="A1078" s="23" t="s">
        <v>368</v>
      </c>
      <c r="B1078" s="34">
        <v>9</v>
      </c>
      <c r="C1078" s="42">
        <v>4446604.4000000004</v>
      </c>
      <c r="D1078" s="42">
        <v>333563</v>
      </c>
      <c r="E1078" s="34" t="s">
        <v>90</v>
      </c>
      <c r="F1078" s="47" t="s">
        <v>40</v>
      </c>
      <c r="G1078" s="35" t="s">
        <v>42</v>
      </c>
      <c r="H1078" s="22" t="s">
        <v>91</v>
      </c>
      <c r="I1078" s="37">
        <v>7</v>
      </c>
      <c r="J1078" s="37" t="s">
        <v>92</v>
      </c>
      <c r="K1078" s="37" t="s">
        <v>92</v>
      </c>
      <c r="L1078" s="34">
        <v>1</v>
      </c>
      <c r="M1078" s="34"/>
      <c r="N1078" s="34"/>
      <c r="O1078" s="34"/>
      <c r="P1078" s="34"/>
      <c r="Q1078" s="34">
        <v>1</v>
      </c>
      <c r="R1078" s="34"/>
      <c r="S1078" s="34"/>
      <c r="T1078" s="34"/>
      <c r="U1078" s="34"/>
      <c r="V1078" s="34"/>
      <c r="W1078" s="34"/>
      <c r="X1078" s="34">
        <f t="shared" si="13"/>
        <v>2</v>
      </c>
    </row>
    <row r="1079" spans="1:24" ht="15" x14ac:dyDescent="0.25">
      <c r="A1079" s="23" t="s">
        <v>367</v>
      </c>
      <c r="B1079" s="34">
        <v>9</v>
      </c>
      <c r="C1079" s="42">
        <v>4446612.17</v>
      </c>
      <c r="D1079" s="42">
        <v>333598.8</v>
      </c>
      <c r="E1079" s="34" t="s">
        <v>90</v>
      </c>
      <c r="F1079" s="47" t="s">
        <v>40</v>
      </c>
      <c r="G1079" s="35" t="s">
        <v>42</v>
      </c>
      <c r="H1079" s="22" t="s">
        <v>91</v>
      </c>
      <c r="I1079" s="37">
        <v>7</v>
      </c>
      <c r="J1079" s="37" t="s">
        <v>92</v>
      </c>
      <c r="K1079" s="37" t="s">
        <v>92</v>
      </c>
      <c r="L1079" s="34"/>
      <c r="M1079" s="34">
        <v>1</v>
      </c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>
        <f t="shared" si="13"/>
        <v>1</v>
      </c>
    </row>
    <row r="1080" spans="1:24" ht="15" x14ac:dyDescent="0.25">
      <c r="A1080" s="23" t="s">
        <v>366</v>
      </c>
      <c r="B1080" s="34">
        <v>9</v>
      </c>
      <c r="C1080" s="42">
        <v>4446647.5</v>
      </c>
      <c r="D1080" s="42">
        <v>333764.64</v>
      </c>
      <c r="E1080" s="34" t="s">
        <v>90</v>
      </c>
      <c r="F1080" s="47" t="s">
        <v>40</v>
      </c>
      <c r="G1080" s="35" t="s">
        <v>42</v>
      </c>
      <c r="H1080" s="22" t="s">
        <v>91</v>
      </c>
      <c r="I1080" s="37">
        <v>7</v>
      </c>
      <c r="J1080" s="37" t="s">
        <v>92</v>
      </c>
      <c r="K1080" s="37" t="s">
        <v>92</v>
      </c>
      <c r="L1080" s="34"/>
      <c r="M1080" s="34">
        <v>1</v>
      </c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>
        <f t="shared" si="13"/>
        <v>1</v>
      </c>
    </row>
    <row r="1081" spans="1:24" ht="15" x14ac:dyDescent="0.25">
      <c r="A1081" s="23" t="s">
        <v>373</v>
      </c>
      <c r="B1081" s="34">
        <v>9</v>
      </c>
      <c r="C1081" s="42">
        <v>4446930.51</v>
      </c>
      <c r="D1081" s="42">
        <v>335092.52</v>
      </c>
      <c r="E1081" s="34" t="s">
        <v>90</v>
      </c>
      <c r="F1081" s="47" t="s">
        <v>40</v>
      </c>
      <c r="G1081" s="35" t="s">
        <v>42</v>
      </c>
      <c r="H1081" s="22" t="s">
        <v>91</v>
      </c>
      <c r="I1081" s="37">
        <v>6</v>
      </c>
      <c r="J1081" s="37" t="s">
        <v>92</v>
      </c>
      <c r="K1081" s="37" t="s">
        <v>92</v>
      </c>
      <c r="L1081" s="34"/>
      <c r="M1081" s="34">
        <v>1</v>
      </c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>
        <f t="shared" si="13"/>
        <v>1</v>
      </c>
    </row>
    <row r="1082" spans="1:24" ht="15" x14ac:dyDescent="0.25">
      <c r="A1082" s="23" t="s">
        <v>257</v>
      </c>
      <c r="B1082" s="34">
        <v>27</v>
      </c>
      <c r="C1082" s="42">
        <v>4440819.76</v>
      </c>
      <c r="D1082" s="42">
        <v>335117.65999999997</v>
      </c>
      <c r="E1082" s="34" t="s">
        <v>90</v>
      </c>
      <c r="F1082" s="47" t="s">
        <v>40</v>
      </c>
      <c r="G1082" s="35" t="s">
        <v>42</v>
      </c>
      <c r="H1082" s="22" t="s">
        <v>91</v>
      </c>
      <c r="I1082" s="37">
        <v>2</v>
      </c>
      <c r="J1082" s="37" t="s">
        <v>92</v>
      </c>
      <c r="K1082" s="37" t="s">
        <v>92</v>
      </c>
      <c r="L1082" s="34"/>
      <c r="M1082" s="34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>
        <v>1</v>
      </c>
      <c r="X1082" s="34">
        <f t="shared" si="13"/>
        <v>1</v>
      </c>
    </row>
    <row r="1083" spans="1:24" ht="15" x14ac:dyDescent="0.25">
      <c r="A1083" s="23" t="s">
        <v>248</v>
      </c>
      <c r="B1083" s="34">
        <v>27</v>
      </c>
      <c r="C1083" s="42">
        <v>4440896.38</v>
      </c>
      <c r="D1083" s="42">
        <v>335117.88</v>
      </c>
      <c r="E1083" s="34" t="s">
        <v>90</v>
      </c>
      <c r="F1083" s="47" t="s">
        <v>40</v>
      </c>
      <c r="G1083" s="35" t="s">
        <v>42</v>
      </c>
      <c r="H1083" s="22" t="s">
        <v>91</v>
      </c>
      <c r="I1083" s="37">
        <v>2</v>
      </c>
      <c r="J1083" s="37" t="s">
        <v>92</v>
      </c>
      <c r="K1083" s="37" t="s">
        <v>92</v>
      </c>
      <c r="L1083" s="34"/>
      <c r="M1083" s="34">
        <v>1</v>
      </c>
      <c r="N1083" s="34"/>
      <c r="O1083" s="34"/>
      <c r="P1083" s="34"/>
      <c r="Q1083" s="34"/>
      <c r="R1083" s="34"/>
      <c r="S1083" s="34"/>
      <c r="T1083" s="34"/>
      <c r="U1083" s="34"/>
      <c r="V1083" s="34"/>
      <c r="W1083" s="34"/>
      <c r="X1083" s="34">
        <f t="shared" si="13"/>
        <v>1</v>
      </c>
    </row>
    <row r="1084" spans="1:24" ht="15" x14ac:dyDescent="0.25">
      <c r="A1084" s="23" t="s">
        <v>247</v>
      </c>
      <c r="B1084" s="34">
        <v>27</v>
      </c>
      <c r="C1084" s="42">
        <v>4440485.4400000004</v>
      </c>
      <c r="D1084" s="42">
        <v>335140.06</v>
      </c>
      <c r="E1084" s="34" t="s">
        <v>90</v>
      </c>
      <c r="F1084" s="47" t="s">
        <v>40</v>
      </c>
      <c r="G1084" s="35" t="s">
        <v>42</v>
      </c>
      <c r="H1084" s="22" t="s">
        <v>91</v>
      </c>
      <c r="I1084" s="37">
        <v>3</v>
      </c>
      <c r="J1084" s="37" t="s">
        <v>92</v>
      </c>
      <c r="K1084" s="37" t="s">
        <v>92</v>
      </c>
      <c r="L1084" s="34">
        <v>1</v>
      </c>
      <c r="M1084" s="34"/>
      <c r="N1084" s="34"/>
      <c r="O1084" s="34"/>
      <c r="P1084" s="34"/>
      <c r="Q1084" s="34"/>
      <c r="R1084" s="34"/>
      <c r="S1084" s="34"/>
      <c r="T1084" s="34"/>
      <c r="U1084" s="34"/>
      <c r="V1084" s="34"/>
      <c r="W1084" s="34"/>
      <c r="X1084" s="34">
        <f t="shared" si="13"/>
        <v>1</v>
      </c>
    </row>
    <row r="1085" spans="1:24" ht="15" x14ac:dyDescent="0.25">
      <c r="A1085" s="23" t="s">
        <v>258</v>
      </c>
      <c r="B1085" s="34">
        <v>27</v>
      </c>
      <c r="C1085" s="42">
        <v>4440488.29</v>
      </c>
      <c r="D1085" s="42">
        <v>335141.83</v>
      </c>
      <c r="E1085" s="34" t="s">
        <v>90</v>
      </c>
      <c r="F1085" s="47" t="s">
        <v>40</v>
      </c>
      <c r="G1085" s="35" t="s">
        <v>42</v>
      </c>
      <c r="H1085" s="22" t="s">
        <v>91</v>
      </c>
      <c r="I1085" s="37">
        <v>22</v>
      </c>
      <c r="J1085" s="37" t="s">
        <v>92</v>
      </c>
      <c r="K1085" s="37" t="s">
        <v>92</v>
      </c>
      <c r="L1085" s="34"/>
      <c r="M1085" s="34">
        <v>1</v>
      </c>
      <c r="N1085" s="34"/>
      <c r="O1085" s="34"/>
      <c r="P1085" s="34"/>
      <c r="Q1085" s="34"/>
      <c r="R1085" s="34"/>
      <c r="S1085" s="34"/>
      <c r="T1085" s="34"/>
      <c r="U1085" s="34"/>
      <c r="V1085" s="34"/>
      <c r="W1085" s="34"/>
      <c r="X1085" s="34">
        <f t="shared" si="13"/>
        <v>1</v>
      </c>
    </row>
    <row r="1086" spans="1:24" ht="15" x14ac:dyDescent="0.25">
      <c r="A1086" s="23" t="s">
        <v>359</v>
      </c>
      <c r="B1086" s="34">
        <v>27</v>
      </c>
      <c r="C1086" s="42">
        <v>4440304.99</v>
      </c>
      <c r="D1086" s="42">
        <v>335149.44</v>
      </c>
      <c r="E1086" s="34" t="s">
        <v>90</v>
      </c>
      <c r="F1086" s="47" t="s">
        <v>40</v>
      </c>
      <c r="G1086" s="35" t="s">
        <v>42</v>
      </c>
      <c r="H1086" s="22" t="s">
        <v>91</v>
      </c>
      <c r="I1086" s="37">
        <v>2</v>
      </c>
      <c r="J1086" s="37" t="s">
        <v>92</v>
      </c>
      <c r="K1086" s="37" t="s">
        <v>92</v>
      </c>
      <c r="L1086" s="34"/>
      <c r="M1086" s="34">
        <v>1</v>
      </c>
      <c r="N1086" s="34"/>
      <c r="O1086" s="34"/>
      <c r="P1086" s="34">
        <v>1</v>
      </c>
      <c r="Q1086" s="34"/>
      <c r="R1086" s="34"/>
      <c r="S1086" s="34"/>
      <c r="T1086" s="34"/>
      <c r="U1086" s="34"/>
      <c r="V1086" s="34"/>
      <c r="W1086" s="34"/>
      <c r="X1086" s="34">
        <f t="shared" si="13"/>
        <v>2</v>
      </c>
    </row>
    <row r="1087" spans="1:24" ht="15" x14ac:dyDescent="0.25">
      <c r="A1087" s="23" t="s">
        <v>358</v>
      </c>
      <c r="B1087" s="34">
        <v>27</v>
      </c>
      <c r="C1087" s="42">
        <v>4440192.88</v>
      </c>
      <c r="D1087" s="42">
        <v>335152.03999999998</v>
      </c>
      <c r="E1087" s="34" t="s">
        <v>90</v>
      </c>
      <c r="F1087" s="47" t="s">
        <v>40</v>
      </c>
      <c r="G1087" s="35" t="s">
        <v>42</v>
      </c>
      <c r="H1087" s="22" t="s">
        <v>91</v>
      </c>
      <c r="I1087" s="37">
        <v>2</v>
      </c>
      <c r="J1087" s="37" t="s">
        <v>92</v>
      </c>
      <c r="K1087" s="37" t="s">
        <v>92</v>
      </c>
      <c r="L1087" s="34"/>
      <c r="M1087" s="34">
        <v>1</v>
      </c>
      <c r="N1087" s="34"/>
      <c r="O1087" s="34"/>
      <c r="P1087" s="34"/>
      <c r="Q1087" s="34"/>
      <c r="R1087" s="34"/>
      <c r="S1087" s="34"/>
      <c r="T1087" s="34"/>
      <c r="U1087" s="34"/>
      <c r="V1087" s="34"/>
      <c r="W1087" s="34"/>
      <c r="X1087" s="34">
        <f t="shared" si="13"/>
        <v>1</v>
      </c>
    </row>
    <row r="1088" spans="1:24" ht="15" x14ac:dyDescent="0.25">
      <c r="A1088" s="23" t="s">
        <v>374</v>
      </c>
      <c r="B1088" s="34">
        <v>9</v>
      </c>
      <c r="C1088" s="42">
        <v>4446964.46</v>
      </c>
      <c r="D1088" s="42">
        <v>335231.48</v>
      </c>
      <c r="E1088" s="34" t="s">
        <v>90</v>
      </c>
      <c r="F1088" s="47" t="s">
        <v>40</v>
      </c>
      <c r="G1088" s="35" t="s">
        <v>42</v>
      </c>
      <c r="H1088" s="22" t="s">
        <v>91</v>
      </c>
      <c r="I1088" s="37">
        <v>6</v>
      </c>
      <c r="J1088" s="37" t="s">
        <v>92</v>
      </c>
      <c r="K1088" s="37" t="s">
        <v>92</v>
      </c>
      <c r="L1088" s="34">
        <v>1</v>
      </c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>
        <f t="shared" si="13"/>
        <v>1</v>
      </c>
    </row>
    <row r="1089" spans="1:24" ht="15" x14ac:dyDescent="0.25">
      <c r="A1089" s="23" t="s">
        <v>364</v>
      </c>
      <c r="B1089" s="34">
        <v>9</v>
      </c>
      <c r="C1089" s="42">
        <v>4446977.1100000003</v>
      </c>
      <c r="D1089" s="42">
        <v>335298.14</v>
      </c>
      <c r="E1089" s="34" t="s">
        <v>90</v>
      </c>
      <c r="F1089" s="47" t="s">
        <v>40</v>
      </c>
      <c r="G1089" s="35" t="s">
        <v>42</v>
      </c>
      <c r="H1089" s="22" t="s">
        <v>91</v>
      </c>
      <c r="I1089" s="37">
        <v>6</v>
      </c>
      <c r="J1089" s="37" t="s">
        <v>92</v>
      </c>
      <c r="K1089" s="37" t="s">
        <v>92</v>
      </c>
      <c r="L1089" s="34">
        <v>1</v>
      </c>
      <c r="M1089" s="34"/>
      <c r="N1089" s="34"/>
      <c r="O1089" s="34"/>
      <c r="P1089" s="34"/>
      <c r="Q1089" s="34"/>
      <c r="R1089" s="34"/>
      <c r="S1089" s="34"/>
      <c r="T1089" s="34"/>
      <c r="U1089" s="34"/>
      <c r="V1089" s="34"/>
      <c r="W1089" s="34"/>
      <c r="X1089" s="34">
        <f t="shared" si="13"/>
        <v>1</v>
      </c>
    </row>
    <row r="1090" spans="1:24" ht="15" x14ac:dyDescent="0.25">
      <c r="A1090" s="23" t="s">
        <v>256</v>
      </c>
      <c r="B1090" s="34">
        <v>27</v>
      </c>
      <c r="C1090" s="42">
        <v>4439870.32</v>
      </c>
      <c r="D1090" s="42">
        <v>335353.73</v>
      </c>
      <c r="E1090" s="34" t="s">
        <v>90</v>
      </c>
      <c r="F1090" s="47" t="s">
        <v>40</v>
      </c>
      <c r="G1090" s="35" t="s">
        <v>42</v>
      </c>
      <c r="H1090" s="22" t="s">
        <v>91</v>
      </c>
      <c r="I1090" s="37">
        <v>2</v>
      </c>
      <c r="J1090" s="37" t="s">
        <v>92</v>
      </c>
      <c r="K1090" s="37" t="s">
        <v>92</v>
      </c>
      <c r="L1090" s="34">
        <v>1</v>
      </c>
      <c r="M1090" s="34"/>
      <c r="N1090" s="34"/>
      <c r="O1090" s="34"/>
      <c r="P1090" s="34"/>
      <c r="Q1090" s="34"/>
      <c r="R1090" s="34"/>
      <c r="S1090" s="34"/>
      <c r="T1090" s="34"/>
      <c r="U1090" s="34"/>
      <c r="V1090" s="34"/>
      <c r="W1090" s="34"/>
      <c r="X1090" s="34">
        <f t="shared" si="13"/>
        <v>1</v>
      </c>
    </row>
    <row r="1091" spans="1:24" ht="15" x14ac:dyDescent="0.25">
      <c r="A1091" s="23" t="s">
        <v>274</v>
      </c>
      <c r="B1091" s="34">
        <v>9</v>
      </c>
      <c r="C1091" s="42">
        <v>4447082.9400000004</v>
      </c>
      <c r="D1091" s="42">
        <v>335788.87</v>
      </c>
      <c r="E1091" s="34" t="s">
        <v>90</v>
      </c>
      <c r="F1091" s="47" t="s">
        <v>40</v>
      </c>
      <c r="G1091" s="35" t="s">
        <v>42</v>
      </c>
      <c r="H1091" s="22" t="s">
        <v>91</v>
      </c>
      <c r="I1091" s="37">
        <v>6</v>
      </c>
      <c r="J1091" s="37" t="s">
        <v>92</v>
      </c>
      <c r="K1091" s="37" t="s">
        <v>92</v>
      </c>
      <c r="L1091" s="34">
        <v>1</v>
      </c>
      <c r="M1091" s="34"/>
      <c r="N1091" s="34"/>
      <c r="O1091" s="34"/>
      <c r="P1091" s="34"/>
      <c r="Q1091" s="34"/>
      <c r="R1091" s="34"/>
      <c r="S1091" s="34"/>
      <c r="T1091" s="34"/>
      <c r="U1091" s="34"/>
      <c r="V1091" s="34"/>
      <c r="W1091" s="34"/>
      <c r="X1091" s="34">
        <f t="shared" si="13"/>
        <v>1</v>
      </c>
    </row>
    <row r="1092" spans="1:24" ht="15" x14ac:dyDescent="0.25">
      <c r="A1092" s="23" t="s">
        <v>365</v>
      </c>
      <c r="B1092" s="34">
        <v>9</v>
      </c>
      <c r="C1092" s="42">
        <v>4447147.66</v>
      </c>
      <c r="D1092" s="42">
        <v>336107.77</v>
      </c>
      <c r="E1092" s="34" t="s">
        <v>90</v>
      </c>
      <c r="F1092" s="47" t="s">
        <v>40</v>
      </c>
      <c r="G1092" s="35" t="s">
        <v>42</v>
      </c>
      <c r="H1092" s="22" t="s">
        <v>91</v>
      </c>
      <c r="I1092" s="37">
        <v>6</v>
      </c>
      <c r="J1092" s="37" t="s">
        <v>92</v>
      </c>
      <c r="K1092" s="37" t="s">
        <v>92</v>
      </c>
      <c r="L1092" s="34"/>
      <c r="M1092" s="34">
        <v>1</v>
      </c>
      <c r="N1092" s="34"/>
      <c r="O1092" s="34"/>
      <c r="P1092" s="34"/>
      <c r="Q1092" s="34">
        <v>1</v>
      </c>
      <c r="R1092" s="34"/>
      <c r="S1092" s="34"/>
      <c r="T1092" s="34"/>
      <c r="U1092" s="34"/>
      <c r="V1092" s="34"/>
      <c r="W1092" s="34"/>
      <c r="X1092" s="34">
        <f t="shared" si="13"/>
        <v>2</v>
      </c>
    </row>
    <row r="1093" spans="1:24" ht="15" x14ac:dyDescent="0.25">
      <c r="A1093" s="23" t="s">
        <v>362</v>
      </c>
      <c r="B1093" s="34">
        <v>9</v>
      </c>
      <c r="C1093" s="42">
        <v>4447211.4400000004</v>
      </c>
      <c r="D1093" s="42">
        <v>336403.55</v>
      </c>
      <c r="E1093" s="34" t="s">
        <v>90</v>
      </c>
      <c r="F1093" s="47" t="s">
        <v>40</v>
      </c>
      <c r="G1093" s="35" t="s">
        <v>42</v>
      </c>
      <c r="H1093" s="22" t="s">
        <v>91</v>
      </c>
      <c r="I1093" s="37">
        <v>3</v>
      </c>
      <c r="J1093" s="37" t="s">
        <v>92</v>
      </c>
      <c r="K1093" s="37" t="s">
        <v>92</v>
      </c>
      <c r="L1093" s="34">
        <v>1</v>
      </c>
      <c r="M1093" s="34"/>
      <c r="N1093" s="34"/>
      <c r="O1093" s="34"/>
      <c r="P1093" s="34"/>
      <c r="Q1093" s="34"/>
      <c r="R1093" s="34"/>
      <c r="S1093" s="34"/>
      <c r="T1093" s="34"/>
      <c r="U1093" s="34"/>
      <c r="V1093" s="34"/>
      <c r="W1093" s="34"/>
      <c r="X1093" s="34">
        <f t="shared" si="13"/>
        <v>1</v>
      </c>
    </row>
    <row r="1094" spans="1:24" ht="15" x14ac:dyDescent="0.25">
      <c r="A1094" s="23" t="s">
        <v>146</v>
      </c>
      <c r="B1094" s="34">
        <v>12</v>
      </c>
      <c r="C1094" s="42">
        <v>4460242.07</v>
      </c>
      <c r="D1094" s="42">
        <v>336568.45</v>
      </c>
      <c r="E1094" s="34" t="s">
        <v>90</v>
      </c>
      <c r="F1094" s="47" t="s">
        <v>41</v>
      </c>
      <c r="G1094" s="35" t="s">
        <v>42</v>
      </c>
      <c r="H1094" s="22" t="s">
        <v>91</v>
      </c>
      <c r="I1094" s="37">
        <v>2</v>
      </c>
      <c r="J1094" s="37" t="s">
        <v>92</v>
      </c>
      <c r="K1094" s="37" t="s">
        <v>92</v>
      </c>
      <c r="L1094" s="34"/>
      <c r="M1094" s="34"/>
      <c r="N1094" s="34"/>
      <c r="O1094" s="34"/>
      <c r="P1094" s="34"/>
      <c r="Q1094" s="34"/>
      <c r="R1094" s="34"/>
      <c r="S1094" s="34"/>
      <c r="T1094" s="34"/>
      <c r="U1094" s="34">
        <v>1</v>
      </c>
      <c r="V1094" s="34"/>
      <c r="W1094" s="34"/>
      <c r="X1094" s="34">
        <f t="shared" si="13"/>
        <v>1</v>
      </c>
    </row>
    <row r="1095" spans="1:24" ht="15" x14ac:dyDescent="0.25">
      <c r="A1095" s="23" t="s">
        <v>363</v>
      </c>
      <c r="B1095" s="34">
        <v>9</v>
      </c>
      <c r="C1095" s="42">
        <v>4447294.55</v>
      </c>
      <c r="D1095" s="42">
        <v>336787.08</v>
      </c>
      <c r="E1095" s="34" t="s">
        <v>90</v>
      </c>
      <c r="F1095" s="47" t="s">
        <v>40</v>
      </c>
      <c r="G1095" s="35" t="s">
        <v>42</v>
      </c>
      <c r="H1095" s="22" t="s">
        <v>91</v>
      </c>
      <c r="I1095" s="37">
        <v>3</v>
      </c>
      <c r="J1095" s="37" t="s">
        <v>92</v>
      </c>
      <c r="K1095" s="37" t="s">
        <v>92</v>
      </c>
      <c r="L1095" s="34"/>
      <c r="M1095" s="34">
        <v>1</v>
      </c>
      <c r="N1095" s="34"/>
      <c r="O1095" s="34"/>
      <c r="P1095" s="34"/>
      <c r="Q1095" s="34"/>
      <c r="R1095" s="34"/>
      <c r="S1095" s="34"/>
      <c r="T1095" s="34"/>
      <c r="U1095" s="34"/>
      <c r="V1095" s="34"/>
      <c r="W1095" s="34"/>
      <c r="X1095" s="34">
        <f t="shared" si="13"/>
        <v>1</v>
      </c>
    </row>
    <row r="1096" spans="1:24" ht="15" x14ac:dyDescent="0.25">
      <c r="A1096" s="23" t="s">
        <v>275</v>
      </c>
      <c r="B1096" s="34">
        <v>9</v>
      </c>
      <c r="C1096" s="42">
        <v>4447313.49</v>
      </c>
      <c r="D1096" s="42">
        <v>336866.81</v>
      </c>
      <c r="E1096" s="34" t="s">
        <v>90</v>
      </c>
      <c r="F1096" s="47" t="s">
        <v>40</v>
      </c>
      <c r="G1096" s="35" t="s">
        <v>42</v>
      </c>
      <c r="H1096" s="22" t="s">
        <v>91</v>
      </c>
      <c r="I1096" s="37">
        <v>6</v>
      </c>
      <c r="J1096" s="37" t="s">
        <v>92</v>
      </c>
      <c r="K1096" s="37" t="s">
        <v>92</v>
      </c>
      <c r="L1096" s="34"/>
      <c r="M1096" s="34">
        <v>1</v>
      </c>
      <c r="N1096" s="34"/>
      <c r="O1096" s="34"/>
      <c r="P1096" s="34"/>
      <c r="Q1096" s="34"/>
      <c r="R1096" s="34"/>
      <c r="S1096" s="34"/>
      <c r="T1096" s="34"/>
      <c r="U1096" s="34"/>
      <c r="V1096" s="34"/>
      <c r="W1096" s="34"/>
      <c r="X1096" s="34">
        <f t="shared" si="13"/>
        <v>1</v>
      </c>
    </row>
    <row r="1097" spans="1:24" ht="15" x14ac:dyDescent="0.25">
      <c r="A1097" s="23" t="s">
        <v>225</v>
      </c>
      <c r="B1097" s="34">
        <v>12</v>
      </c>
      <c r="C1097" s="42">
        <v>4460516.43</v>
      </c>
      <c r="D1097" s="42">
        <v>336945.77</v>
      </c>
      <c r="E1097" s="34" t="s">
        <v>90</v>
      </c>
      <c r="F1097" s="47" t="s">
        <v>41</v>
      </c>
      <c r="G1097" s="35" t="s">
        <v>42</v>
      </c>
      <c r="H1097" s="22" t="s">
        <v>91</v>
      </c>
      <c r="I1097" s="37">
        <v>7</v>
      </c>
      <c r="J1097" s="37" t="s">
        <v>92</v>
      </c>
      <c r="K1097" s="37" t="s">
        <v>92</v>
      </c>
      <c r="L1097" s="34">
        <v>1</v>
      </c>
      <c r="M1097" s="34"/>
      <c r="N1097" s="34"/>
      <c r="O1097" s="34"/>
      <c r="P1097" s="34"/>
      <c r="Q1097" s="34"/>
      <c r="R1097" s="34"/>
      <c r="S1097" s="34"/>
      <c r="T1097" s="34"/>
      <c r="U1097" s="34"/>
      <c r="V1097" s="34"/>
      <c r="W1097" s="34"/>
      <c r="X1097" s="34">
        <f t="shared" si="13"/>
        <v>1</v>
      </c>
    </row>
    <row r="1098" spans="1:24" ht="15" x14ac:dyDescent="0.25">
      <c r="A1098" s="23" t="s">
        <v>226</v>
      </c>
      <c r="B1098" s="34">
        <v>11</v>
      </c>
      <c r="C1098" s="42">
        <v>4457232.12</v>
      </c>
      <c r="D1098" s="42">
        <v>338550.63</v>
      </c>
      <c r="E1098" s="34" t="s">
        <v>90</v>
      </c>
      <c r="F1098" s="47" t="s">
        <v>41</v>
      </c>
      <c r="G1098" s="35" t="s">
        <v>42</v>
      </c>
      <c r="H1098" s="22" t="s">
        <v>91</v>
      </c>
      <c r="I1098" s="37">
        <v>9</v>
      </c>
      <c r="J1098" s="37" t="s">
        <v>92</v>
      </c>
      <c r="K1098" s="37" t="s">
        <v>92</v>
      </c>
      <c r="L1098" s="34">
        <v>1</v>
      </c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>
        <f t="shared" si="13"/>
        <v>1</v>
      </c>
    </row>
    <row r="1099" spans="1:24" ht="15" x14ac:dyDescent="0.25">
      <c r="A1099" s="23" t="s">
        <v>156</v>
      </c>
      <c r="B1099" s="34">
        <v>16</v>
      </c>
      <c r="C1099" s="42">
        <v>4468298.2699999996</v>
      </c>
      <c r="D1099" s="42">
        <v>341256.7</v>
      </c>
      <c r="E1099" s="34" t="s">
        <v>90</v>
      </c>
      <c r="F1099" s="47" t="s">
        <v>41</v>
      </c>
      <c r="G1099" s="35" t="s">
        <v>42</v>
      </c>
      <c r="H1099" s="22" t="s">
        <v>91</v>
      </c>
      <c r="I1099" s="37">
        <v>2</v>
      </c>
      <c r="J1099" s="37" t="s">
        <v>92</v>
      </c>
      <c r="K1099" s="37" t="s">
        <v>92</v>
      </c>
      <c r="L1099" s="34">
        <v>1</v>
      </c>
      <c r="M1099" s="34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>
        <f t="shared" ref="X1099:X1154" si="14">SUM(L1099:W1099)</f>
        <v>1</v>
      </c>
    </row>
    <row r="1100" spans="1:24" ht="15" x14ac:dyDescent="0.25">
      <c r="A1100" s="23" t="s">
        <v>137</v>
      </c>
      <c r="B1100" s="34">
        <v>16</v>
      </c>
      <c r="C1100" s="42">
        <v>4467975.2</v>
      </c>
      <c r="D1100" s="42">
        <v>341525.51</v>
      </c>
      <c r="E1100" s="34" t="s">
        <v>90</v>
      </c>
      <c r="F1100" s="47" t="s">
        <v>41</v>
      </c>
      <c r="G1100" s="35" t="s">
        <v>42</v>
      </c>
      <c r="H1100" s="22" t="s">
        <v>91</v>
      </c>
      <c r="I1100" s="37">
        <v>2</v>
      </c>
      <c r="J1100" s="37" t="s">
        <v>92</v>
      </c>
      <c r="K1100" s="37" t="s">
        <v>92</v>
      </c>
      <c r="L1100" s="34">
        <v>1</v>
      </c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>
        <f t="shared" si="14"/>
        <v>1</v>
      </c>
    </row>
    <row r="1101" spans="1:24" ht="15" x14ac:dyDescent="0.25">
      <c r="A1101" s="23" t="s">
        <v>224</v>
      </c>
      <c r="B1101" s="34">
        <v>16</v>
      </c>
      <c r="C1101" s="42">
        <v>4467787.8099999996</v>
      </c>
      <c r="D1101" s="42">
        <v>341701.19</v>
      </c>
      <c r="E1101" s="34" t="s">
        <v>90</v>
      </c>
      <c r="F1101" s="47" t="s">
        <v>41</v>
      </c>
      <c r="G1101" s="35" t="s">
        <v>42</v>
      </c>
      <c r="H1101" s="22" t="s">
        <v>91</v>
      </c>
      <c r="I1101" s="37">
        <v>2</v>
      </c>
      <c r="J1101" s="37" t="s">
        <v>92</v>
      </c>
      <c r="K1101" s="37" t="s">
        <v>92</v>
      </c>
      <c r="L1101" s="34">
        <v>1</v>
      </c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>
        <f t="shared" si="14"/>
        <v>1</v>
      </c>
    </row>
    <row r="1102" spans="1:24" ht="15" x14ac:dyDescent="0.25">
      <c r="A1102" s="23" t="s">
        <v>160</v>
      </c>
      <c r="B1102" s="34">
        <v>16</v>
      </c>
      <c r="C1102" s="42">
        <v>4467742.42</v>
      </c>
      <c r="D1102" s="42">
        <v>341741.79</v>
      </c>
      <c r="E1102" s="34" t="s">
        <v>90</v>
      </c>
      <c r="F1102" s="47" t="s">
        <v>41</v>
      </c>
      <c r="G1102" s="35" t="s">
        <v>42</v>
      </c>
      <c r="H1102" s="22" t="s">
        <v>91</v>
      </c>
      <c r="I1102" s="37">
        <v>2</v>
      </c>
      <c r="J1102" s="37" t="s">
        <v>92</v>
      </c>
      <c r="K1102" s="37" t="s">
        <v>92</v>
      </c>
      <c r="L1102" s="34"/>
      <c r="M1102" s="34">
        <v>1</v>
      </c>
      <c r="N1102" s="34">
        <v>1</v>
      </c>
      <c r="O1102" s="34"/>
      <c r="P1102" s="34"/>
      <c r="Q1102" s="34"/>
      <c r="R1102" s="34"/>
      <c r="S1102" s="34"/>
      <c r="T1102" s="34"/>
      <c r="U1102" s="34"/>
      <c r="V1102" s="34"/>
      <c r="W1102" s="34"/>
      <c r="X1102" s="34">
        <f t="shared" si="14"/>
        <v>2</v>
      </c>
    </row>
    <row r="1103" spans="1:24" ht="15" x14ac:dyDescent="0.25">
      <c r="A1103" s="23" t="s">
        <v>157</v>
      </c>
      <c r="B1103" s="34">
        <v>16</v>
      </c>
      <c r="C1103" s="42">
        <v>4467647.21</v>
      </c>
      <c r="D1103" s="42">
        <v>341833.09</v>
      </c>
      <c r="E1103" s="34" t="s">
        <v>90</v>
      </c>
      <c r="F1103" s="47" t="s">
        <v>41</v>
      </c>
      <c r="G1103" s="35" t="s">
        <v>42</v>
      </c>
      <c r="H1103" s="22" t="s">
        <v>91</v>
      </c>
      <c r="I1103" s="37">
        <v>2</v>
      </c>
      <c r="J1103" s="37" t="s">
        <v>92</v>
      </c>
      <c r="K1103" s="37" t="s">
        <v>92</v>
      </c>
      <c r="L1103" s="34">
        <v>1</v>
      </c>
      <c r="M1103" s="34"/>
      <c r="N1103" s="34"/>
      <c r="O1103" s="34"/>
      <c r="P1103" s="34"/>
      <c r="Q1103" s="34"/>
      <c r="R1103" s="34"/>
      <c r="S1103" s="34"/>
      <c r="T1103" s="34"/>
      <c r="U1103" s="34"/>
      <c r="V1103" s="34"/>
      <c r="W1103" s="34"/>
      <c r="X1103" s="34">
        <f t="shared" si="14"/>
        <v>1</v>
      </c>
    </row>
    <row r="1104" spans="1:24" ht="15" x14ac:dyDescent="0.25">
      <c r="A1104" s="23" t="s">
        <v>223</v>
      </c>
      <c r="B1104" s="34">
        <v>16</v>
      </c>
      <c r="C1104" s="42">
        <v>4467652.08</v>
      </c>
      <c r="D1104" s="42">
        <v>341834.04</v>
      </c>
      <c r="E1104" s="34" t="s">
        <v>90</v>
      </c>
      <c r="F1104" s="47" t="s">
        <v>41</v>
      </c>
      <c r="G1104" s="35" t="s">
        <v>42</v>
      </c>
      <c r="H1104" s="22" t="s">
        <v>91</v>
      </c>
      <c r="I1104" s="37">
        <v>2</v>
      </c>
      <c r="J1104" s="37" t="s">
        <v>92</v>
      </c>
      <c r="K1104" s="37" t="s">
        <v>92</v>
      </c>
      <c r="L1104" s="34"/>
      <c r="M1104" s="34">
        <v>1</v>
      </c>
      <c r="N1104" s="34">
        <v>1</v>
      </c>
      <c r="O1104" s="34"/>
      <c r="P1104" s="34"/>
      <c r="Q1104" s="34"/>
      <c r="R1104" s="34"/>
      <c r="S1104" s="34"/>
      <c r="T1104" s="34"/>
      <c r="U1104" s="34"/>
      <c r="V1104" s="34"/>
      <c r="W1104" s="34"/>
      <c r="X1104" s="34">
        <f t="shared" si="14"/>
        <v>2</v>
      </c>
    </row>
    <row r="1105" spans="1:24" ht="15" x14ac:dyDescent="0.25">
      <c r="A1105" s="23" t="s">
        <v>222</v>
      </c>
      <c r="B1105" s="34">
        <v>16</v>
      </c>
      <c r="C1105" s="42">
        <v>4467651.8499999996</v>
      </c>
      <c r="D1105" s="42">
        <v>341834.29</v>
      </c>
      <c r="E1105" s="34" t="s">
        <v>90</v>
      </c>
      <c r="F1105" s="47" t="s">
        <v>41</v>
      </c>
      <c r="G1105" s="35" t="s">
        <v>42</v>
      </c>
      <c r="H1105" s="22" t="s">
        <v>91</v>
      </c>
      <c r="I1105" s="37">
        <v>2</v>
      </c>
      <c r="J1105" s="37" t="s">
        <v>92</v>
      </c>
      <c r="K1105" s="37" t="s">
        <v>92</v>
      </c>
      <c r="L1105" s="34">
        <v>1</v>
      </c>
      <c r="M1105" s="34"/>
      <c r="N1105" s="34"/>
      <c r="O1105" s="34"/>
      <c r="P1105" s="34"/>
      <c r="Q1105" s="34"/>
      <c r="R1105" s="34"/>
      <c r="S1105" s="34"/>
      <c r="T1105" s="34"/>
      <c r="U1105" s="34"/>
      <c r="V1105" s="34"/>
      <c r="W1105" s="34"/>
      <c r="X1105" s="34">
        <f t="shared" si="14"/>
        <v>1</v>
      </c>
    </row>
    <row r="1106" spans="1:24" ht="15" x14ac:dyDescent="0.25">
      <c r="A1106" s="23" t="s">
        <v>158</v>
      </c>
      <c r="B1106" s="34">
        <v>16</v>
      </c>
      <c r="C1106" s="42">
        <v>4467645.03</v>
      </c>
      <c r="D1106" s="42">
        <v>341836.27</v>
      </c>
      <c r="E1106" s="34" t="s">
        <v>90</v>
      </c>
      <c r="F1106" s="47" t="s">
        <v>41</v>
      </c>
      <c r="G1106" s="35" t="s">
        <v>42</v>
      </c>
      <c r="H1106" s="22" t="s">
        <v>91</v>
      </c>
      <c r="I1106" s="37">
        <v>2</v>
      </c>
      <c r="J1106" s="37" t="s">
        <v>92</v>
      </c>
      <c r="K1106" s="37" t="s">
        <v>92</v>
      </c>
      <c r="L1106" s="34">
        <v>1</v>
      </c>
      <c r="M1106" s="34"/>
      <c r="N1106" s="34"/>
      <c r="O1106" s="34"/>
      <c r="P1106" s="34"/>
      <c r="Q1106" s="34"/>
      <c r="R1106" s="34"/>
      <c r="S1106" s="34"/>
      <c r="T1106" s="34"/>
      <c r="U1106" s="34"/>
      <c r="V1106" s="34"/>
      <c r="W1106" s="34"/>
      <c r="X1106" s="34">
        <f t="shared" si="14"/>
        <v>1</v>
      </c>
    </row>
    <row r="1107" spans="1:24" ht="15" x14ac:dyDescent="0.25">
      <c r="A1107" s="23" t="s">
        <v>159</v>
      </c>
      <c r="B1107" s="34">
        <v>16</v>
      </c>
      <c r="C1107" s="42">
        <v>4467642.1100000003</v>
      </c>
      <c r="D1107" s="42">
        <v>341837.91</v>
      </c>
      <c r="E1107" s="34" t="s">
        <v>90</v>
      </c>
      <c r="F1107" s="47" t="s">
        <v>41</v>
      </c>
      <c r="G1107" s="35" t="s">
        <v>42</v>
      </c>
      <c r="H1107" s="22" t="s">
        <v>91</v>
      </c>
      <c r="I1107" s="37">
        <v>2</v>
      </c>
      <c r="J1107" s="37" t="s">
        <v>92</v>
      </c>
      <c r="K1107" s="37" t="s">
        <v>92</v>
      </c>
      <c r="L1107" s="34">
        <v>1</v>
      </c>
      <c r="M1107" s="34"/>
      <c r="N1107" s="34"/>
      <c r="O1107" s="34"/>
      <c r="P1107" s="34"/>
      <c r="Q1107" s="34"/>
      <c r="R1107" s="34"/>
      <c r="S1107" s="34"/>
      <c r="T1107" s="34"/>
      <c r="U1107" s="34"/>
      <c r="V1107" s="34"/>
      <c r="W1107" s="34"/>
      <c r="X1107" s="34">
        <f t="shared" si="14"/>
        <v>1</v>
      </c>
    </row>
    <row r="1108" spans="1:24" ht="15" x14ac:dyDescent="0.25">
      <c r="A1108" s="23" t="s">
        <v>276</v>
      </c>
      <c r="B1108" s="34">
        <v>14</v>
      </c>
      <c r="C1108" s="42">
        <v>4448411.32</v>
      </c>
      <c r="D1108" s="42">
        <v>341941.16</v>
      </c>
      <c r="E1108" s="34" t="s">
        <v>90</v>
      </c>
      <c r="F1108" s="47" t="s">
        <v>40</v>
      </c>
      <c r="G1108" s="35" t="s">
        <v>42</v>
      </c>
      <c r="H1108" s="22" t="s">
        <v>91</v>
      </c>
      <c r="I1108" s="37">
        <v>3</v>
      </c>
      <c r="J1108" s="37" t="s">
        <v>92</v>
      </c>
      <c r="K1108" s="37" t="s">
        <v>92</v>
      </c>
      <c r="L1108" s="34"/>
      <c r="M1108" s="34"/>
      <c r="N1108" s="34">
        <v>1</v>
      </c>
      <c r="O1108" s="34"/>
      <c r="P1108" s="34"/>
      <c r="Q1108" s="34">
        <v>1</v>
      </c>
      <c r="R1108" s="34"/>
      <c r="S1108" s="34"/>
      <c r="T1108" s="34"/>
      <c r="U1108" s="34"/>
      <c r="V1108" s="34"/>
      <c r="W1108" s="34"/>
      <c r="X1108" s="34">
        <f t="shared" si="14"/>
        <v>2</v>
      </c>
    </row>
    <row r="1109" spans="1:24" ht="15" x14ac:dyDescent="0.25">
      <c r="A1109" s="23" t="s">
        <v>138</v>
      </c>
      <c r="B1109" s="34">
        <v>16</v>
      </c>
      <c r="C1109" s="42">
        <v>4467212.08</v>
      </c>
      <c r="D1109" s="42">
        <v>342092.46</v>
      </c>
      <c r="E1109" s="34" t="s">
        <v>90</v>
      </c>
      <c r="F1109" s="47" t="s">
        <v>41</v>
      </c>
      <c r="G1109" s="35" t="s">
        <v>42</v>
      </c>
      <c r="H1109" s="22" t="s">
        <v>91</v>
      </c>
      <c r="I1109" s="37">
        <v>2</v>
      </c>
      <c r="J1109" s="37" t="s">
        <v>92</v>
      </c>
      <c r="K1109" s="37" t="s">
        <v>92</v>
      </c>
      <c r="L1109" s="34">
        <v>1</v>
      </c>
      <c r="M1109" s="34">
        <v>1</v>
      </c>
      <c r="N1109" s="34"/>
      <c r="O1109" s="34">
        <v>1</v>
      </c>
      <c r="P1109" s="34"/>
      <c r="Q1109" s="34"/>
      <c r="R1109" s="34"/>
      <c r="S1109" s="34"/>
      <c r="T1109" s="34"/>
      <c r="U1109" s="34"/>
      <c r="V1109" s="34"/>
      <c r="W1109" s="34"/>
      <c r="X1109" s="34">
        <f t="shared" si="14"/>
        <v>3</v>
      </c>
    </row>
    <row r="1110" spans="1:24" ht="15" x14ac:dyDescent="0.25">
      <c r="A1110" s="23" t="s">
        <v>343</v>
      </c>
      <c r="B1110" s="34">
        <v>4</v>
      </c>
      <c r="C1110" s="42">
        <v>4446695.91</v>
      </c>
      <c r="D1110" s="42">
        <v>342233.53</v>
      </c>
      <c r="E1110" s="34" t="s">
        <v>90</v>
      </c>
      <c r="F1110" s="47" t="s">
        <v>40</v>
      </c>
      <c r="G1110" s="35" t="s">
        <v>42</v>
      </c>
      <c r="H1110" s="22" t="s">
        <v>91</v>
      </c>
      <c r="I1110" s="37">
        <v>3</v>
      </c>
      <c r="J1110" s="37" t="s">
        <v>92</v>
      </c>
      <c r="K1110" s="37" t="s">
        <v>92</v>
      </c>
      <c r="L1110" s="34">
        <v>1</v>
      </c>
      <c r="M1110" s="34"/>
      <c r="N1110" s="34"/>
      <c r="O1110" s="34"/>
      <c r="P1110" s="34"/>
      <c r="Q1110" s="34"/>
      <c r="R1110" s="34"/>
      <c r="S1110" s="34"/>
      <c r="T1110" s="34"/>
      <c r="U1110" s="34"/>
      <c r="V1110" s="34"/>
      <c r="W1110" s="34"/>
      <c r="X1110" s="34">
        <f t="shared" si="14"/>
        <v>1</v>
      </c>
    </row>
    <row r="1111" spans="1:24" ht="15" x14ac:dyDescent="0.25">
      <c r="A1111" s="23" t="s">
        <v>341</v>
      </c>
      <c r="B1111" s="34">
        <v>14</v>
      </c>
      <c r="C1111" s="42">
        <v>4448488.79</v>
      </c>
      <c r="D1111" s="42">
        <v>342368.56</v>
      </c>
      <c r="E1111" s="34" t="s">
        <v>90</v>
      </c>
      <c r="F1111" s="47" t="s">
        <v>40</v>
      </c>
      <c r="G1111" s="35" t="s">
        <v>42</v>
      </c>
      <c r="H1111" s="22" t="s">
        <v>91</v>
      </c>
      <c r="I1111" s="37">
        <v>3</v>
      </c>
      <c r="J1111" s="37" t="s">
        <v>92</v>
      </c>
      <c r="K1111" s="37" t="s">
        <v>92</v>
      </c>
      <c r="L1111" s="34"/>
      <c r="M1111" s="34">
        <v>1</v>
      </c>
      <c r="N1111" s="34">
        <v>1</v>
      </c>
      <c r="O1111" s="34"/>
      <c r="P1111" s="34"/>
      <c r="Q1111" s="34"/>
      <c r="R1111" s="34"/>
      <c r="S1111" s="34"/>
      <c r="T1111" s="34"/>
      <c r="U1111" s="34"/>
      <c r="V1111" s="34"/>
      <c r="W1111" s="34"/>
      <c r="X1111" s="34">
        <f t="shared" si="14"/>
        <v>2</v>
      </c>
    </row>
    <row r="1112" spans="1:24" ht="15" x14ac:dyDescent="0.25">
      <c r="A1112" s="23" t="s">
        <v>321</v>
      </c>
      <c r="B1112" s="34">
        <v>4</v>
      </c>
      <c r="C1112" s="42">
        <v>4446653.2699999996</v>
      </c>
      <c r="D1112" s="42">
        <v>342665.09</v>
      </c>
      <c r="E1112" s="34" t="s">
        <v>90</v>
      </c>
      <c r="F1112" s="47" t="s">
        <v>40</v>
      </c>
      <c r="G1112" s="35" t="s">
        <v>42</v>
      </c>
      <c r="H1112" s="22" t="s">
        <v>91</v>
      </c>
      <c r="I1112" s="37">
        <v>3</v>
      </c>
      <c r="J1112" s="37" t="s">
        <v>92</v>
      </c>
      <c r="K1112" s="37" t="s">
        <v>92</v>
      </c>
      <c r="L1112" s="34">
        <v>1</v>
      </c>
      <c r="M1112" s="34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>
        <f t="shared" si="14"/>
        <v>1</v>
      </c>
    </row>
    <row r="1113" spans="1:24" ht="15" x14ac:dyDescent="0.25">
      <c r="A1113" s="23" t="s">
        <v>322</v>
      </c>
      <c r="B1113" s="34">
        <v>4</v>
      </c>
      <c r="C1113" s="42">
        <v>4446644.0599999996</v>
      </c>
      <c r="D1113" s="42">
        <v>342782.14</v>
      </c>
      <c r="E1113" s="34" t="s">
        <v>90</v>
      </c>
      <c r="F1113" s="47" t="s">
        <v>40</v>
      </c>
      <c r="G1113" s="35" t="s">
        <v>42</v>
      </c>
      <c r="H1113" s="22" t="s">
        <v>91</v>
      </c>
      <c r="I1113" s="37">
        <v>3</v>
      </c>
      <c r="J1113" s="37" t="s">
        <v>92</v>
      </c>
      <c r="K1113" s="37" t="s">
        <v>92</v>
      </c>
      <c r="L1113" s="34"/>
      <c r="M1113" s="34">
        <v>1</v>
      </c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>
        <f t="shared" si="14"/>
        <v>1</v>
      </c>
    </row>
    <row r="1114" spans="1:24" ht="15" x14ac:dyDescent="0.25">
      <c r="A1114" s="23" t="s">
        <v>154</v>
      </c>
      <c r="B1114" s="34">
        <v>10</v>
      </c>
      <c r="C1114" s="42">
        <v>4456001</v>
      </c>
      <c r="D1114" s="42">
        <v>343127</v>
      </c>
      <c r="E1114" s="34" t="s">
        <v>90</v>
      </c>
      <c r="F1114" s="47" t="s">
        <v>41</v>
      </c>
      <c r="G1114" s="35" t="s">
        <v>42</v>
      </c>
      <c r="H1114" s="22" t="s">
        <v>91</v>
      </c>
      <c r="I1114" s="37" t="s">
        <v>95</v>
      </c>
      <c r="J1114" s="37" t="s">
        <v>92</v>
      </c>
      <c r="K1114" s="37" t="s">
        <v>93</v>
      </c>
      <c r="L1114" s="34"/>
      <c r="M1114" s="34"/>
      <c r="N1114" s="34"/>
      <c r="O1114" s="34"/>
      <c r="P1114" s="34"/>
      <c r="Q1114" s="34"/>
      <c r="R1114" s="34"/>
      <c r="S1114" s="34"/>
      <c r="T1114" s="34"/>
      <c r="U1114" s="34">
        <v>1</v>
      </c>
      <c r="V1114" s="34"/>
      <c r="W1114" s="34"/>
      <c r="X1114" s="34">
        <f t="shared" si="14"/>
        <v>1</v>
      </c>
    </row>
    <row r="1115" spans="1:24" ht="15" x14ac:dyDescent="0.25">
      <c r="A1115" s="23" t="s">
        <v>323</v>
      </c>
      <c r="B1115" s="34">
        <v>4</v>
      </c>
      <c r="C1115" s="42">
        <v>4446597.6900000004</v>
      </c>
      <c r="D1115" s="42">
        <v>343299.18</v>
      </c>
      <c r="E1115" s="34" t="s">
        <v>90</v>
      </c>
      <c r="F1115" s="47" t="s">
        <v>40</v>
      </c>
      <c r="G1115" s="35" t="s">
        <v>42</v>
      </c>
      <c r="H1115" s="22" t="s">
        <v>91</v>
      </c>
      <c r="I1115" s="37">
        <v>3</v>
      </c>
      <c r="J1115" s="37" t="s">
        <v>92</v>
      </c>
      <c r="K1115" s="37" t="s">
        <v>92</v>
      </c>
      <c r="L1115" s="34"/>
      <c r="M1115" s="34">
        <v>1</v>
      </c>
      <c r="N1115" s="34">
        <v>1</v>
      </c>
      <c r="O1115" s="34"/>
      <c r="P1115" s="34"/>
      <c r="Q1115" s="34"/>
      <c r="R1115" s="34"/>
      <c r="S1115" s="34"/>
      <c r="T1115" s="34"/>
      <c r="U1115" s="34"/>
      <c r="V1115" s="34"/>
      <c r="W1115" s="34"/>
      <c r="X1115" s="34">
        <f t="shared" si="14"/>
        <v>2</v>
      </c>
    </row>
    <row r="1116" spans="1:24" ht="15" x14ac:dyDescent="0.25">
      <c r="A1116" s="23" t="s">
        <v>324</v>
      </c>
      <c r="B1116" s="34">
        <v>4</v>
      </c>
      <c r="C1116" s="42">
        <v>4446577.53</v>
      </c>
      <c r="D1116" s="42">
        <v>343468.07</v>
      </c>
      <c r="E1116" s="34" t="s">
        <v>90</v>
      </c>
      <c r="F1116" s="47" t="s">
        <v>40</v>
      </c>
      <c r="G1116" s="35" t="s">
        <v>42</v>
      </c>
      <c r="H1116" s="22" t="s">
        <v>91</v>
      </c>
      <c r="I1116" s="37">
        <v>3</v>
      </c>
      <c r="J1116" s="37" t="s">
        <v>92</v>
      </c>
      <c r="K1116" s="37" t="s">
        <v>92</v>
      </c>
      <c r="L1116" s="34"/>
      <c r="M1116" s="34">
        <v>1</v>
      </c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>
        <f t="shared" si="14"/>
        <v>1</v>
      </c>
    </row>
    <row r="1117" spans="1:24" ht="15" x14ac:dyDescent="0.25">
      <c r="A1117" s="23" t="s">
        <v>236</v>
      </c>
      <c r="B1117" s="34">
        <v>3</v>
      </c>
      <c r="C1117" s="42">
        <v>4450104.9000000004</v>
      </c>
      <c r="D1117" s="42">
        <v>343561.44</v>
      </c>
      <c r="E1117" s="34" t="s">
        <v>90</v>
      </c>
      <c r="F1117" s="47" t="s">
        <v>41</v>
      </c>
      <c r="G1117" s="35" t="s">
        <v>42</v>
      </c>
      <c r="H1117" s="22" t="s">
        <v>91</v>
      </c>
      <c r="I1117" s="37">
        <v>9</v>
      </c>
      <c r="J1117" s="37" t="s">
        <v>92</v>
      </c>
      <c r="K1117" s="37" t="s">
        <v>92</v>
      </c>
      <c r="L1117" s="34"/>
      <c r="M1117" s="34"/>
      <c r="N1117" s="34"/>
      <c r="O1117" s="34"/>
      <c r="P1117" s="34"/>
      <c r="Q1117" s="34">
        <v>1</v>
      </c>
      <c r="R1117" s="34"/>
      <c r="S1117" s="34"/>
      <c r="T1117" s="34"/>
      <c r="U1117" s="34"/>
      <c r="V1117" s="34"/>
      <c r="W1117" s="34">
        <v>1</v>
      </c>
      <c r="X1117" s="34">
        <f t="shared" si="14"/>
        <v>2</v>
      </c>
    </row>
    <row r="1118" spans="1:24" ht="15" x14ac:dyDescent="0.25">
      <c r="A1118" s="23" t="s">
        <v>237</v>
      </c>
      <c r="B1118" s="34">
        <v>3</v>
      </c>
      <c r="C1118" s="42">
        <v>4450104.45</v>
      </c>
      <c r="D1118" s="42">
        <v>343561.86</v>
      </c>
      <c r="E1118" s="34" t="s">
        <v>90</v>
      </c>
      <c r="F1118" s="47" t="s">
        <v>41</v>
      </c>
      <c r="G1118" s="35" t="s">
        <v>42</v>
      </c>
      <c r="H1118" s="22" t="s">
        <v>91</v>
      </c>
      <c r="I1118" s="37">
        <v>9</v>
      </c>
      <c r="J1118" s="37" t="s">
        <v>92</v>
      </c>
      <c r="K1118" s="37" t="s">
        <v>92</v>
      </c>
      <c r="L1118" s="34"/>
      <c r="M1118" s="34">
        <v>1</v>
      </c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>
        <f t="shared" si="14"/>
        <v>1</v>
      </c>
    </row>
    <row r="1119" spans="1:24" ht="15" x14ac:dyDescent="0.25">
      <c r="A1119" s="23" t="s">
        <v>140</v>
      </c>
      <c r="B1119" s="34">
        <v>17</v>
      </c>
      <c r="C1119" s="42">
        <v>4465136.59</v>
      </c>
      <c r="D1119" s="42">
        <v>343563.42</v>
      </c>
      <c r="E1119" s="34" t="s">
        <v>90</v>
      </c>
      <c r="F1119" s="47" t="s">
        <v>41</v>
      </c>
      <c r="G1119" s="35" t="s">
        <v>42</v>
      </c>
      <c r="H1119" s="22" t="s">
        <v>91</v>
      </c>
      <c r="I1119" s="37">
        <v>2</v>
      </c>
      <c r="J1119" s="37" t="s">
        <v>92</v>
      </c>
      <c r="K1119" s="37" t="s">
        <v>92</v>
      </c>
      <c r="L1119" s="34">
        <v>1</v>
      </c>
      <c r="M1119" s="34"/>
      <c r="N1119" s="34"/>
      <c r="O1119" s="34"/>
      <c r="P1119" s="34"/>
      <c r="Q1119" s="34"/>
      <c r="R1119" s="34"/>
      <c r="S1119" s="34"/>
      <c r="T1119" s="34"/>
      <c r="U1119" s="34"/>
      <c r="V1119" s="34"/>
      <c r="W1119" s="34"/>
      <c r="X1119" s="34">
        <f t="shared" si="14"/>
        <v>1</v>
      </c>
    </row>
    <row r="1120" spans="1:24" ht="15" x14ac:dyDescent="0.25">
      <c r="A1120" s="23" t="s">
        <v>342</v>
      </c>
      <c r="B1120" s="34">
        <v>14</v>
      </c>
      <c r="C1120" s="42">
        <v>4448677.6900000004</v>
      </c>
      <c r="D1120" s="42">
        <v>343673.48</v>
      </c>
      <c r="E1120" s="34" t="s">
        <v>90</v>
      </c>
      <c r="F1120" s="47" t="s">
        <v>40</v>
      </c>
      <c r="G1120" s="35" t="s">
        <v>42</v>
      </c>
      <c r="H1120" s="22" t="s">
        <v>91</v>
      </c>
      <c r="I1120" s="37">
        <v>7</v>
      </c>
      <c r="J1120" s="37" t="s">
        <v>92</v>
      </c>
      <c r="K1120" s="37" t="s">
        <v>92</v>
      </c>
      <c r="L1120" s="34"/>
      <c r="M1120" s="34">
        <v>1</v>
      </c>
      <c r="N1120" s="34">
        <v>1</v>
      </c>
      <c r="O1120" s="34"/>
      <c r="P1120" s="34"/>
      <c r="Q1120" s="34"/>
      <c r="R1120" s="34"/>
      <c r="S1120" s="34"/>
      <c r="T1120" s="34"/>
      <c r="U1120" s="34"/>
      <c r="V1120" s="34"/>
      <c r="W1120" s="34"/>
      <c r="X1120" s="34">
        <f t="shared" si="14"/>
        <v>2</v>
      </c>
    </row>
    <row r="1121" spans="1:24" ht="15" x14ac:dyDescent="0.25">
      <c r="A1121" s="23" t="s">
        <v>344</v>
      </c>
      <c r="B1121" s="34">
        <v>4</v>
      </c>
      <c r="C1121" s="42">
        <v>4446553.25</v>
      </c>
      <c r="D1121" s="42">
        <v>343777.99</v>
      </c>
      <c r="E1121" s="34" t="s">
        <v>90</v>
      </c>
      <c r="F1121" s="47" t="s">
        <v>40</v>
      </c>
      <c r="G1121" s="35" t="s">
        <v>42</v>
      </c>
      <c r="H1121" s="22" t="s">
        <v>91</v>
      </c>
      <c r="I1121" s="37">
        <v>3</v>
      </c>
      <c r="J1121" s="37" t="s">
        <v>92</v>
      </c>
      <c r="K1121" s="37" t="s">
        <v>92</v>
      </c>
      <c r="L1121" s="34"/>
      <c r="M1121" s="34"/>
      <c r="N1121" s="34"/>
      <c r="O1121" s="34"/>
      <c r="P1121" s="34"/>
      <c r="Q1121" s="34">
        <v>1</v>
      </c>
      <c r="R1121" s="34"/>
      <c r="S1121" s="34"/>
      <c r="T1121" s="34"/>
      <c r="U1121" s="34"/>
      <c r="V1121" s="34"/>
      <c r="W1121" s="34">
        <v>1</v>
      </c>
      <c r="X1121" s="34">
        <f t="shared" si="14"/>
        <v>2</v>
      </c>
    </row>
    <row r="1122" spans="1:24" ht="15" x14ac:dyDescent="0.25">
      <c r="A1122" s="23" t="s">
        <v>139</v>
      </c>
      <c r="B1122" s="34">
        <v>17</v>
      </c>
      <c r="C1122" s="42">
        <v>4464713.22</v>
      </c>
      <c r="D1122" s="42">
        <v>343826.89</v>
      </c>
      <c r="E1122" s="34" t="s">
        <v>90</v>
      </c>
      <c r="F1122" s="47" t="s">
        <v>41</v>
      </c>
      <c r="G1122" s="35" t="s">
        <v>42</v>
      </c>
      <c r="H1122" s="22" t="s">
        <v>91</v>
      </c>
      <c r="I1122" s="37">
        <v>2</v>
      </c>
      <c r="J1122" s="37" t="s">
        <v>92</v>
      </c>
      <c r="K1122" s="37" t="s">
        <v>92</v>
      </c>
      <c r="L1122" s="34"/>
      <c r="M1122" s="34">
        <v>1</v>
      </c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>
        <f t="shared" si="14"/>
        <v>1</v>
      </c>
    </row>
    <row r="1123" spans="1:24" ht="15" x14ac:dyDescent="0.25">
      <c r="A1123" s="23" t="s">
        <v>326</v>
      </c>
      <c r="B1123" s="34">
        <v>4</v>
      </c>
      <c r="C1123" s="42">
        <v>4446537.17</v>
      </c>
      <c r="D1123" s="42">
        <v>343954.38</v>
      </c>
      <c r="E1123" s="34" t="s">
        <v>90</v>
      </c>
      <c r="F1123" s="47" t="s">
        <v>40</v>
      </c>
      <c r="G1123" s="35" t="s">
        <v>42</v>
      </c>
      <c r="H1123" s="22" t="s">
        <v>91</v>
      </c>
      <c r="I1123" s="37">
        <v>3</v>
      </c>
      <c r="J1123" s="37" t="s">
        <v>92</v>
      </c>
      <c r="K1123" s="37" t="s">
        <v>92</v>
      </c>
      <c r="L1123" s="34">
        <v>1</v>
      </c>
      <c r="M1123" s="34"/>
      <c r="N1123" s="34"/>
      <c r="O1123" s="34"/>
      <c r="P1123" s="34"/>
      <c r="Q1123" s="34"/>
      <c r="R1123" s="34"/>
      <c r="S1123" s="34"/>
      <c r="T1123" s="34"/>
      <c r="U1123" s="34"/>
      <c r="V1123" s="34"/>
      <c r="W1123" s="34"/>
      <c r="X1123" s="34">
        <f t="shared" si="14"/>
        <v>1</v>
      </c>
    </row>
    <row r="1124" spans="1:24" ht="15" x14ac:dyDescent="0.25">
      <c r="A1124" s="23" t="s">
        <v>325</v>
      </c>
      <c r="B1124" s="34">
        <v>4</v>
      </c>
      <c r="C1124" s="42">
        <v>4446536.8600000003</v>
      </c>
      <c r="D1124" s="42">
        <v>343958.47</v>
      </c>
      <c r="E1124" s="34" t="s">
        <v>90</v>
      </c>
      <c r="F1124" s="47" t="s">
        <v>40</v>
      </c>
      <c r="G1124" s="35" t="s">
        <v>42</v>
      </c>
      <c r="H1124" s="22" t="s">
        <v>91</v>
      </c>
      <c r="I1124" s="37">
        <v>3</v>
      </c>
      <c r="J1124" s="37" t="s">
        <v>92</v>
      </c>
      <c r="K1124" s="37" t="s">
        <v>92</v>
      </c>
      <c r="L1124" s="34">
        <v>1</v>
      </c>
      <c r="M1124" s="34"/>
      <c r="N1124" s="34"/>
      <c r="O1124" s="34"/>
      <c r="P1124" s="34"/>
      <c r="Q1124" s="34"/>
      <c r="R1124" s="34"/>
      <c r="S1124" s="34"/>
      <c r="T1124" s="34"/>
      <c r="U1124" s="34"/>
      <c r="V1124" s="34"/>
      <c r="W1124" s="34"/>
      <c r="X1124" s="34">
        <f t="shared" si="14"/>
        <v>1</v>
      </c>
    </row>
    <row r="1125" spans="1:24" ht="15" x14ac:dyDescent="0.25">
      <c r="A1125" s="23" t="s">
        <v>231</v>
      </c>
      <c r="B1125" s="34">
        <v>17</v>
      </c>
      <c r="C1125" s="42">
        <v>4464394.16</v>
      </c>
      <c r="D1125" s="42">
        <v>343982.21</v>
      </c>
      <c r="E1125" s="34" t="s">
        <v>90</v>
      </c>
      <c r="F1125" s="47" t="s">
        <v>41</v>
      </c>
      <c r="G1125" s="35" t="s">
        <v>42</v>
      </c>
      <c r="H1125" s="22" t="s">
        <v>91</v>
      </c>
      <c r="I1125" s="37">
        <v>2</v>
      </c>
      <c r="J1125" s="37" t="s">
        <v>92</v>
      </c>
      <c r="K1125" s="37" t="s">
        <v>92</v>
      </c>
      <c r="L1125" s="34">
        <v>1</v>
      </c>
      <c r="M1125" s="34"/>
      <c r="N1125" s="34"/>
      <c r="O1125" s="34"/>
      <c r="P1125" s="34"/>
      <c r="Q1125" s="34"/>
      <c r="R1125" s="34"/>
      <c r="S1125" s="34"/>
      <c r="T1125" s="34"/>
      <c r="U1125" s="34"/>
      <c r="V1125" s="34"/>
      <c r="W1125" s="34"/>
      <c r="X1125" s="34">
        <f t="shared" si="14"/>
        <v>1</v>
      </c>
    </row>
    <row r="1126" spans="1:24" ht="15" x14ac:dyDescent="0.25">
      <c r="A1126" s="23" t="s">
        <v>232</v>
      </c>
      <c r="B1126" s="34">
        <v>17</v>
      </c>
      <c r="C1126" s="42">
        <v>4464393.1500000004</v>
      </c>
      <c r="D1126" s="42">
        <v>343982.78</v>
      </c>
      <c r="E1126" s="34" t="s">
        <v>90</v>
      </c>
      <c r="F1126" s="47" t="s">
        <v>41</v>
      </c>
      <c r="G1126" s="35" t="s">
        <v>42</v>
      </c>
      <c r="H1126" s="22" t="s">
        <v>91</v>
      </c>
      <c r="I1126" s="37">
        <v>2</v>
      </c>
      <c r="J1126" s="37" t="s">
        <v>92</v>
      </c>
      <c r="K1126" s="37" t="s">
        <v>92</v>
      </c>
      <c r="L1126" s="34">
        <v>1</v>
      </c>
      <c r="M1126" s="34"/>
      <c r="N1126" s="34"/>
      <c r="O1126" s="34"/>
      <c r="P1126" s="34"/>
      <c r="Q1126" s="34"/>
      <c r="R1126" s="34"/>
      <c r="S1126" s="34"/>
      <c r="T1126" s="34"/>
      <c r="U1126" s="34"/>
      <c r="V1126" s="34"/>
      <c r="W1126" s="34"/>
      <c r="X1126" s="34">
        <f t="shared" si="14"/>
        <v>1</v>
      </c>
    </row>
    <row r="1127" spans="1:24" ht="15" x14ac:dyDescent="0.25">
      <c r="A1127" s="23" t="s">
        <v>162</v>
      </c>
      <c r="B1127" s="36">
        <v>17</v>
      </c>
      <c r="C1127" s="44">
        <v>4464170.09</v>
      </c>
      <c r="D1127" s="44">
        <v>344082.13</v>
      </c>
      <c r="E1127" s="36" t="s">
        <v>90</v>
      </c>
      <c r="F1127" s="47" t="s">
        <v>41</v>
      </c>
      <c r="G1127" s="35" t="s">
        <v>42</v>
      </c>
      <c r="H1127" s="22" t="s">
        <v>91</v>
      </c>
      <c r="I1127" s="46">
        <v>7</v>
      </c>
      <c r="J1127" s="46" t="s">
        <v>92</v>
      </c>
      <c r="K1127" s="46" t="s">
        <v>92</v>
      </c>
      <c r="L1127" s="34"/>
      <c r="M1127" s="34">
        <v>1</v>
      </c>
      <c r="N1127" s="34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>
        <f t="shared" si="14"/>
        <v>1</v>
      </c>
    </row>
    <row r="1128" spans="1:24" ht="15" x14ac:dyDescent="0.25">
      <c r="A1128" s="23" t="s">
        <v>115</v>
      </c>
      <c r="B1128" s="34">
        <v>17</v>
      </c>
      <c r="C1128" s="42">
        <v>4466194.93</v>
      </c>
      <c r="D1128" s="42">
        <v>344736.87</v>
      </c>
      <c r="E1128" s="34" t="s">
        <v>90</v>
      </c>
      <c r="F1128" s="47" t="s">
        <v>41</v>
      </c>
      <c r="G1128" s="35" t="s">
        <v>42</v>
      </c>
      <c r="H1128" s="22" t="s">
        <v>91</v>
      </c>
      <c r="I1128" s="37">
        <v>2</v>
      </c>
      <c r="J1128" s="37" t="s">
        <v>92</v>
      </c>
      <c r="K1128" s="37" t="s">
        <v>92</v>
      </c>
      <c r="L1128" s="34">
        <v>1</v>
      </c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>
        <f t="shared" si="14"/>
        <v>1</v>
      </c>
    </row>
    <row r="1129" spans="1:24" ht="15" x14ac:dyDescent="0.25">
      <c r="A1129" s="23" t="s">
        <v>320</v>
      </c>
      <c r="B1129" s="34">
        <v>14</v>
      </c>
      <c r="C1129" s="42">
        <v>4447894.05</v>
      </c>
      <c r="D1129" s="42">
        <v>345079.6</v>
      </c>
      <c r="E1129" s="34" t="s">
        <v>90</v>
      </c>
      <c r="F1129" s="47" t="s">
        <v>40</v>
      </c>
      <c r="G1129" s="35" t="s">
        <v>42</v>
      </c>
      <c r="H1129" s="22" t="s">
        <v>91</v>
      </c>
      <c r="I1129" s="37">
        <v>9</v>
      </c>
      <c r="J1129" s="37" t="s">
        <v>92</v>
      </c>
      <c r="K1129" s="37" t="s">
        <v>92</v>
      </c>
      <c r="L1129" s="34">
        <v>1</v>
      </c>
      <c r="M1129" s="34">
        <v>1</v>
      </c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>
        <f t="shared" si="14"/>
        <v>2</v>
      </c>
    </row>
    <row r="1130" spans="1:24" ht="15" x14ac:dyDescent="0.25">
      <c r="A1130" s="23" t="s">
        <v>319</v>
      </c>
      <c r="B1130" s="34">
        <v>14</v>
      </c>
      <c r="C1130" s="42">
        <v>4447838.29</v>
      </c>
      <c r="D1130" s="42">
        <v>345666.9</v>
      </c>
      <c r="E1130" s="34" t="s">
        <v>90</v>
      </c>
      <c r="F1130" s="47" t="s">
        <v>40</v>
      </c>
      <c r="G1130" s="35" t="s">
        <v>42</v>
      </c>
      <c r="H1130" s="22" t="s">
        <v>91</v>
      </c>
      <c r="I1130" s="37">
        <v>2</v>
      </c>
      <c r="J1130" s="37" t="s">
        <v>92</v>
      </c>
      <c r="K1130" s="37" t="s">
        <v>92</v>
      </c>
      <c r="L1130" s="34"/>
      <c r="M1130" s="34">
        <v>1</v>
      </c>
      <c r="N1130" s="34"/>
      <c r="O1130" s="34"/>
      <c r="P1130" s="34"/>
      <c r="Q1130" s="34"/>
      <c r="R1130" s="34"/>
      <c r="S1130" s="34"/>
      <c r="T1130" s="34"/>
      <c r="U1130" s="34"/>
      <c r="V1130" s="34"/>
      <c r="W1130" s="34"/>
      <c r="X1130" s="34">
        <f t="shared" si="14"/>
        <v>1</v>
      </c>
    </row>
    <row r="1131" spans="1:24" ht="15" x14ac:dyDescent="0.25">
      <c r="A1131" s="23" t="s">
        <v>176</v>
      </c>
      <c r="B1131" s="34">
        <v>18</v>
      </c>
      <c r="C1131" s="42">
        <v>4451805.16</v>
      </c>
      <c r="D1131" s="42">
        <v>347720.28</v>
      </c>
      <c r="E1131" s="34" t="s">
        <v>90</v>
      </c>
      <c r="F1131" s="47" t="s">
        <v>41</v>
      </c>
      <c r="G1131" s="35" t="s">
        <v>42</v>
      </c>
      <c r="H1131" s="22" t="s">
        <v>91</v>
      </c>
      <c r="I1131" s="37">
        <v>9</v>
      </c>
      <c r="J1131" s="37" t="s">
        <v>92</v>
      </c>
      <c r="K1131" s="37" t="s">
        <v>92</v>
      </c>
      <c r="L1131" s="34"/>
      <c r="M1131" s="34">
        <v>1</v>
      </c>
      <c r="N1131" s="34"/>
      <c r="O1131" s="34"/>
      <c r="P1131" s="34"/>
      <c r="Q1131" s="34"/>
      <c r="R1131" s="34"/>
      <c r="S1131" s="34"/>
      <c r="T1131" s="34"/>
      <c r="U1131" s="34">
        <v>1</v>
      </c>
      <c r="V1131" s="34"/>
      <c r="W1131" s="34"/>
      <c r="X1131" s="34">
        <f t="shared" si="14"/>
        <v>2</v>
      </c>
    </row>
    <row r="1132" spans="1:24" ht="15" x14ac:dyDescent="0.25">
      <c r="A1132" s="23" t="s">
        <v>170</v>
      </c>
      <c r="B1132" s="34">
        <v>14</v>
      </c>
      <c r="C1132" s="42">
        <v>4465508.34</v>
      </c>
      <c r="D1132" s="42">
        <v>348567.85</v>
      </c>
      <c r="E1132" s="34" t="s">
        <v>90</v>
      </c>
      <c r="F1132" s="47" t="s">
        <v>41</v>
      </c>
      <c r="G1132" s="35" t="s">
        <v>42</v>
      </c>
      <c r="H1132" s="22" t="s">
        <v>91</v>
      </c>
      <c r="I1132" s="37">
        <v>2</v>
      </c>
      <c r="J1132" s="37" t="s">
        <v>92</v>
      </c>
      <c r="K1132" s="37" t="s">
        <v>92</v>
      </c>
      <c r="L1132" s="34"/>
      <c r="M1132" s="34"/>
      <c r="N1132" s="34">
        <v>1</v>
      </c>
      <c r="O1132" s="34"/>
      <c r="P1132" s="34"/>
      <c r="Q1132" s="34"/>
      <c r="R1132" s="34"/>
      <c r="S1132" s="34"/>
      <c r="T1132" s="34"/>
      <c r="U1132" s="34"/>
      <c r="V1132" s="34"/>
      <c r="W1132" s="34"/>
      <c r="X1132" s="34">
        <f t="shared" si="14"/>
        <v>1</v>
      </c>
    </row>
    <row r="1133" spans="1:24" ht="15" x14ac:dyDescent="0.25">
      <c r="A1133" s="23" t="s">
        <v>153</v>
      </c>
      <c r="B1133" s="36">
        <v>2</v>
      </c>
      <c r="C1133" s="44">
        <v>4451693.97</v>
      </c>
      <c r="D1133" s="44">
        <v>349723.12</v>
      </c>
      <c r="E1133" s="36" t="s">
        <v>90</v>
      </c>
      <c r="F1133" s="47" t="s">
        <v>41</v>
      </c>
      <c r="G1133" s="35" t="s">
        <v>42</v>
      </c>
      <c r="H1133" s="22" t="s">
        <v>91</v>
      </c>
      <c r="I1133" s="46">
        <v>2</v>
      </c>
      <c r="J1133" s="46" t="s">
        <v>92</v>
      </c>
      <c r="K1133" s="46" t="s">
        <v>92</v>
      </c>
      <c r="L1133" s="34">
        <v>1</v>
      </c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>
        <f t="shared" si="14"/>
        <v>1</v>
      </c>
    </row>
    <row r="1134" spans="1:24" ht="15" x14ac:dyDescent="0.25">
      <c r="A1134" s="23" t="s">
        <v>221</v>
      </c>
      <c r="B1134" s="34">
        <v>15</v>
      </c>
      <c r="C1134" s="42">
        <v>4445806.7</v>
      </c>
      <c r="D1134" s="42">
        <v>351066.94</v>
      </c>
      <c r="E1134" s="34" t="s">
        <v>90</v>
      </c>
      <c r="F1134" s="47" t="s">
        <v>41</v>
      </c>
      <c r="G1134" s="35" t="s">
        <v>42</v>
      </c>
      <c r="H1134" s="22" t="s">
        <v>91</v>
      </c>
      <c r="I1134" s="37">
        <v>4</v>
      </c>
      <c r="J1134" s="37" t="s">
        <v>92</v>
      </c>
      <c r="K1134" s="37" t="s">
        <v>92</v>
      </c>
      <c r="L1134" s="34">
        <v>1</v>
      </c>
      <c r="M1134" s="34"/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>
        <f t="shared" si="14"/>
        <v>1</v>
      </c>
    </row>
    <row r="1135" spans="1:24" ht="15" x14ac:dyDescent="0.25">
      <c r="A1135" s="23" t="s">
        <v>199</v>
      </c>
      <c r="B1135" s="34">
        <v>2</v>
      </c>
      <c r="C1135" s="42">
        <v>4452151.4400000004</v>
      </c>
      <c r="D1135" s="42">
        <v>351352.14</v>
      </c>
      <c r="E1135" s="34" t="s">
        <v>90</v>
      </c>
      <c r="F1135" s="47" t="s">
        <v>41</v>
      </c>
      <c r="G1135" s="35" t="s">
        <v>42</v>
      </c>
      <c r="H1135" s="22" t="s">
        <v>91</v>
      </c>
      <c r="I1135" s="37">
        <v>7</v>
      </c>
      <c r="J1135" s="37" t="s">
        <v>92</v>
      </c>
      <c r="K1135" s="37" t="s">
        <v>92</v>
      </c>
      <c r="L1135" s="34"/>
      <c r="M1135" s="34">
        <v>1</v>
      </c>
      <c r="N1135" s="34">
        <v>1</v>
      </c>
      <c r="O1135" s="34"/>
      <c r="P1135" s="34"/>
      <c r="Q1135" s="34"/>
      <c r="R1135" s="34"/>
      <c r="S1135" s="34"/>
      <c r="T1135" s="34"/>
      <c r="U1135" s="34"/>
      <c r="V1135" s="34"/>
      <c r="W1135" s="34"/>
      <c r="X1135" s="34">
        <f t="shared" si="14"/>
        <v>2</v>
      </c>
    </row>
    <row r="1136" spans="1:24" ht="15" x14ac:dyDescent="0.25">
      <c r="A1136" s="23" t="s">
        <v>200</v>
      </c>
      <c r="B1136" s="34">
        <v>2</v>
      </c>
      <c r="C1136" s="42">
        <v>4452362.1900000004</v>
      </c>
      <c r="D1136" s="42">
        <v>351884.24</v>
      </c>
      <c r="E1136" s="34" t="s">
        <v>90</v>
      </c>
      <c r="F1136" s="47" t="s">
        <v>41</v>
      </c>
      <c r="G1136" s="35" t="s">
        <v>42</v>
      </c>
      <c r="H1136" s="22" t="s">
        <v>91</v>
      </c>
      <c r="I1136" s="37">
        <v>7</v>
      </c>
      <c r="J1136" s="37" t="s">
        <v>92</v>
      </c>
      <c r="K1136" s="37" t="s">
        <v>92</v>
      </c>
      <c r="L1136" s="34">
        <v>1</v>
      </c>
      <c r="M1136" s="34"/>
      <c r="N1136" s="34">
        <v>1</v>
      </c>
      <c r="O1136" s="34"/>
      <c r="P1136" s="34"/>
      <c r="Q1136" s="34"/>
      <c r="R1136" s="34"/>
      <c r="S1136" s="34"/>
      <c r="T1136" s="34"/>
      <c r="U1136" s="34"/>
      <c r="V1136" s="34"/>
      <c r="W1136" s="34"/>
      <c r="X1136" s="34">
        <f t="shared" si="14"/>
        <v>2</v>
      </c>
    </row>
    <row r="1137" spans="1:26" ht="15" x14ac:dyDescent="0.25">
      <c r="A1137" s="23" t="s">
        <v>121</v>
      </c>
      <c r="B1137" s="34">
        <v>2</v>
      </c>
      <c r="C1137" s="42">
        <v>4451964.82</v>
      </c>
      <c r="D1137" s="42">
        <v>352334.51</v>
      </c>
      <c r="E1137" s="34" t="s">
        <v>90</v>
      </c>
      <c r="F1137" s="47" t="s">
        <v>41</v>
      </c>
      <c r="G1137" s="35" t="s">
        <v>42</v>
      </c>
      <c r="H1137" s="22" t="s">
        <v>91</v>
      </c>
      <c r="I1137" s="37">
        <v>2</v>
      </c>
      <c r="J1137" s="37" t="s">
        <v>92</v>
      </c>
      <c r="K1137" s="37" t="s">
        <v>92</v>
      </c>
      <c r="L1137" s="34"/>
      <c r="M1137" s="34"/>
      <c r="N1137" s="34">
        <v>1</v>
      </c>
      <c r="O1137" s="34"/>
      <c r="P1137" s="34"/>
      <c r="Q1137" s="34"/>
      <c r="R1137" s="34"/>
      <c r="S1137" s="34"/>
      <c r="T1137" s="34"/>
      <c r="U1137" s="34"/>
      <c r="V1137" s="34"/>
      <c r="W1137" s="34"/>
      <c r="X1137" s="34">
        <f t="shared" si="14"/>
        <v>1</v>
      </c>
    </row>
    <row r="1138" spans="1:26" ht="15" x14ac:dyDescent="0.25">
      <c r="A1138" s="23" t="s">
        <v>122</v>
      </c>
      <c r="B1138" s="34">
        <v>2</v>
      </c>
      <c r="C1138" s="42">
        <v>4451817.91</v>
      </c>
      <c r="D1138" s="42">
        <v>352453.91</v>
      </c>
      <c r="E1138" s="34" t="s">
        <v>90</v>
      </c>
      <c r="F1138" s="47" t="s">
        <v>41</v>
      </c>
      <c r="G1138" s="35" t="s">
        <v>42</v>
      </c>
      <c r="H1138" s="22" t="s">
        <v>91</v>
      </c>
      <c r="I1138" s="37">
        <v>2</v>
      </c>
      <c r="J1138" s="37" t="s">
        <v>92</v>
      </c>
      <c r="K1138" s="37" t="s">
        <v>92</v>
      </c>
      <c r="L1138" s="34"/>
      <c r="M1138" s="34"/>
      <c r="N1138" s="34"/>
      <c r="O1138" s="34"/>
      <c r="P1138" s="34"/>
      <c r="Q1138" s="34"/>
      <c r="R1138" s="34"/>
      <c r="S1138" s="34"/>
      <c r="T1138" s="34"/>
      <c r="U1138" s="34">
        <v>1</v>
      </c>
      <c r="V1138" s="34"/>
      <c r="W1138" s="34"/>
      <c r="X1138" s="34">
        <f t="shared" si="14"/>
        <v>1</v>
      </c>
    </row>
    <row r="1139" spans="1:26" ht="15" x14ac:dyDescent="0.25">
      <c r="A1139" s="23" t="s">
        <v>123</v>
      </c>
      <c r="B1139" s="34">
        <v>2</v>
      </c>
      <c r="C1139" s="42">
        <v>4451783.34</v>
      </c>
      <c r="D1139" s="42">
        <v>352478.26</v>
      </c>
      <c r="E1139" s="34" t="s">
        <v>90</v>
      </c>
      <c r="F1139" s="47" t="s">
        <v>41</v>
      </c>
      <c r="G1139" s="35" t="s">
        <v>42</v>
      </c>
      <c r="H1139" s="22" t="s">
        <v>91</v>
      </c>
      <c r="I1139" s="37">
        <v>2</v>
      </c>
      <c r="J1139" s="37" t="s">
        <v>92</v>
      </c>
      <c r="K1139" s="37" t="s">
        <v>92</v>
      </c>
      <c r="L1139" s="34"/>
      <c r="M1139" s="34"/>
      <c r="N1139" s="34">
        <v>1</v>
      </c>
      <c r="O1139" s="34"/>
      <c r="P1139" s="34"/>
      <c r="Q1139" s="34">
        <v>1</v>
      </c>
      <c r="R1139" s="34"/>
      <c r="S1139" s="34"/>
      <c r="T1139" s="34"/>
      <c r="U1139" s="34"/>
      <c r="V1139" s="34"/>
      <c r="W1139" s="34"/>
      <c r="X1139" s="34">
        <f t="shared" si="14"/>
        <v>2</v>
      </c>
    </row>
    <row r="1140" spans="1:26" ht="15" x14ac:dyDescent="0.25">
      <c r="A1140" s="23" t="s">
        <v>191</v>
      </c>
      <c r="B1140" s="34">
        <v>25</v>
      </c>
      <c r="C1140" s="42">
        <v>4464131.55</v>
      </c>
      <c r="D1140" s="42">
        <v>352564.28</v>
      </c>
      <c r="E1140" s="34" t="s">
        <v>90</v>
      </c>
      <c r="F1140" s="47" t="s">
        <v>41</v>
      </c>
      <c r="G1140" s="35" t="s">
        <v>42</v>
      </c>
      <c r="H1140" s="22" t="s">
        <v>91</v>
      </c>
      <c r="I1140" s="37">
        <v>3</v>
      </c>
      <c r="J1140" s="37" t="s">
        <v>92</v>
      </c>
      <c r="K1140" s="37" t="s">
        <v>92</v>
      </c>
      <c r="L1140" s="34"/>
      <c r="M1140" s="34">
        <v>1</v>
      </c>
      <c r="N1140" s="34"/>
      <c r="O1140" s="34"/>
      <c r="P1140" s="34"/>
      <c r="Q1140" s="34"/>
      <c r="R1140" s="34"/>
      <c r="S1140" s="34"/>
      <c r="T1140" s="34"/>
      <c r="U1140" s="34"/>
      <c r="V1140" s="34"/>
      <c r="W1140" s="34"/>
      <c r="X1140" s="34">
        <f t="shared" si="14"/>
        <v>1</v>
      </c>
    </row>
    <row r="1141" spans="1:26" ht="15" x14ac:dyDescent="0.25">
      <c r="A1141" s="23" t="s">
        <v>172</v>
      </c>
      <c r="B1141" s="34">
        <v>25</v>
      </c>
      <c r="C1141" s="42">
        <v>4464326.13</v>
      </c>
      <c r="D1141" s="42">
        <v>352568.35</v>
      </c>
      <c r="E1141" s="34" t="s">
        <v>90</v>
      </c>
      <c r="F1141" s="47" t="s">
        <v>41</v>
      </c>
      <c r="G1141" s="35" t="s">
        <v>42</v>
      </c>
      <c r="H1141" s="22" t="s">
        <v>91</v>
      </c>
      <c r="I1141" s="37">
        <v>4</v>
      </c>
      <c r="J1141" s="37" t="s">
        <v>92</v>
      </c>
      <c r="K1141" s="37" t="s">
        <v>92</v>
      </c>
      <c r="L1141" s="34"/>
      <c r="M1141" s="34">
        <v>1</v>
      </c>
      <c r="N1141" s="34"/>
      <c r="O1141" s="34"/>
      <c r="P1141" s="34"/>
      <c r="Q1141" s="34"/>
      <c r="R1141" s="34"/>
      <c r="S1141" s="34"/>
      <c r="T1141" s="34"/>
      <c r="U1141" s="34"/>
      <c r="V1141" s="34"/>
      <c r="W1141" s="34"/>
      <c r="X1141" s="34">
        <f t="shared" si="14"/>
        <v>1</v>
      </c>
    </row>
    <row r="1142" spans="1:26" ht="15" x14ac:dyDescent="0.25">
      <c r="A1142" s="23" t="s">
        <v>173</v>
      </c>
      <c r="B1142" s="34">
        <v>25</v>
      </c>
      <c r="C1142" s="42">
        <v>4464328.12</v>
      </c>
      <c r="D1142" s="42">
        <v>352568.72</v>
      </c>
      <c r="E1142" s="34" t="s">
        <v>90</v>
      </c>
      <c r="F1142" s="47" t="s">
        <v>41</v>
      </c>
      <c r="G1142" s="35" t="s">
        <v>42</v>
      </c>
      <c r="H1142" s="22" t="s">
        <v>91</v>
      </c>
      <c r="I1142" s="37">
        <v>4</v>
      </c>
      <c r="J1142" s="37" t="s">
        <v>92</v>
      </c>
      <c r="K1142" s="37" t="s">
        <v>92</v>
      </c>
      <c r="L1142" s="34">
        <v>1</v>
      </c>
      <c r="M1142" s="34">
        <v>1</v>
      </c>
      <c r="N1142" s="34"/>
      <c r="O1142" s="34"/>
      <c r="P1142" s="34"/>
      <c r="Q1142" s="34"/>
      <c r="R1142" s="34"/>
      <c r="S1142" s="34"/>
      <c r="T1142" s="34"/>
      <c r="U1142" s="34"/>
      <c r="V1142" s="34"/>
      <c r="W1142" s="34"/>
      <c r="X1142" s="34">
        <f t="shared" si="14"/>
        <v>2</v>
      </c>
    </row>
    <row r="1143" spans="1:26" ht="15" x14ac:dyDescent="0.25">
      <c r="A1143" s="23" t="s">
        <v>192</v>
      </c>
      <c r="B1143" s="34">
        <v>25</v>
      </c>
      <c r="C1143" s="42">
        <v>4464078.3600000003</v>
      </c>
      <c r="D1143" s="42">
        <v>352569.86</v>
      </c>
      <c r="E1143" s="34" t="s">
        <v>90</v>
      </c>
      <c r="F1143" s="47" t="s">
        <v>41</v>
      </c>
      <c r="G1143" s="35" t="s">
        <v>42</v>
      </c>
      <c r="H1143" s="22" t="s">
        <v>91</v>
      </c>
      <c r="I1143" s="37">
        <v>3</v>
      </c>
      <c r="J1143" s="37" t="s">
        <v>92</v>
      </c>
      <c r="K1143" s="37" t="s">
        <v>92</v>
      </c>
      <c r="L1143" s="34"/>
      <c r="M1143" s="34">
        <v>1</v>
      </c>
      <c r="N1143" s="34">
        <v>1</v>
      </c>
      <c r="O1143" s="34"/>
      <c r="P1143" s="34"/>
      <c r="Q1143" s="34"/>
      <c r="R1143" s="34"/>
      <c r="S1143" s="34"/>
      <c r="T1143" s="34"/>
      <c r="U1143" s="34"/>
      <c r="V1143" s="34"/>
      <c r="W1143" s="34"/>
      <c r="X1143" s="34">
        <f t="shared" si="14"/>
        <v>2</v>
      </c>
    </row>
    <row r="1144" spans="1:26" ht="15" x14ac:dyDescent="0.25">
      <c r="A1144" s="23" t="s">
        <v>171</v>
      </c>
      <c r="B1144" s="34">
        <v>25</v>
      </c>
      <c r="C1144" s="42">
        <v>4464475.1100000003</v>
      </c>
      <c r="D1144" s="42">
        <v>352604.76</v>
      </c>
      <c r="E1144" s="34" t="s">
        <v>90</v>
      </c>
      <c r="F1144" s="47" t="s">
        <v>41</v>
      </c>
      <c r="G1144" s="35" t="s">
        <v>42</v>
      </c>
      <c r="H1144" s="22" t="s">
        <v>91</v>
      </c>
      <c r="I1144" s="37">
        <v>4</v>
      </c>
      <c r="J1144" s="37" t="s">
        <v>92</v>
      </c>
      <c r="K1144" s="37" t="s">
        <v>92</v>
      </c>
      <c r="L1144" s="34"/>
      <c r="M1144" s="34">
        <v>1</v>
      </c>
      <c r="N1144" s="34"/>
      <c r="O1144" s="34"/>
      <c r="P1144" s="34"/>
      <c r="Q1144" s="34"/>
      <c r="R1144" s="34"/>
      <c r="S1144" s="34"/>
      <c r="T1144" s="34"/>
      <c r="U1144" s="34"/>
      <c r="V1144" s="34"/>
      <c r="W1144" s="34"/>
      <c r="X1144" s="34">
        <f t="shared" si="14"/>
        <v>1</v>
      </c>
    </row>
    <row r="1145" spans="1:26" ht="15" x14ac:dyDescent="0.25">
      <c r="A1145" s="23" t="s">
        <v>201</v>
      </c>
      <c r="B1145" s="34">
        <v>2</v>
      </c>
      <c r="C1145" s="42">
        <v>4451524.25</v>
      </c>
      <c r="D1145" s="42">
        <v>352684.11</v>
      </c>
      <c r="E1145" s="34" t="s">
        <v>90</v>
      </c>
      <c r="F1145" s="47" t="s">
        <v>41</v>
      </c>
      <c r="G1145" s="35" t="s">
        <v>42</v>
      </c>
      <c r="H1145" s="22" t="s">
        <v>91</v>
      </c>
      <c r="I1145" s="37">
        <v>7</v>
      </c>
      <c r="J1145" s="37" t="s">
        <v>92</v>
      </c>
      <c r="K1145" s="37" t="s">
        <v>92</v>
      </c>
      <c r="L1145" s="34"/>
      <c r="M1145" s="34">
        <v>1</v>
      </c>
      <c r="N1145" s="34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>
        <f t="shared" si="14"/>
        <v>1</v>
      </c>
    </row>
    <row r="1146" spans="1:26" ht="15" x14ac:dyDescent="0.25">
      <c r="A1146" s="23" t="s">
        <v>202</v>
      </c>
      <c r="B1146" s="34">
        <v>2</v>
      </c>
      <c r="C1146" s="42">
        <v>4451488.8499999996</v>
      </c>
      <c r="D1146" s="42">
        <v>352711.35</v>
      </c>
      <c r="E1146" s="34" t="s">
        <v>90</v>
      </c>
      <c r="F1146" s="47" t="s">
        <v>41</v>
      </c>
      <c r="G1146" s="35" t="s">
        <v>42</v>
      </c>
      <c r="H1146" s="22" t="s">
        <v>91</v>
      </c>
      <c r="I1146" s="37">
        <v>7</v>
      </c>
      <c r="J1146" s="37" t="s">
        <v>92</v>
      </c>
      <c r="K1146" s="37" t="s">
        <v>92</v>
      </c>
      <c r="L1146" s="34">
        <v>1</v>
      </c>
      <c r="M1146" s="34"/>
      <c r="N1146" s="34"/>
      <c r="O1146" s="34"/>
      <c r="P1146" s="34"/>
      <c r="Q1146" s="34"/>
      <c r="R1146" s="34"/>
      <c r="S1146" s="34"/>
      <c r="T1146" s="34"/>
      <c r="U1146" s="34"/>
      <c r="V1146" s="34"/>
      <c r="W1146" s="34"/>
      <c r="X1146" s="34">
        <f t="shared" si="14"/>
        <v>1</v>
      </c>
    </row>
    <row r="1147" spans="1:26" ht="15" x14ac:dyDescent="0.25">
      <c r="A1147" s="23" t="s">
        <v>124</v>
      </c>
      <c r="B1147" s="34">
        <v>2</v>
      </c>
      <c r="C1147" s="42">
        <v>4451412.3899999997</v>
      </c>
      <c r="D1147" s="42">
        <v>352771.76</v>
      </c>
      <c r="E1147" s="34" t="s">
        <v>90</v>
      </c>
      <c r="F1147" s="47" t="s">
        <v>41</v>
      </c>
      <c r="G1147" s="35" t="s">
        <v>42</v>
      </c>
      <c r="H1147" s="22" t="s">
        <v>91</v>
      </c>
      <c r="I1147" s="37">
        <v>2</v>
      </c>
      <c r="J1147" s="37" t="s">
        <v>92</v>
      </c>
      <c r="K1147" s="37" t="s">
        <v>92</v>
      </c>
      <c r="L1147" s="34"/>
      <c r="M1147" s="34"/>
      <c r="N1147" s="34"/>
      <c r="O1147" s="34"/>
      <c r="P1147" s="34"/>
      <c r="Q1147" s="34"/>
      <c r="R1147" s="34"/>
      <c r="S1147" s="34"/>
      <c r="T1147" s="34"/>
      <c r="U1147" s="34">
        <v>1</v>
      </c>
      <c r="V1147" s="34"/>
      <c r="W1147" s="34"/>
      <c r="X1147" s="34">
        <f t="shared" si="14"/>
        <v>1</v>
      </c>
      <c r="Z1147" s="9"/>
    </row>
    <row r="1148" spans="1:26" ht="15" x14ac:dyDescent="0.25">
      <c r="A1148" s="23" t="s">
        <v>125</v>
      </c>
      <c r="B1148" s="34">
        <v>2</v>
      </c>
      <c r="C1148" s="42">
        <v>4451362.42</v>
      </c>
      <c r="D1148" s="42">
        <v>352811.66</v>
      </c>
      <c r="E1148" s="34" t="s">
        <v>90</v>
      </c>
      <c r="F1148" s="47" t="s">
        <v>41</v>
      </c>
      <c r="G1148" s="35" t="s">
        <v>42</v>
      </c>
      <c r="H1148" s="22" t="s">
        <v>91</v>
      </c>
      <c r="I1148" s="37">
        <v>2</v>
      </c>
      <c r="J1148" s="37" t="s">
        <v>92</v>
      </c>
      <c r="K1148" s="37" t="s">
        <v>92</v>
      </c>
      <c r="L1148" s="34"/>
      <c r="M1148" s="34"/>
      <c r="N1148" s="34"/>
      <c r="O1148" s="34"/>
      <c r="P1148" s="34"/>
      <c r="Q1148" s="34"/>
      <c r="R1148" s="34"/>
      <c r="S1148" s="34"/>
      <c r="T1148" s="34"/>
      <c r="U1148" s="34">
        <v>1</v>
      </c>
      <c r="V1148" s="34"/>
      <c r="W1148" s="34"/>
      <c r="X1148" s="34">
        <f t="shared" si="14"/>
        <v>1</v>
      </c>
    </row>
    <row r="1149" spans="1:26" ht="15" x14ac:dyDescent="0.25">
      <c r="A1149" s="23" t="s">
        <v>174</v>
      </c>
      <c r="B1149" s="34">
        <v>19</v>
      </c>
      <c r="C1149" s="42">
        <v>4444627.0999999996</v>
      </c>
      <c r="D1149" s="42">
        <v>354069.99</v>
      </c>
      <c r="E1149" s="34" t="s">
        <v>90</v>
      </c>
      <c r="F1149" s="47" t="s">
        <v>41</v>
      </c>
      <c r="G1149" s="35" t="s">
        <v>42</v>
      </c>
      <c r="H1149" s="22" t="s">
        <v>91</v>
      </c>
      <c r="I1149" s="37">
        <v>9</v>
      </c>
      <c r="J1149" s="37" t="s">
        <v>92</v>
      </c>
      <c r="K1149" s="37" t="s">
        <v>92</v>
      </c>
      <c r="L1149" s="34"/>
      <c r="M1149" s="34">
        <v>1</v>
      </c>
      <c r="N1149" s="34"/>
      <c r="O1149" s="34"/>
      <c r="P1149" s="34"/>
      <c r="Q1149" s="34"/>
      <c r="R1149" s="34"/>
      <c r="S1149" s="34"/>
      <c r="T1149" s="34"/>
      <c r="U1149" s="34"/>
      <c r="V1149" s="34"/>
      <c r="W1149" s="34"/>
      <c r="X1149" s="34">
        <f t="shared" si="14"/>
        <v>1</v>
      </c>
    </row>
    <row r="1150" spans="1:26" ht="15" x14ac:dyDescent="0.25">
      <c r="A1150" s="23" t="s">
        <v>100</v>
      </c>
      <c r="B1150" s="34">
        <v>28</v>
      </c>
      <c r="C1150" s="42">
        <v>4461994.41</v>
      </c>
      <c r="D1150" s="42">
        <v>354564.03</v>
      </c>
      <c r="E1150" s="34" t="s">
        <v>90</v>
      </c>
      <c r="F1150" s="47" t="s">
        <v>41</v>
      </c>
      <c r="G1150" s="35" t="s">
        <v>42</v>
      </c>
      <c r="H1150" s="22" t="s">
        <v>91</v>
      </c>
      <c r="I1150" s="37">
        <v>3</v>
      </c>
      <c r="J1150" s="37" t="s">
        <v>92</v>
      </c>
      <c r="K1150" s="37" t="s">
        <v>92</v>
      </c>
      <c r="L1150" s="34"/>
      <c r="M1150" s="34">
        <v>1</v>
      </c>
      <c r="N1150" s="34"/>
      <c r="O1150" s="34"/>
      <c r="P1150" s="34"/>
      <c r="Q1150" s="34"/>
      <c r="R1150" s="34"/>
      <c r="S1150" s="34"/>
      <c r="T1150" s="34"/>
      <c r="U1150" s="34"/>
      <c r="V1150" s="34"/>
      <c r="W1150" s="34"/>
      <c r="X1150" s="34">
        <f t="shared" si="14"/>
        <v>1</v>
      </c>
    </row>
    <row r="1151" spans="1:26" ht="15" x14ac:dyDescent="0.25">
      <c r="A1151" s="23" t="s">
        <v>99</v>
      </c>
      <c r="B1151" s="34">
        <v>28</v>
      </c>
      <c r="C1151" s="42">
        <v>4461995.6100000003</v>
      </c>
      <c r="D1151" s="42">
        <v>354565.33</v>
      </c>
      <c r="E1151" s="34" t="s">
        <v>90</v>
      </c>
      <c r="F1151" s="47" t="s">
        <v>41</v>
      </c>
      <c r="G1151" s="35" t="s">
        <v>42</v>
      </c>
      <c r="H1151" s="22" t="s">
        <v>91</v>
      </c>
      <c r="I1151" s="37">
        <v>3</v>
      </c>
      <c r="J1151" s="37" t="s">
        <v>92</v>
      </c>
      <c r="K1151" s="37" t="s">
        <v>92</v>
      </c>
      <c r="L1151" s="34"/>
      <c r="M1151" s="34">
        <v>1</v>
      </c>
      <c r="N1151" s="34"/>
      <c r="O1151" s="34"/>
      <c r="P1151" s="34"/>
      <c r="Q1151" s="34"/>
      <c r="R1151" s="34"/>
      <c r="S1151" s="34"/>
      <c r="T1151" s="34"/>
      <c r="U1151" s="34"/>
      <c r="V1151" s="34"/>
      <c r="W1151" s="34"/>
      <c r="X1151" s="34">
        <f t="shared" si="14"/>
        <v>1</v>
      </c>
    </row>
    <row r="1152" spans="1:26" ht="15" x14ac:dyDescent="0.25">
      <c r="A1152" s="23" t="s">
        <v>141</v>
      </c>
      <c r="B1152" s="34">
        <v>28</v>
      </c>
      <c r="C1152" s="42">
        <v>4461956.2300000004</v>
      </c>
      <c r="D1152" s="42">
        <v>354568.73</v>
      </c>
      <c r="E1152" s="34" t="s">
        <v>90</v>
      </c>
      <c r="F1152" s="47" t="s">
        <v>41</v>
      </c>
      <c r="G1152" s="35" t="s">
        <v>42</v>
      </c>
      <c r="H1152" s="22" t="s">
        <v>91</v>
      </c>
      <c r="I1152" s="37">
        <v>3</v>
      </c>
      <c r="J1152" s="37" t="s">
        <v>92</v>
      </c>
      <c r="K1152" s="37" t="s">
        <v>92</v>
      </c>
      <c r="L1152" s="34"/>
      <c r="M1152" s="34">
        <v>1</v>
      </c>
      <c r="N1152" s="34"/>
      <c r="O1152" s="34"/>
      <c r="P1152" s="34"/>
      <c r="Q1152" s="34"/>
      <c r="R1152" s="34"/>
      <c r="S1152" s="34"/>
      <c r="T1152" s="34"/>
      <c r="U1152" s="34"/>
      <c r="V1152" s="34"/>
      <c r="W1152" s="34"/>
      <c r="X1152" s="34">
        <f t="shared" si="14"/>
        <v>1</v>
      </c>
    </row>
    <row r="1153" spans="1:24" ht="15" x14ac:dyDescent="0.25">
      <c r="A1153" s="23" t="s">
        <v>220</v>
      </c>
      <c r="B1153" s="34">
        <v>28</v>
      </c>
      <c r="C1153" s="42">
        <v>4458814.45</v>
      </c>
      <c r="D1153" s="42">
        <v>356164.41</v>
      </c>
      <c r="E1153" s="34" t="s">
        <v>90</v>
      </c>
      <c r="F1153" s="47" t="s">
        <v>41</v>
      </c>
      <c r="G1153" s="35" t="s">
        <v>42</v>
      </c>
      <c r="H1153" s="22" t="s">
        <v>91</v>
      </c>
      <c r="I1153" s="37">
        <v>3</v>
      </c>
      <c r="J1153" s="37" t="s">
        <v>92</v>
      </c>
      <c r="K1153" s="37" t="s">
        <v>92</v>
      </c>
      <c r="L1153" s="34">
        <v>1</v>
      </c>
      <c r="M1153" s="34"/>
      <c r="N1153" s="34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>
        <f t="shared" si="14"/>
        <v>1</v>
      </c>
    </row>
    <row r="1154" spans="1:24" ht="15" x14ac:dyDescent="0.25">
      <c r="A1154" s="23" t="s">
        <v>98</v>
      </c>
      <c r="B1154" s="34">
        <v>28</v>
      </c>
      <c r="C1154" s="42">
        <v>4458720.33</v>
      </c>
      <c r="D1154" s="42">
        <v>356237.72</v>
      </c>
      <c r="E1154" s="34" t="s">
        <v>90</v>
      </c>
      <c r="F1154" s="47" t="s">
        <v>41</v>
      </c>
      <c r="G1154" s="35" t="s">
        <v>42</v>
      </c>
      <c r="H1154" s="22" t="s">
        <v>91</v>
      </c>
      <c r="I1154" s="37">
        <v>3</v>
      </c>
      <c r="J1154" s="37" t="s">
        <v>92</v>
      </c>
      <c r="K1154" s="37" t="s">
        <v>92</v>
      </c>
      <c r="L1154" s="34">
        <v>1</v>
      </c>
      <c r="M1154" s="34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>
        <f t="shared" si="14"/>
        <v>1</v>
      </c>
    </row>
    <row r="1155" spans="1:24" x14ac:dyDescent="0.2">
      <c r="X1155" t="s">
        <v>596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79"/>
  <sheetViews>
    <sheetView workbookViewId="0">
      <selection activeCell="A328" sqref="A328:A378"/>
    </sheetView>
  </sheetViews>
  <sheetFormatPr defaultRowHeight="12.75" x14ac:dyDescent="0.2"/>
  <cols>
    <col min="3" max="3" width="12" customWidth="1"/>
    <col min="4" max="4" width="11.85546875" customWidth="1"/>
    <col min="25" max="25" width="12.28515625" customWidth="1"/>
  </cols>
  <sheetData>
    <row r="2" spans="1:22" x14ac:dyDescent="0.2">
      <c r="A2" s="7" t="s">
        <v>529</v>
      </c>
      <c r="R2" s="18" t="s">
        <v>555</v>
      </c>
      <c r="U2" s="18" t="s">
        <v>556</v>
      </c>
    </row>
    <row r="3" spans="1:22" ht="15" x14ac:dyDescent="0.25">
      <c r="C3" s="24" t="s">
        <v>8</v>
      </c>
      <c r="D3" s="24" t="s">
        <v>9</v>
      </c>
      <c r="E3" s="24" t="s">
        <v>7</v>
      </c>
      <c r="F3" s="24" t="s">
        <v>6</v>
      </c>
      <c r="G3" s="24" t="s">
        <v>2</v>
      </c>
      <c r="H3" s="24" t="s">
        <v>88</v>
      </c>
      <c r="I3" s="24" t="s">
        <v>1</v>
      </c>
      <c r="J3" s="24" t="s">
        <v>0</v>
      </c>
      <c r="K3" s="24" t="s">
        <v>4</v>
      </c>
      <c r="L3" s="24" t="s">
        <v>11</v>
      </c>
      <c r="M3" s="24" t="s">
        <v>10</v>
      </c>
      <c r="N3" s="24" t="s">
        <v>89</v>
      </c>
      <c r="O3" s="34"/>
      <c r="P3" s="95" t="s">
        <v>531</v>
      </c>
      <c r="R3" s="100" t="s">
        <v>544</v>
      </c>
      <c r="S3" t="s">
        <v>545</v>
      </c>
      <c r="U3" s="18" t="s">
        <v>544</v>
      </c>
      <c r="V3" s="18" t="s">
        <v>545</v>
      </c>
    </row>
    <row r="4" spans="1:22" ht="15" x14ac:dyDescent="0.25">
      <c r="A4" s="40">
        <v>1180</v>
      </c>
      <c r="B4" s="22" t="s">
        <v>94</v>
      </c>
      <c r="C4" s="34"/>
      <c r="D4" s="34"/>
      <c r="E4" s="34">
        <v>1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>
        <f>SUM(C4:N4)</f>
        <v>1</v>
      </c>
      <c r="R4">
        <v>1</v>
      </c>
      <c r="S4">
        <v>2</v>
      </c>
      <c r="U4">
        <v>1</v>
      </c>
      <c r="V4">
        <v>2</v>
      </c>
    </row>
    <row r="5" spans="1:22" ht="15" x14ac:dyDescent="0.25">
      <c r="A5" s="40">
        <v>1264</v>
      </c>
      <c r="B5" s="22" t="s">
        <v>94</v>
      </c>
      <c r="C5" s="34"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>
        <f t="shared" ref="P5:P68" si="0">SUM(C5:N5)</f>
        <v>1</v>
      </c>
      <c r="R5">
        <v>1</v>
      </c>
      <c r="S5">
        <v>1</v>
      </c>
      <c r="U5">
        <v>1</v>
      </c>
      <c r="V5">
        <v>2</v>
      </c>
    </row>
    <row r="6" spans="1:22" ht="15" x14ac:dyDescent="0.25">
      <c r="A6" s="40">
        <v>1301</v>
      </c>
      <c r="B6" s="22" t="s">
        <v>94</v>
      </c>
      <c r="C6" s="34">
        <v>1</v>
      </c>
      <c r="D6" s="34"/>
      <c r="E6" s="34"/>
      <c r="F6" s="34">
        <v>1</v>
      </c>
      <c r="G6" s="34"/>
      <c r="H6" s="34"/>
      <c r="I6" s="34"/>
      <c r="J6" s="34"/>
      <c r="K6" s="34"/>
      <c r="L6" s="34"/>
      <c r="M6" s="34"/>
      <c r="N6" s="34"/>
      <c r="O6" s="34"/>
      <c r="P6">
        <f t="shared" si="0"/>
        <v>2</v>
      </c>
      <c r="R6">
        <v>2</v>
      </c>
      <c r="S6">
        <v>1</v>
      </c>
      <c r="U6">
        <v>1</v>
      </c>
      <c r="V6">
        <v>4</v>
      </c>
    </row>
    <row r="7" spans="1:22" ht="15" x14ac:dyDescent="0.25">
      <c r="A7" s="40">
        <v>1302</v>
      </c>
      <c r="B7" s="22" t="s">
        <v>94</v>
      </c>
      <c r="C7" s="34"/>
      <c r="D7" s="34"/>
      <c r="E7" s="34"/>
      <c r="F7" s="34"/>
      <c r="G7" s="34">
        <v>1</v>
      </c>
      <c r="H7" s="34"/>
      <c r="I7" s="34"/>
      <c r="J7" s="34"/>
      <c r="K7" s="34"/>
      <c r="L7" s="34"/>
      <c r="M7" s="34"/>
      <c r="N7" s="34"/>
      <c r="O7" s="34"/>
      <c r="P7">
        <f t="shared" si="0"/>
        <v>1</v>
      </c>
      <c r="R7">
        <v>1</v>
      </c>
      <c r="S7">
        <v>1</v>
      </c>
      <c r="U7">
        <v>1</v>
      </c>
      <c r="V7">
        <v>2</v>
      </c>
    </row>
    <row r="8" spans="1:22" ht="15" x14ac:dyDescent="0.25">
      <c r="A8" s="40">
        <v>1322</v>
      </c>
      <c r="B8" s="22" t="s">
        <v>94</v>
      </c>
      <c r="C8" s="34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>
        <f t="shared" si="0"/>
        <v>1</v>
      </c>
      <c r="R8">
        <v>1</v>
      </c>
      <c r="S8">
        <v>2</v>
      </c>
      <c r="U8">
        <v>1</v>
      </c>
      <c r="V8">
        <v>1</v>
      </c>
    </row>
    <row r="9" spans="1:22" ht="15" x14ac:dyDescent="0.25">
      <c r="A9" s="40">
        <v>1467</v>
      </c>
      <c r="B9" s="22" t="s">
        <v>94</v>
      </c>
      <c r="C9" s="34"/>
      <c r="D9" s="34"/>
      <c r="E9" s="34"/>
      <c r="F9" s="34">
        <v>1</v>
      </c>
      <c r="G9" s="34"/>
      <c r="H9" s="34"/>
      <c r="I9" s="34"/>
      <c r="J9" s="34"/>
      <c r="K9" s="34"/>
      <c r="L9" s="34"/>
      <c r="M9" s="34"/>
      <c r="N9" s="34"/>
      <c r="O9" s="34"/>
      <c r="P9">
        <f t="shared" si="0"/>
        <v>1</v>
      </c>
      <c r="R9">
        <v>1</v>
      </c>
      <c r="S9">
        <v>3</v>
      </c>
      <c r="U9">
        <v>1</v>
      </c>
      <c r="V9">
        <v>3</v>
      </c>
    </row>
    <row r="10" spans="1:22" ht="15" x14ac:dyDescent="0.25">
      <c r="A10" s="40">
        <v>1479</v>
      </c>
      <c r="B10" s="22" t="s">
        <v>94</v>
      </c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  <c r="M10" s="34"/>
      <c r="N10" s="34"/>
      <c r="O10" s="34"/>
      <c r="P10">
        <f t="shared" si="0"/>
        <v>1</v>
      </c>
      <c r="R10">
        <v>1</v>
      </c>
      <c r="S10">
        <v>3</v>
      </c>
      <c r="U10">
        <v>1</v>
      </c>
      <c r="V10">
        <v>1</v>
      </c>
    </row>
    <row r="11" spans="1:22" ht="15" x14ac:dyDescent="0.25">
      <c r="A11" s="40">
        <v>1480</v>
      </c>
      <c r="B11" s="22" t="s">
        <v>94</v>
      </c>
      <c r="C11" s="34"/>
      <c r="D11" s="34"/>
      <c r="E11" s="34"/>
      <c r="F11" s="34"/>
      <c r="G11" s="34">
        <v>1</v>
      </c>
      <c r="H11" s="34"/>
      <c r="I11" s="34"/>
      <c r="J11" s="34"/>
      <c r="K11" s="34"/>
      <c r="L11" s="34"/>
      <c r="M11" s="34"/>
      <c r="N11" s="34"/>
      <c r="O11" s="34"/>
      <c r="P11">
        <f t="shared" si="0"/>
        <v>1</v>
      </c>
      <c r="R11">
        <v>1</v>
      </c>
      <c r="S11">
        <v>1</v>
      </c>
      <c r="U11">
        <v>1</v>
      </c>
      <c r="V11">
        <v>2</v>
      </c>
    </row>
    <row r="12" spans="1:22" ht="15" x14ac:dyDescent="0.25">
      <c r="A12" s="40">
        <v>1623</v>
      </c>
      <c r="B12" s="22" t="s">
        <v>94</v>
      </c>
      <c r="C12" s="34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>
        <f t="shared" si="0"/>
        <v>1</v>
      </c>
      <c r="R12">
        <v>1</v>
      </c>
      <c r="S12">
        <v>2</v>
      </c>
      <c r="U12">
        <v>1</v>
      </c>
      <c r="V12">
        <v>2</v>
      </c>
    </row>
    <row r="13" spans="1:22" ht="15" x14ac:dyDescent="0.25">
      <c r="A13" s="40">
        <v>1636</v>
      </c>
      <c r="B13" s="22" t="s">
        <v>94</v>
      </c>
      <c r="C13" s="34"/>
      <c r="D13" s="34"/>
      <c r="E13" s="34"/>
      <c r="F13" s="34">
        <v>1</v>
      </c>
      <c r="G13" s="34"/>
      <c r="H13" s="34"/>
      <c r="I13" s="34"/>
      <c r="J13" s="34"/>
      <c r="K13" s="34"/>
      <c r="L13" s="34"/>
      <c r="M13" s="34"/>
      <c r="N13" s="34"/>
      <c r="O13" s="34"/>
      <c r="P13">
        <f t="shared" si="0"/>
        <v>1</v>
      </c>
      <c r="R13">
        <v>1</v>
      </c>
      <c r="S13">
        <v>2</v>
      </c>
      <c r="U13">
        <v>1</v>
      </c>
      <c r="V13">
        <v>1</v>
      </c>
    </row>
    <row r="14" spans="1:22" ht="15" x14ac:dyDescent="0.25">
      <c r="A14" s="40">
        <v>1637</v>
      </c>
      <c r="B14" s="22" t="s">
        <v>94</v>
      </c>
      <c r="C14" s="34"/>
      <c r="D14" s="34"/>
      <c r="E14" s="34"/>
      <c r="F14" s="34">
        <v>1</v>
      </c>
      <c r="G14" s="34"/>
      <c r="H14" s="34"/>
      <c r="I14" s="34"/>
      <c r="J14" s="34"/>
      <c r="K14" s="34"/>
      <c r="L14" s="34"/>
      <c r="M14" s="34"/>
      <c r="N14" s="34"/>
      <c r="O14" s="34"/>
      <c r="P14">
        <f t="shared" si="0"/>
        <v>1</v>
      </c>
      <c r="R14">
        <v>1</v>
      </c>
      <c r="S14">
        <v>2</v>
      </c>
      <c r="U14">
        <v>1</v>
      </c>
      <c r="V14">
        <v>2</v>
      </c>
    </row>
    <row r="15" spans="1:22" ht="15" x14ac:dyDescent="0.25">
      <c r="A15" s="40">
        <v>1706</v>
      </c>
      <c r="B15" s="22" t="s">
        <v>94</v>
      </c>
      <c r="C15" s="34"/>
      <c r="D15" s="34"/>
      <c r="E15" s="34"/>
      <c r="F15" s="34">
        <v>1</v>
      </c>
      <c r="G15" s="34">
        <v>1</v>
      </c>
      <c r="H15" s="34"/>
      <c r="I15" s="34"/>
      <c r="J15" s="34"/>
      <c r="K15" s="34"/>
      <c r="L15" s="34"/>
      <c r="M15" s="34"/>
      <c r="N15" s="34"/>
      <c r="O15" s="34"/>
      <c r="P15">
        <f t="shared" si="0"/>
        <v>2</v>
      </c>
      <c r="R15">
        <v>2</v>
      </c>
      <c r="S15">
        <v>2</v>
      </c>
      <c r="U15">
        <v>1</v>
      </c>
      <c r="V15">
        <v>2</v>
      </c>
    </row>
    <row r="16" spans="1:22" ht="15" x14ac:dyDescent="0.25">
      <c r="A16" s="40">
        <v>1779</v>
      </c>
      <c r="B16" s="22" t="s">
        <v>94</v>
      </c>
      <c r="C16" s="34"/>
      <c r="D16" s="34"/>
      <c r="E16" s="34"/>
      <c r="F16" s="34">
        <v>1</v>
      </c>
      <c r="G16" s="34"/>
      <c r="H16" s="34"/>
      <c r="I16" s="34"/>
      <c r="J16" s="34"/>
      <c r="K16" s="34"/>
      <c r="L16" s="34"/>
      <c r="M16" s="34"/>
      <c r="N16" s="34"/>
      <c r="O16" s="34"/>
      <c r="P16">
        <f t="shared" si="0"/>
        <v>1</v>
      </c>
      <c r="R16">
        <v>1</v>
      </c>
      <c r="S16">
        <v>1</v>
      </c>
      <c r="U16">
        <v>1</v>
      </c>
      <c r="V16">
        <v>3</v>
      </c>
    </row>
    <row r="17" spans="1:22" ht="15" x14ac:dyDescent="0.25">
      <c r="A17" s="40">
        <v>1786</v>
      </c>
      <c r="B17" s="22" t="s">
        <v>94</v>
      </c>
      <c r="C17" s="34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>
        <f t="shared" si="0"/>
        <v>1</v>
      </c>
      <c r="R17">
        <v>1</v>
      </c>
      <c r="S17">
        <v>4</v>
      </c>
      <c r="U17">
        <v>1</v>
      </c>
      <c r="V17">
        <v>2</v>
      </c>
    </row>
    <row r="18" spans="1:22" ht="15" x14ac:dyDescent="0.25">
      <c r="A18" s="40">
        <v>1793</v>
      </c>
      <c r="B18" s="22" t="s">
        <v>94</v>
      </c>
      <c r="C18" s="34"/>
      <c r="D18" s="34"/>
      <c r="E18" s="34">
        <v>1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>
        <f t="shared" si="0"/>
        <v>1</v>
      </c>
      <c r="R18">
        <v>1</v>
      </c>
      <c r="S18">
        <v>2</v>
      </c>
      <c r="U18">
        <v>1</v>
      </c>
      <c r="V18">
        <v>2</v>
      </c>
    </row>
    <row r="19" spans="1:22" ht="15" x14ac:dyDescent="0.25">
      <c r="A19" s="40">
        <v>1796</v>
      </c>
      <c r="B19" s="22" t="s">
        <v>94</v>
      </c>
      <c r="C19" s="34"/>
      <c r="D19" s="34"/>
      <c r="E19" s="34"/>
      <c r="F19" s="34"/>
      <c r="G19" s="34"/>
      <c r="H19" s="34"/>
      <c r="I19" s="34"/>
      <c r="J19" s="34">
        <v>1</v>
      </c>
      <c r="K19" s="34"/>
      <c r="L19" s="34"/>
      <c r="M19" s="34">
        <v>1</v>
      </c>
      <c r="N19" s="34"/>
      <c r="O19" s="34"/>
      <c r="P19">
        <f t="shared" si="0"/>
        <v>2</v>
      </c>
      <c r="R19">
        <v>2</v>
      </c>
      <c r="S19">
        <v>2</v>
      </c>
      <c r="U19">
        <v>1</v>
      </c>
      <c r="V19">
        <v>2</v>
      </c>
    </row>
    <row r="20" spans="1:22" ht="15" x14ac:dyDescent="0.25">
      <c r="A20" s="40">
        <v>1960</v>
      </c>
      <c r="B20" s="22" t="s">
        <v>94</v>
      </c>
      <c r="C20" s="34"/>
      <c r="D20" s="34"/>
      <c r="E20" s="34"/>
      <c r="F20" s="34">
        <v>1</v>
      </c>
      <c r="G20" s="34"/>
      <c r="H20" s="34"/>
      <c r="I20" s="34"/>
      <c r="J20" s="34"/>
      <c r="K20" s="34"/>
      <c r="L20" s="34"/>
      <c r="M20" s="34"/>
      <c r="N20" s="34"/>
      <c r="O20" s="34"/>
      <c r="P20">
        <f t="shared" si="0"/>
        <v>1</v>
      </c>
      <c r="R20">
        <v>1</v>
      </c>
      <c r="S20">
        <v>3</v>
      </c>
      <c r="U20">
        <v>1</v>
      </c>
      <c r="V20">
        <v>3</v>
      </c>
    </row>
    <row r="21" spans="1:22" ht="15" x14ac:dyDescent="0.25">
      <c r="A21" s="40">
        <v>1969</v>
      </c>
      <c r="B21" s="22" t="s">
        <v>94</v>
      </c>
      <c r="C21" s="34"/>
      <c r="D21" s="34"/>
      <c r="E21" s="34">
        <v>1</v>
      </c>
      <c r="F21" s="34"/>
      <c r="G21" s="34">
        <v>1</v>
      </c>
      <c r="H21" s="34"/>
      <c r="I21" s="34"/>
      <c r="J21" s="34"/>
      <c r="K21" s="34"/>
      <c r="L21" s="34"/>
      <c r="M21" s="34"/>
      <c r="N21" s="34"/>
      <c r="O21" s="34"/>
      <c r="P21">
        <f t="shared" si="0"/>
        <v>2</v>
      </c>
      <c r="R21">
        <v>2</v>
      </c>
      <c r="S21">
        <v>3</v>
      </c>
      <c r="U21">
        <v>1</v>
      </c>
      <c r="V21">
        <v>2</v>
      </c>
    </row>
    <row r="22" spans="1:22" ht="15" x14ac:dyDescent="0.25">
      <c r="A22" s="40">
        <v>2078</v>
      </c>
      <c r="B22" s="22" t="s">
        <v>94</v>
      </c>
      <c r="C22" s="34"/>
      <c r="D22" s="34"/>
      <c r="E22" s="34">
        <v>1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>
        <f t="shared" si="0"/>
        <v>1</v>
      </c>
      <c r="R22">
        <v>1</v>
      </c>
      <c r="S22">
        <v>2</v>
      </c>
      <c r="U22">
        <v>2</v>
      </c>
      <c r="V22">
        <v>2</v>
      </c>
    </row>
    <row r="23" spans="1:22" ht="15" x14ac:dyDescent="0.25">
      <c r="A23" s="40">
        <v>2095</v>
      </c>
      <c r="B23" s="22" t="s">
        <v>94</v>
      </c>
      <c r="C23" s="34"/>
      <c r="D23" s="34"/>
      <c r="E23" s="34">
        <v>1</v>
      </c>
      <c r="F23" s="34">
        <v>1</v>
      </c>
      <c r="G23" s="34"/>
      <c r="H23" s="34"/>
      <c r="I23" s="34"/>
      <c r="J23" s="34"/>
      <c r="K23" s="34"/>
      <c r="L23" s="34"/>
      <c r="M23" s="34"/>
      <c r="N23" s="34"/>
      <c r="O23" s="34"/>
      <c r="P23">
        <f t="shared" si="0"/>
        <v>2</v>
      </c>
      <c r="R23">
        <v>2</v>
      </c>
      <c r="S23">
        <v>1</v>
      </c>
      <c r="U23">
        <v>1</v>
      </c>
      <c r="V23">
        <v>2</v>
      </c>
    </row>
    <row r="24" spans="1:22" ht="15" x14ac:dyDescent="0.25">
      <c r="A24" s="40">
        <v>1000</v>
      </c>
      <c r="B24" s="22" t="s">
        <v>94</v>
      </c>
      <c r="C24" s="34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>
        <f t="shared" si="0"/>
        <v>1</v>
      </c>
      <c r="R24">
        <v>1</v>
      </c>
      <c r="S24">
        <v>3</v>
      </c>
      <c r="U24">
        <v>2</v>
      </c>
      <c r="V24">
        <v>1</v>
      </c>
    </row>
    <row r="25" spans="1:22" ht="15" x14ac:dyDescent="0.25">
      <c r="A25" s="40">
        <v>1023</v>
      </c>
      <c r="B25" s="22" t="s">
        <v>94</v>
      </c>
      <c r="C25" s="34"/>
      <c r="D25" s="34"/>
      <c r="E25" s="34">
        <v>1</v>
      </c>
      <c r="F25" s="34">
        <v>1</v>
      </c>
      <c r="G25" s="34"/>
      <c r="H25" s="34"/>
      <c r="I25" s="34"/>
      <c r="J25" s="34"/>
      <c r="K25" s="34"/>
      <c r="L25" s="34"/>
      <c r="M25" s="34"/>
      <c r="N25" s="34"/>
      <c r="O25" s="34"/>
      <c r="P25">
        <f t="shared" si="0"/>
        <v>2</v>
      </c>
      <c r="R25">
        <v>2</v>
      </c>
      <c r="S25">
        <v>1</v>
      </c>
      <c r="U25">
        <v>2</v>
      </c>
      <c r="V25">
        <v>1</v>
      </c>
    </row>
    <row r="26" spans="1:22" ht="15" x14ac:dyDescent="0.25">
      <c r="A26" s="40">
        <v>1030</v>
      </c>
      <c r="B26" s="22" t="s">
        <v>94</v>
      </c>
      <c r="C26" s="34">
        <v>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>
        <f t="shared" si="0"/>
        <v>1</v>
      </c>
      <c r="R26">
        <v>1</v>
      </c>
      <c r="S26">
        <v>2</v>
      </c>
      <c r="U26">
        <v>1</v>
      </c>
      <c r="V26">
        <v>1</v>
      </c>
    </row>
    <row r="27" spans="1:22" ht="15" x14ac:dyDescent="0.25">
      <c r="A27" s="40">
        <v>1031</v>
      </c>
      <c r="B27" s="22" t="s">
        <v>94</v>
      </c>
      <c r="C27" s="34"/>
      <c r="D27" s="34"/>
      <c r="E27" s="34">
        <v>1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>
        <f t="shared" si="0"/>
        <v>1</v>
      </c>
      <c r="R27">
        <v>1</v>
      </c>
      <c r="S27">
        <v>2</v>
      </c>
      <c r="U27">
        <v>1</v>
      </c>
      <c r="V27">
        <v>1</v>
      </c>
    </row>
    <row r="28" spans="1:22" ht="15" x14ac:dyDescent="0.25">
      <c r="A28" s="40">
        <v>1034</v>
      </c>
      <c r="B28" s="22" t="s">
        <v>94</v>
      </c>
      <c r="C28" s="34"/>
      <c r="D28" s="34"/>
      <c r="E28" s="34"/>
      <c r="F28" s="34">
        <v>1</v>
      </c>
      <c r="G28" s="34"/>
      <c r="H28" s="34"/>
      <c r="I28" s="34">
        <v>1</v>
      </c>
      <c r="J28" s="34"/>
      <c r="K28" s="34"/>
      <c r="L28" s="34"/>
      <c r="M28" s="34"/>
      <c r="N28" s="34"/>
      <c r="O28" s="34"/>
      <c r="P28">
        <f t="shared" si="0"/>
        <v>2</v>
      </c>
      <c r="R28">
        <v>2</v>
      </c>
      <c r="S28">
        <v>2</v>
      </c>
      <c r="U28">
        <v>1</v>
      </c>
      <c r="V28">
        <v>1</v>
      </c>
    </row>
    <row r="29" spans="1:22" ht="15" x14ac:dyDescent="0.25">
      <c r="A29" s="40">
        <v>1035</v>
      </c>
      <c r="B29" s="22" t="s">
        <v>94</v>
      </c>
      <c r="C29" s="34"/>
      <c r="D29" s="34"/>
      <c r="E29" s="34"/>
      <c r="F29" s="34"/>
      <c r="G29" s="34"/>
      <c r="H29" s="34"/>
      <c r="I29" s="34">
        <v>1</v>
      </c>
      <c r="J29" s="34"/>
      <c r="K29" s="34"/>
      <c r="L29" s="34"/>
      <c r="M29" s="34"/>
      <c r="N29" s="34"/>
      <c r="O29" s="34"/>
      <c r="P29">
        <f t="shared" si="0"/>
        <v>1</v>
      </c>
      <c r="R29">
        <v>1</v>
      </c>
      <c r="S29">
        <v>3</v>
      </c>
      <c r="U29">
        <v>1</v>
      </c>
      <c r="V29">
        <v>1</v>
      </c>
    </row>
    <row r="30" spans="1:22" ht="15" x14ac:dyDescent="0.25">
      <c r="A30" s="40">
        <v>1036</v>
      </c>
      <c r="B30" s="22" t="s">
        <v>94</v>
      </c>
      <c r="C30" s="34"/>
      <c r="D30" s="34"/>
      <c r="E30" s="34">
        <v>1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>
        <f t="shared" si="0"/>
        <v>1</v>
      </c>
      <c r="R30">
        <v>1</v>
      </c>
      <c r="S30">
        <v>1</v>
      </c>
      <c r="U30">
        <v>1</v>
      </c>
      <c r="V30">
        <v>1</v>
      </c>
    </row>
    <row r="31" spans="1:22" ht="15" x14ac:dyDescent="0.25">
      <c r="A31" s="40">
        <v>1037</v>
      </c>
      <c r="B31" s="22" t="s">
        <v>94</v>
      </c>
      <c r="C31" s="34"/>
      <c r="D31" s="34"/>
      <c r="E31" s="34"/>
      <c r="F31" s="34">
        <v>1</v>
      </c>
      <c r="G31" s="34"/>
      <c r="H31" s="34"/>
      <c r="I31" s="34"/>
      <c r="J31" s="34"/>
      <c r="K31" s="34"/>
      <c r="L31" s="34"/>
      <c r="M31" s="34"/>
      <c r="N31" s="34"/>
      <c r="O31" s="34"/>
      <c r="P31">
        <f t="shared" si="0"/>
        <v>1</v>
      </c>
      <c r="R31">
        <v>1</v>
      </c>
      <c r="S31">
        <v>3</v>
      </c>
      <c r="U31">
        <v>1</v>
      </c>
      <c r="V31">
        <v>2</v>
      </c>
    </row>
    <row r="32" spans="1:22" ht="15" x14ac:dyDescent="0.25">
      <c r="A32" s="40">
        <v>1039</v>
      </c>
      <c r="B32" s="22" t="s">
        <v>94</v>
      </c>
      <c r="C32" s="34"/>
      <c r="D32" s="34"/>
      <c r="E32" s="34"/>
      <c r="F32" s="34">
        <v>1</v>
      </c>
      <c r="G32" s="34"/>
      <c r="H32" s="34"/>
      <c r="I32" s="34">
        <v>1</v>
      </c>
      <c r="J32" s="34"/>
      <c r="K32" s="34"/>
      <c r="L32" s="34"/>
      <c r="M32" s="34"/>
      <c r="N32" s="34"/>
      <c r="O32" s="34"/>
      <c r="P32">
        <f t="shared" si="0"/>
        <v>2</v>
      </c>
      <c r="R32">
        <v>2</v>
      </c>
      <c r="S32">
        <v>1</v>
      </c>
      <c r="U32">
        <v>1</v>
      </c>
      <c r="V32">
        <v>2</v>
      </c>
    </row>
    <row r="33" spans="1:22" ht="15" x14ac:dyDescent="0.25">
      <c r="A33" s="40">
        <v>1041</v>
      </c>
      <c r="B33" s="22" t="s">
        <v>94</v>
      </c>
      <c r="C33" s="34"/>
      <c r="D33" s="34"/>
      <c r="E33" s="34"/>
      <c r="F33" s="34"/>
      <c r="G33" s="34"/>
      <c r="H33" s="34"/>
      <c r="I33" s="34">
        <v>1</v>
      </c>
      <c r="J33" s="34"/>
      <c r="K33" s="34"/>
      <c r="L33" s="34"/>
      <c r="M33" s="34"/>
      <c r="N33" s="34"/>
      <c r="O33" s="34"/>
      <c r="P33">
        <f t="shared" si="0"/>
        <v>1</v>
      </c>
      <c r="R33">
        <v>1</v>
      </c>
      <c r="S33">
        <v>2</v>
      </c>
      <c r="U33">
        <v>1</v>
      </c>
      <c r="V33">
        <v>2</v>
      </c>
    </row>
    <row r="34" spans="1:22" ht="15" x14ac:dyDescent="0.25">
      <c r="A34" s="40">
        <v>1044</v>
      </c>
      <c r="B34" s="22" t="s">
        <v>94</v>
      </c>
      <c r="C34" s="34"/>
      <c r="D34" s="34"/>
      <c r="E34" s="34"/>
      <c r="F34" s="34"/>
      <c r="G34" s="34"/>
      <c r="H34" s="34"/>
      <c r="I34" s="34">
        <v>1</v>
      </c>
      <c r="J34" s="34"/>
      <c r="K34" s="34"/>
      <c r="L34" s="34"/>
      <c r="M34" s="34"/>
      <c r="N34" s="34"/>
      <c r="O34" s="34"/>
      <c r="P34">
        <f t="shared" si="0"/>
        <v>1</v>
      </c>
      <c r="R34">
        <v>1</v>
      </c>
      <c r="S34">
        <v>3</v>
      </c>
      <c r="U34">
        <v>2</v>
      </c>
      <c r="V34">
        <v>2</v>
      </c>
    </row>
    <row r="35" spans="1:22" ht="15" x14ac:dyDescent="0.25">
      <c r="A35" s="40">
        <v>1046</v>
      </c>
      <c r="B35" s="22" t="s">
        <v>94</v>
      </c>
      <c r="C35" s="34">
        <v>1</v>
      </c>
      <c r="D35" s="34"/>
      <c r="E35" s="34"/>
      <c r="F35" s="34">
        <v>1</v>
      </c>
      <c r="G35" s="34"/>
      <c r="H35" s="34"/>
      <c r="I35" s="34"/>
      <c r="J35" s="34"/>
      <c r="K35" s="34"/>
      <c r="L35" s="34"/>
      <c r="M35" s="34"/>
      <c r="N35" s="34"/>
      <c r="O35" s="34"/>
      <c r="P35">
        <f t="shared" si="0"/>
        <v>2</v>
      </c>
      <c r="R35">
        <v>2</v>
      </c>
      <c r="S35">
        <v>3</v>
      </c>
      <c r="U35">
        <v>1</v>
      </c>
      <c r="V35">
        <v>2</v>
      </c>
    </row>
    <row r="36" spans="1:22" ht="15" x14ac:dyDescent="0.25">
      <c r="A36" s="40">
        <v>1052</v>
      </c>
      <c r="B36" s="22" t="s">
        <v>94</v>
      </c>
      <c r="C36" s="34">
        <v>1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>
        <f t="shared" si="0"/>
        <v>1</v>
      </c>
      <c r="R36">
        <v>1</v>
      </c>
      <c r="S36">
        <v>1</v>
      </c>
      <c r="U36">
        <v>1</v>
      </c>
      <c r="V36">
        <v>2</v>
      </c>
    </row>
    <row r="37" spans="1:22" ht="15" x14ac:dyDescent="0.25">
      <c r="A37" s="40">
        <v>1098</v>
      </c>
      <c r="B37" s="22" t="s">
        <v>94</v>
      </c>
      <c r="C37" s="34">
        <v>1</v>
      </c>
      <c r="D37" s="34"/>
      <c r="E37" s="34"/>
      <c r="F37" s="34"/>
      <c r="G37" s="34"/>
      <c r="H37" s="34"/>
      <c r="I37" s="34">
        <v>1</v>
      </c>
      <c r="J37" s="34"/>
      <c r="K37" s="34"/>
      <c r="L37" s="34">
        <v>1</v>
      </c>
      <c r="M37" s="34"/>
      <c r="N37" s="34"/>
      <c r="O37" s="34"/>
      <c r="P37">
        <f t="shared" si="0"/>
        <v>3</v>
      </c>
      <c r="R37">
        <v>3</v>
      </c>
      <c r="S37">
        <v>3</v>
      </c>
      <c r="U37">
        <v>1</v>
      </c>
      <c r="V37">
        <v>3</v>
      </c>
    </row>
    <row r="38" spans="1:22" ht="15" x14ac:dyDescent="0.25">
      <c r="A38" s="40">
        <v>1107</v>
      </c>
      <c r="B38" s="22" t="s">
        <v>94</v>
      </c>
      <c r="C38" s="34"/>
      <c r="D38" s="34"/>
      <c r="E38" s="34">
        <v>1</v>
      </c>
      <c r="F38" s="34">
        <v>1</v>
      </c>
      <c r="G38" s="34"/>
      <c r="H38" s="34"/>
      <c r="I38" s="34"/>
      <c r="J38" s="34"/>
      <c r="K38" s="34"/>
      <c r="L38" s="34"/>
      <c r="M38" s="34"/>
      <c r="N38" s="34"/>
      <c r="O38" s="34"/>
      <c r="P38">
        <f t="shared" si="0"/>
        <v>2</v>
      </c>
      <c r="R38">
        <v>2</v>
      </c>
      <c r="S38">
        <v>2</v>
      </c>
      <c r="U38">
        <v>2</v>
      </c>
      <c r="V38">
        <v>1</v>
      </c>
    </row>
    <row r="39" spans="1:22" ht="15" x14ac:dyDescent="0.25">
      <c r="A39" s="40">
        <v>1108</v>
      </c>
      <c r="B39" s="22" t="s">
        <v>94</v>
      </c>
      <c r="C39" s="34"/>
      <c r="D39" s="34"/>
      <c r="E39" s="34">
        <v>1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>
        <f t="shared" si="0"/>
        <v>1</v>
      </c>
      <c r="R39">
        <v>1</v>
      </c>
      <c r="S39">
        <v>2</v>
      </c>
      <c r="U39">
        <v>1</v>
      </c>
      <c r="V39">
        <v>1</v>
      </c>
    </row>
    <row r="40" spans="1:22" ht="15" x14ac:dyDescent="0.25">
      <c r="A40" s="40">
        <v>1112</v>
      </c>
      <c r="B40" s="22" t="s">
        <v>94</v>
      </c>
      <c r="C40" s="34"/>
      <c r="D40" s="34"/>
      <c r="E40" s="34">
        <v>1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>
        <f t="shared" si="0"/>
        <v>1</v>
      </c>
      <c r="R40">
        <v>1</v>
      </c>
      <c r="S40">
        <v>2</v>
      </c>
      <c r="U40">
        <v>1</v>
      </c>
      <c r="V40">
        <v>1</v>
      </c>
    </row>
    <row r="41" spans="1:22" ht="15" x14ac:dyDescent="0.25">
      <c r="A41" s="40">
        <v>1118</v>
      </c>
      <c r="B41" s="22" t="s">
        <v>94</v>
      </c>
      <c r="C41" s="34"/>
      <c r="D41" s="34"/>
      <c r="E41" s="34"/>
      <c r="F41" s="34"/>
      <c r="G41" s="34"/>
      <c r="H41" s="34"/>
      <c r="I41" s="34">
        <v>1</v>
      </c>
      <c r="J41" s="34"/>
      <c r="K41" s="34"/>
      <c r="L41" s="34"/>
      <c r="M41" s="34"/>
      <c r="N41" s="34"/>
      <c r="O41" s="34"/>
      <c r="P41">
        <f t="shared" si="0"/>
        <v>1</v>
      </c>
      <c r="R41">
        <v>1</v>
      </c>
      <c r="S41">
        <v>1</v>
      </c>
      <c r="U41">
        <v>1</v>
      </c>
      <c r="V41">
        <v>1</v>
      </c>
    </row>
    <row r="42" spans="1:22" ht="15" x14ac:dyDescent="0.25">
      <c r="A42" s="40">
        <v>1120</v>
      </c>
      <c r="B42" s="22" t="s">
        <v>94</v>
      </c>
      <c r="C42" s="34"/>
      <c r="D42" s="34"/>
      <c r="E42" s="34">
        <v>1</v>
      </c>
      <c r="F42" s="34">
        <v>1</v>
      </c>
      <c r="G42" s="34"/>
      <c r="H42" s="34"/>
      <c r="I42" s="34"/>
      <c r="J42" s="34"/>
      <c r="K42" s="34"/>
      <c r="L42" s="34"/>
      <c r="M42" s="34"/>
      <c r="N42" s="34"/>
      <c r="O42" s="34"/>
      <c r="P42">
        <f t="shared" si="0"/>
        <v>2</v>
      </c>
      <c r="R42">
        <v>2</v>
      </c>
      <c r="S42">
        <v>2</v>
      </c>
      <c r="U42">
        <v>1</v>
      </c>
      <c r="V42">
        <v>3</v>
      </c>
    </row>
    <row r="43" spans="1:22" ht="15" x14ac:dyDescent="0.25">
      <c r="A43" s="40">
        <v>1121</v>
      </c>
      <c r="B43" s="22" t="s">
        <v>94</v>
      </c>
      <c r="C43" s="34">
        <v>1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>
        <f t="shared" si="0"/>
        <v>1</v>
      </c>
      <c r="R43">
        <v>1</v>
      </c>
      <c r="S43">
        <v>3</v>
      </c>
      <c r="U43">
        <v>1</v>
      </c>
      <c r="V43">
        <v>1</v>
      </c>
    </row>
    <row r="44" spans="1:22" ht="15" x14ac:dyDescent="0.25">
      <c r="A44" s="40">
        <v>1123</v>
      </c>
      <c r="B44" s="22" t="s">
        <v>94</v>
      </c>
      <c r="C44" s="34"/>
      <c r="D44" s="34"/>
      <c r="E44" s="34"/>
      <c r="F44" s="34"/>
      <c r="G44" s="34"/>
      <c r="H44" s="34"/>
      <c r="I44" s="34">
        <v>1</v>
      </c>
      <c r="J44" s="34"/>
      <c r="K44" s="34"/>
      <c r="L44" s="34"/>
      <c r="M44" s="34"/>
      <c r="N44" s="34"/>
      <c r="O44" s="34"/>
      <c r="P44">
        <f t="shared" si="0"/>
        <v>1</v>
      </c>
      <c r="R44">
        <v>1</v>
      </c>
      <c r="S44">
        <v>2</v>
      </c>
      <c r="U44">
        <v>1</v>
      </c>
      <c r="V44">
        <v>1</v>
      </c>
    </row>
    <row r="45" spans="1:22" ht="15" x14ac:dyDescent="0.25">
      <c r="A45" s="40">
        <v>1124</v>
      </c>
      <c r="B45" s="22" t="s">
        <v>94</v>
      </c>
      <c r="C45" s="34">
        <v>1</v>
      </c>
      <c r="D45" s="34"/>
      <c r="E45" s="34"/>
      <c r="F45" s="34"/>
      <c r="G45" s="34"/>
      <c r="H45" s="34"/>
      <c r="I45" s="34">
        <v>1</v>
      </c>
      <c r="J45" s="34"/>
      <c r="K45" s="34"/>
      <c r="L45" s="34"/>
      <c r="M45" s="34"/>
      <c r="N45" s="34"/>
      <c r="O45" s="34"/>
      <c r="P45">
        <f t="shared" si="0"/>
        <v>2</v>
      </c>
      <c r="R45">
        <v>2</v>
      </c>
      <c r="S45">
        <v>2</v>
      </c>
      <c r="U45">
        <v>1</v>
      </c>
      <c r="V45">
        <v>1</v>
      </c>
    </row>
    <row r="46" spans="1:22" ht="15" x14ac:dyDescent="0.25">
      <c r="A46" s="40">
        <v>1126</v>
      </c>
      <c r="B46" s="22" t="s">
        <v>94</v>
      </c>
      <c r="C46" s="34"/>
      <c r="D46" s="34"/>
      <c r="E46" s="34">
        <v>1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>
        <f t="shared" si="0"/>
        <v>1</v>
      </c>
      <c r="R46">
        <v>1</v>
      </c>
      <c r="S46">
        <v>1</v>
      </c>
      <c r="U46">
        <v>1</v>
      </c>
      <c r="V46">
        <v>2</v>
      </c>
    </row>
    <row r="47" spans="1:22" ht="15" x14ac:dyDescent="0.25">
      <c r="A47" s="40">
        <v>1131</v>
      </c>
      <c r="B47" s="22" t="s">
        <v>94</v>
      </c>
      <c r="C47" s="34">
        <v>1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>
        <f t="shared" si="0"/>
        <v>1</v>
      </c>
      <c r="R47">
        <v>1</v>
      </c>
      <c r="S47">
        <v>2</v>
      </c>
      <c r="U47">
        <v>1</v>
      </c>
      <c r="V47">
        <v>1</v>
      </c>
    </row>
    <row r="48" spans="1:22" ht="15" x14ac:dyDescent="0.25">
      <c r="A48" s="40">
        <v>1132</v>
      </c>
      <c r="B48" s="22" t="s">
        <v>94</v>
      </c>
      <c r="C48" s="34"/>
      <c r="D48" s="34"/>
      <c r="E48" s="34">
        <v>1</v>
      </c>
      <c r="F48" s="34"/>
      <c r="G48" s="34"/>
      <c r="H48" s="34"/>
      <c r="I48" s="34">
        <v>1</v>
      </c>
      <c r="J48" s="34"/>
      <c r="K48" s="34"/>
      <c r="L48" s="34"/>
      <c r="M48" s="34"/>
      <c r="N48" s="34"/>
      <c r="O48" s="34"/>
      <c r="P48">
        <f t="shared" si="0"/>
        <v>2</v>
      </c>
      <c r="R48">
        <v>2</v>
      </c>
      <c r="S48">
        <v>2</v>
      </c>
      <c r="U48">
        <v>1</v>
      </c>
      <c r="V48">
        <v>1</v>
      </c>
    </row>
    <row r="49" spans="1:22" ht="15" x14ac:dyDescent="0.25">
      <c r="A49" s="40">
        <v>1134</v>
      </c>
      <c r="B49" s="22" t="s">
        <v>94</v>
      </c>
      <c r="C49" s="34"/>
      <c r="D49" s="34"/>
      <c r="E49" s="34"/>
      <c r="F49" s="34"/>
      <c r="G49" s="34"/>
      <c r="H49" s="34"/>
      <c r="I49" s="34">
        <v>1</v>
      </c>
      <c r="J49" s="34"/>
      <c r="K49" s="34"/>
      <c r="L49" s="34"/>
      <c r="M49" s="34"/>
      <c r="N49" s="34"/>
      <c r="O49" s="34"/>
      <c r="P49">
        <f t="shared" si="0"/>
        <v>1</v>
      </c>
      <c r="R49">
        <v>1</v>
      </c>
      <c r="S49">
        <v>1</v>
      </c>
      <c r="U49">
        <v>1</v>
      </c>
      <c r="V49">
        <v>2</v>
      </c>
    </row>
    <row r="50" spans="1:22" ht="15" x14ac:dyDescent="0.25">
      <c r="A50" s="40">
        <v>1135</v>
      </c>
      <c r="B50" s="22" t="s">
        <v>94</v>
      </c>
      <c r="C50" s="34"/>
      <c r="D50" s="34"/>
      <c r="E50" s="34">
        <v>1</v>
      </c>
      <c r="F50" s="34"/>
      <c r="G50" s="34"/>
      <c r="H50" s="34"/>
      <c r="I50" s="34">
        <v>1</v>
      </c>
      <c r="J50" s="34"/>
      <c r="K50" s="34"/>
      <c r="L50" s="34"/>
      <c r="M50" s="34"/>
      <c r="N50" s="34"/>
      <c r="O50" s="34"/>
      <c r="P50">
        <f t="shared" si="0"/>
        <v>2</v>
      </c>
      <c r="R50">
        <v>2</v>
      </c>
      <c r="S50">
        <v>2</v>
      </c>
      <c r="U50">
        <v>1</v>
      </c>
      <c r="V50">
        <v>1</v>
      </c>
    </row>
    <row r="51" spans="1:22" ht="15" x14ac:dyDescent="0.25">
      <c r="A51" s="40">
        <v>1136</v>
      </c>
      <c r="B51" s="22" t="s">
        <v>94</v>
      </c>
      <c r="C51" s="34">
        <v>1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>
        <f t="shared" si="0"/>
        <v>1</v>
      </c>
      <c r="R51">
        <v>1</v>
      </c>
      <c r="S51">
        <v>1</v>
      </c>
      <c r="U51">
        <v>1</v>
      </c>
      <c r="V51">
        <v>2</v>
      </c>
    </row>
    <row r="52" spans="1:22" ht="15" x14ac:dyDescent="0.25">
      <c r="A52" s="40">
        <v>1137</v>
      </c>
      <c r="B52" s="22" t="s">
        <v>94</v>
      </c>
      <c r="C52" s="34">
        <v>1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>
        <f t="shared" si="0"/>
        <v>1</v>
      </c>
      <c r="R52">
        <v>1</v>
      </c>
      <c r="S52">
        <v>1</v>
      </c>
      <c r="U52">
        <v>2</v>
      </c>
      <c r="V52">
        <v>3</v>
      </c>
    </row>
    <row r="53" spans="1:22" ht="15" x14ac:dyDescent="0.25">
      <c r="A53" s="40">
        <v>1138</v>
      </c>
      <c r="B53" s="22" t="s">
        <v>94</v>
      </c>
      <c r="C53" s="34">
        <v>1</v>
      </c>
      <c r="D53" s="34"/>
      <c r="E53" s="34"/>
      <c r="F53" s="34"/>
      <c r="G53" s="34"/>
      <c r="H53" s="34"/>
      <c r="I53" s="34">
        <v>1</v>
      </c>
      <c r="J53" s="34"/>
      <c r="K53" s="34"/>
      <c r="L53" s="34"/>
      <c r="M53" s="34"/>
      <c r="N53" s="34"/>
      <c r="O53" s="34"/>
      <c r="P53">
        <f t="shared" si="0"/>
        <v>2</v>
      </c>
      <c r="R53">
        <v>2</v>
      </c>
      <c r="S53">
        <v>1</v>
      </c>
      <c r="U53">
        <v>1</v>
      </c>
      <c r="V53">
        <v>2</v>
      </c>
    </row>
    <row r="54" spans="1:22" ht="15" x14ac:dyDescent="0.25">
      <c r="A54" s="40">
        <v>1141</v>
      </c>
      <c r="B54" s="22" t="s">
        <v>94</v>
      </c>
      <c r="C54" s="34"/>
      <c r="D54" s="34"/>
      <c r="E54" s="34"/>
      <c r="F54" s="34">
        <v>1</v>
      </c>
      <c r="G54" s="34"/>
      <c r="H54" s="34"/>
      <c r="I54" s="34">
        <v>1</v>
      </c>
      <c r="J54" s="34"/>
      <c r="K54" s="34"/>
      <c r="L54" s="34"/>
      <c r="M54" s="34"/>
      <c r="N54" s="34"/>
      <c r="O54" s="34"/>
      <c r="P54">
        <f t="shared" si="0"/>
        <v>2</v>
      </c>
      <c r="R54">
        <v>2</v>
      </c>
      <c r="S54">
        <v>1</v>
      </c>
      <c r="U54">
        <v>1</v>
      </c>
      <c r="V54">
        <v>2</v>
      </c>
    </row>
    <row r="55" spans="1:22" ht="15" x14ac:dyDescent="0.25">
      <c r="A55" s="40">
        <v>1142</v>
      </c>
      <c r="B55" s="22" t="s">
        <v>94</v>
      </c>
      <c r="C55" s="34">
        <v>1</v>
      </c>
      <c r="D55" s="34"/>
      <c r="E55" s="34"/>
      <c r="F55" s="34"/>
      <c r="G55" s="34"/>
      <c r="H55" s="34"/>
      <c r="I55" s="34">
        <v>1</v>
      </c>
      <c r="J55" s="34"/>
      <c r="K55" s="34"/>
      <c r="L55" s="34"/>
      <c r="M55" s="34"/>
      <c r="N55" s="34"/>
      <c r="O55" s="34"/>
      <c r="P55">
        <f t="shared" si="0"/>
        <v>2</v>
      </c>
      <c r="R55">
        <v>2</v>
      </c>
      <c r="S55">
        <v>1</v>
      </c>
      <c r="U55">
        <v>1</v>
      </c>
      <c r="V55">
        <v>3</v>
      </c>
    </row>
    <row r="56" spans="1:22" ht="15" x14ac:dyDescent="0.25">
      <c r="A56" s="40">
        <v>1143</v>
      </c>
      <c r="B56" s="22" t="s">
        <v>94</v>
      </c>
      <c r="C56" s="34">
        <v>1</v>
      </c>
      <c r="D56" s="34"/>
      <c r="E56" s="34"/>
      <c r="F56" s="34">
        <v>1</v>
      </c>
      <c r="G56" s="34"/>
      <c r="H56" s="34"/>
      <c r="I56" s="34"/>
      <c r="J56" s="34"/>
      <c r="K56" s="34"/>
      <c r="L56" s="34"/>
      <c r="M56" s="34"/>
      <c r="N56" s="34"/>
      <c r="O56" s="34"/>
      <c r="P56">
        <f t="shared" si="0"/>
        <v>2</v>
      </c>
      <c r="R56">
        <v>2</v>
      </c>
      <c r="S56">
        <v>2</v>
      </c>
      <c r="U56">
        <v>1</v>
      </c>
      <c r="V56">
        <v>1</v>
      </c>
    </row>
    <row r="57" spans="1:22" ht="15" x14ac:dyDescent="0.25">
      <c r="A57" s="40">
        <v>1163</v>
      </c>
      <c r="B57" s="22" t="s">
        <v>94</v>
      </c>
      <c r="C57" s="34">
        <v>1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>
        <f t="shared" si="0"/>
        <v>1</v>
      </c>
      <c r="R57">
        <v>1</v>
      </c>
      <c r="S57">
        <v>3</v>
      </c>
      <c r="U57">
        <v>1</v>
      </c>
      <c r="V57">
        <v>2</v>
      </c>
    </row>
    <row r="58" spans="1:22" ht="15" x14ac:dyDescent="0.25">
      <c r="A58" s="40">
        <v>1257</v>
      </c>
      <c r="B58" s="22" t="s">
        <v>94</v>
      </c>
      <c r="C58" s="34"/>
      <c r="D58" s="34"/>
      <c r="E58" s="34">
        <v>1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>
        <f t="shared" si="0"/>
        <v>1</v>
      </c>
      <c r="R58">
        <v>1</v>
      </c>
      <c r="S58">
        <v>4</v>
      </c>
      <c r="U58">
        <v>1</v>
      </c>
      <c r="V58">
        <v>2</v>
      </c>
    </row>
    <row r="59" spans="1:22" ht="15" x14ac:dyDescent="0.25">
      <c r="A59" s="40">
        <v>1271</v>
      </c>
      <c r="B59" s="22" t="s">
        <v>94</v>
      </c>
      <c r="C59" s="34"/>
      <c r="D59" s="34"/>
      <c r="E59" s="34">
        <v>1</v>
      </c>
      <c r="F59" s="34"/>
      <c r="G59" s="34"/>
      <c r="H59" s="34"/>
      <c r="I59" s="34"/>
      <c r="J59" s="34"/>
      <c r="K59" s="34"/>
      <c r="L59" s="34"/>
      <c r="M59" s="34">
        <v>1</v>
      </c>
      <c r="N59" s="34"/>
      <c r="O59" s="34"/>
      <c r="P59">
        <f t="shared" si="0"/>
        <v>2</v>
      </c>
      <c r="R59">
        <v>2</v>
      </c>
      <c r="S59">
        <v>3</v>
      </c>
      <c r="U59">
        <v>1</v>
      </c>
      <c r="V59">
        <v>1</v>
      </c>
    </row>
    <row r="60" spans="1:22" ht="15" x14ac:dyDescent="0.25">
      <c r="A60" s="40">
        <v>1272</v>
      </c>
      <c r="B60" s="22" t="s">
        <v>94</v>
      </c>
      <c r="C60" s="34"/>
      <c r="D60" s="34"/>
      <c r="E60" s="34"/>
      <c r="F60" s="34">
        <v>1</v>
      </c>
      <c r="G60" s="34"/>
      <c r="H60" s="34"/>
      <c r="I60" s="34"/>
      <c r="J60" s="34"/>
      <c r="K60" s="34"/>
      <c r="L60" s="34"/>
      <c r="M60" s="34"/>
      <c r="N60" s="34"/>
      <c r="O60" s="34"/>
      <c r="P60">
        <f t="shared" si="0"/>
        <v>1</v>
      </c>
      <c r="R60">
        <v>1</v>
      </c>
      <c r="S60">
        <v>1</v>
      </c>
      <c r="U60">
        <v>1</v>
      </c>
      <c r="V60">
        <v>1</v>
      </c>
    </row>
    <row r="61" spans="1:22" ht="15" x14ac:dyDescent="0.25">
      <c r="A61" s="40">
        <v>1273</v>
      </c>
      <c r="B61" s="22" t="s">
        <v>94</v>
      </c>
      <c r="C61" s="34"/>
      <c r="D61" s="34"/>
      <c r="E61" s="34">
        <v>1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>
        <f t="shared" si="0"/>
        <v>1</v>
      </c>
      <c r="R61">
        <v>1</v>
      </c>
      <c r="S61">
        <v>2</v>
      </c>
      <c r="U61">
        <v>1</v>
      </c>
      <c r="V61">
        <v>1</v>
      </c>
    </row>
    <row r="62" spans="1:22" ht="15" x14ac:dyDescent="0.25">
      <c r="A62" s="40">
        <v>1274</v>
      </c>
      <c r="B62" s="22" t="s">
        <v>94</v>
      </c>
      <c r="C62" s="34">
        <v>1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>
        <f t="shared" si="0"/>
        <v>1</v>
      </c>
      <c r="R62">
        <v>1</v>
      </c>
      <c r="S62">
        <v>3</v>
      </c>
      <c r="U62">
        <v>2</v>
      </c>
      <c r="V62">
        <v>1</v>
      </c>
    </row>
    <row r="63" spans="1:22" ht="15" x14ac:dyDescent="0.25">
      <c r="A63" s="40">
        <v>1275</v>
      </c>
      <c r="B63" s="22" t="s">
        <v>94</v>
      </c>
      <c r="C63" s="34"/>
      <c r="D63" s="34"/>
      <c r="E63" s="34"/>
      <c r="F63" s="34"/>
      <c r="G63" s="34"/>
      <c r="H63" s="34"/>
      <c r="I63" s="34">
        <v>1</v>
      </c>
      <c r="J63" s="34"/>
      <c r="K63" s="34"/>
      <c r="L63" s="34"/>
      <c r="M63" s="34"/>
      <c r="N63" s="34"/>
      <c r="O63" s="34"/>
      <c r="P63">
        <f t="shared" si="0"/>
        <v>1</v>
      </c>
      <c r="R63">
        <v>1</v>
      </c>
      <c r="S63">
        <v>1</v>
      </c>
      <c r="U63">
        <v>1</v>
      </c>
      <c r="V63">
        <v>2</v>
      </c>
    </row>
    <row r="64" spans="1:22" ht="15" x14ac:dyDescent="0.25">
      <c r="A64" s="40">
        <v>1276</v>
      </c>
      <c r="B64" s="22" t="s">
        <v>94</v>
      </c>
      <c r="C64" s="34"/>
      <c r="D64" s="34"/>
      <c r="E64" s="34">
        <v>1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>
        <f t="shared" si="0"/>
        <v>1</v>
      </c>
      <c r="R64">
        <v>1</v>
      </c>
      <c r="S64">
        <v>1</v>
      </c>
      <c r="U64">
        <v>1</v>
      </c>
      <c r="V64">
        <v>1</v>
      </c>
    </row>
    <row r="65" spans="1:22" ht="15" x14ac:dyDescent="0.25">
      <c r="A65" s="40">
        <v>1279</v>
      </c>
      <c r="B65" s="22" t="s">
        <v>94</v>
      </c>
      <c r="C65" s="34">
        <v>1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>
        <f t="shared" si="0"/>
        <v>1</v>
      </c>
      <c r="R65">
        <v>1</v>
      </c>
      <c r="S65">
        <v>2</v>
      </c>
      <c r="U65">
        <v>1</v>
      </c>
      <c r="V65">
        <v>2</v>
      </c>
    </row>
    <row r="66" spans="1:22" ht="15" x14ac:dyDescent="0.25">
      <c r="A66" s="40">
        <v>1317</v>
      </c>
      <c r="B66" s="22" t="s">
        <v>94</v>
      </c>
      <c r="C66" s="34">
        <v>1</v>
      </c>
      <c r="D66" s="34"/>
      <c r="E66" s="34"/>
      <c r="F66" s="34"/>
      <c r="G66" s="34"/>
      <c r="H66" s="34"/>
      <c r="I66" s="34"/>
      <c r="J66" s="34"/>
      <c r="K66" s="34"/>
      <c r="L66" s="34">
        <v>1</v>
      </c>
      <c r="M66" s="34"/>
      <c r="N66" s="34"/>
      <c r="O66" s="34"/>
      <c r="P66">
        <f t="shared" si="0"/>
        <v>2</v>
      </c>
      <c r="R66">
        <v>2</v>
      </c>
      <c r="S66">
        <v>1</v>
      </c>
      <c r="U66">
        <v>1</v>
      </c>
      <c r="V66">
        <v>2</v>
      </c>
    </row>
    <row r="67" spans="1:22" ht="15" x14ac:dyDescent="0.25">
      <c r="A67" s="40">
        <v>1341</v>
      </c>
      <c r="B67" s="22" t="s">
        <v>94</v>
      </c>
      <c r="C67" s="34"/>
      <c r="D67" s="34"/>
      <c r="E67" s="34"/>
      <c r="F67" s="34">
        <v>1</v>
      </c>
      <c r="G67" s="34"/>
      <c r="H67" s="34"/>
      <c r="I67" s="34"/>
      <c r="J67" s="34"/>
      <c r="K67" s="34"/>
      <c r="L67" s="34"/>
      <c r="M67" s="34"/>
      <c r="N67" s="34"/>
      <c r="O67" s="34"/>
      <c r="P67">
        <f t="shared" si="0"/>
        <v>1</v>
      </c>
      <c r="R67">
        <v>1</v>
      </c>
      <c r="S67">
        <v>2</v>
      </c>
      <c r="U67">
        <v>1</v>
      </c>
      <c r="V67">
        <v>4</v>
      </c>
    </row>
    <row r="68" spans="1:22" ht="15" x14ac:dyDescent="0.25">
      <c r="A68" s="40">
        <v>1476</v>
      </c>
      <c r="B68" s="22" t="s">
        <v>94</v>
      </c>
      <c r="C68" s="34"/>
      <c r="D68" s="34"/>
      <c r="E68" s="34"/>
      <c r="F68" s="34"/>
      <c r="G68" s="34">
        <v>1</v>
      </c>
      <c r="H68" s="34"/>
      <c r="I68" s="34"/>
      <c r="J68" s="34"/>
      <c r="K68" s="34"/>
      <c r="L68" s="34"/>
      <c r="M68" s="34"/>
      <c r="N68" s="34"/>
      <c r="O68" s="34"/>
      <c r="P68">
        <f t="shared" si="0"/>
        <v>1</v>
      </c>
      <c r="R68">
        <v>1</v>
      </c>
      <c r="S68">
        <v>2</v>
      </c>
      <c r="U68">
        <v>1</v>
      </c>
      <c r="V68">
        <v>3</v>
      </c>
    </row>
    <row r="69" spans="1:22" ht="15" x14ac:dyDescent="0.25">
      <c r="A69" s="40">
        <v>1488</v>
      </c>
      <c r="B69" s="22" t="s">
        <v>94</v>
      </c>
      <c r="C69" s="34">
        <v>1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>
        <f t="shared" ref="P69:P132" si="1">SUM(C69:N69)</f>
        <v>1</v>
      </c>
      <c r="R69">
        <v>1</v>
      </c>
      <c r="S69">
        <v>3</v>
      </c>
      <c r="U69">
        <v>1</v>
      </c>
      <c r="V69">
        <v>2</v>
      </c>
    </row>
    <row r="70" spans="1:22" ht="15" x14ac:dyDescent="0.25">
      <c r="A70" s="40">
        <v>1490</v>
      </c>
      <c r="B70" s="22" t="s">
        <v>94</v>
      </c>
      <c r="C70" s="34"/>
      <c r="D70" s="34"/>
      <c r="E70" s="34">
        <v>1</v>
      </c>
      <c r="F70" s="34">
        <v>1</v>
      </c>
      <c r="G70" s="34"/>
      <c r="H70" s="34"/>
      <c r="I70" s="34"/>
      <c r="J70" s="34"/>
      <c r="K70" s="34"/>
      <c r="L70" s="34"/>
      <c r="M70" s="34"/>
      <c r="N70" s="34"/>
      <c r="O70" s="34"/>
      <c r="P70">
        <f t="shared" si="1"/>
        <v>2</v>
      </c>
      <c r="R70">
        <v>2</v>
      </c>
      <c r="S70">
        <v>4</v>
      </c>
      <c r="U70">
        <v>1</v>
      </c>
      <c r="V70">
        <v>3</v>
      </c>
    </row>
    <row r="71" spans="1:22" ht="15" x14ac:dyDescent="0.25">
      <c r="A71" s="40">
        <v>1492</v>
      </c>
      <c r="B71" s="22" t="s">
        <v>94</v>
      </c>
      <c r="C71" s="34"/>
      <c r="D71" s="34"/>
      <c r="E71" s="34"/>
      <c r="F71" s="34">
        <v>1</v>
      </c>
      <c r="G71" s="34"/>
      <c r="H71" s="34"/>
      <c r="I71" s="34"/>
      <c r="J71" s="34"/>
      <c r="K71" s="34"/>
      <c r="L71" s="34"/>
      <c r="M71" s="34"/>
      <c r="N71" s="34"/>
      <c r="O71" s="34"/>
      <c r="P71">
        <f t="shared" si="1"/>
        <v>1</v>
      </c>
      <c r="R71">
        <v>1</v>
      </c>
      <c r="S71">
        <v>1</v>
      </c>
      <c r="U71">
        <v>1</v>
      </c>
      <c r="V71">
        <v>2</v>
      </c>
    </row>
    <row r="72" spans="1:22" ht="15" x14ac:dyDescent="0.25">
      <c r="A72" s="40">
        <v>1493</v>
      </c>
      <c r="B72" s="22" t="s">
        <v>94</v>
      </c>
      <c r="C72" s="34">
        <v>1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>
        <f t="shared" si="1"/>
        <v>1</v>
      </c>
      <c r="R72">
        <v>1</v>
      </c>
      <c r="S72">
        <v>2</v>
      </c>
      <c r="U72">
        <v>1</v>
      </c>
      <c r="V72">
        <v>3</v>
      </c>
    </row>
    <row r="73" spans="1:22" ht="15" x14ac:dyDescent="0.25">
      <c r="A73" s="40">
        <v>1494</v>
      </c>
      <c r="B73" s="22" t="s">
        <v>94</v>
      </c>
      <c r="C73" s="34"/>
      <c r="D73" s="34"/>
      <c r="E73" s="34"/>
      <c r="F73" s="34">
        <v>1</v>
      </c>
      <c r="G73" s="34"/>
      <c r="H73" s="34"/>
      <c r="I73" s="34"/>
      <c r="J73" s="34"/>
      <c r="K73" s="34"/>
      <c r="L73" s="34"/>
      <c r="M73" s="34"/>
      <c r="N73" s="34"/>
      <c r="O73" s="34"/>
      <c r="P73">
        <f t="shared" si="1"/>
        <v>1</v>
      </c>
      <c r="R73">
        <v>1</v>
      </c>
      <c r="S73">
        <v>1</v>
      </c>
      <c r="U73">
        <v>1</v>
      </c>
      <c r="V73">
        <v>1</v>
      </c>
    </row>
    <row r="74" spans="1:22" ht="15" x14ac:dyDescent="0.25">
      <c r="A74" s="40">
        <v>1495</v>
      </c>
      <c r="B74" s="22" t="s">
        <v>94</v>
      </c>
      <c r="C74" s="34">
        <v>1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>
        <f t="shared" si="1"/>
        <v>1</v>
      </c>
      <c r="R74">
        <v>1</v>
      </c>
      <c r="S74">
        <v>1</v>
      </c>
      <c r="U74">
        <v>1</v>
      </c>
      <c r="V74">
        <v>1</v>
      </c>
    </row>
    <row r="75" spans="1:22" ht="15" x14ac:dyDescent="0.25">
      <c r="A75" s="40">
        <v>1496</v>
      </c>
      <c r="B75" s="22" t="s">
        <v>94</v>
      </c>
      <c r="C75" s="34"/>
      <c r="D75" s="34"/>
      <c r="E75" s="34">
        <v>1</v>
      </c>
      <c r="F75" s="34"/>
      <c r="G75" s="34"/>
      <c r="H75" s="34"/>
      <c r="I75" s="34">
        <v>1</v>
      </c>
      <c r="J75" s="34"/>
      <c r="K75" s="34"/>
      <c r="L75" s="34"/>
      <c r="M75" s="34"/>
      <c r="N75" s="34"/>
      <c r="O75" s="34"/>
      <c r="P75">
        <f t="shared" si="1"/>
        <v>2</v>
      </c>
      <c r="R75">
        <v>2</v>
      </c>
      <c r="S75">
        <v>2</v>
      </c>
      <c r="U75">
        <v>1</v>
      </c>
      <c r="V75">
        <v>2</v>
      </c>
    </row>
    <row r="76" spans="1:22" ht="15" x14ac:dyDescent="0.25">
      <c r="A76" s="40">
        <v>1497</v>
      </c>
      <c r="B76" s="22" t="s">
        <v>94</v>
      </c>
      <c r="C76" s="34">
        <v>1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>
        <f t="shared" si="1"/>
        <v>1</v>
      </c>
      <c r="R76">
        <v>1</v>
      </c>
      <c r="S76">
        <v>2</v>
      </c>
      <c r="U76">
        <v>1</v>
      </c>
      <c r="V76">
        <v>2</v>
      </c>
    </row>
    <row r="77" spans="1:22" ht="15" x14ac:dyDescent="0.25">
      <c r="A77" s="40">
        <v>1498</v>
      </c>
      <c r="B77" s="22" t="s">
        <v>94</v>
      </c>
      <c r="C77" s="34"/>
      <c r="D77" s="34"/>
      <c r="E77" s="34"/>
      <c r="F77" s="34">
        <v>1</v>
      </c>
      <c r="G77" s="34">
        <v>1</v>
      </c>
      <c r="H77" s="34"/>
      <c r="I77" s="34"/>
      <c r="J77" s="34"/>
      <c r="K77" s="34"/>
      <c r="L77" s="34"/>
      <c r="M77" s="34"/>
      <c r="N77" s="34"/>
      <c r="O77" s="34"/>
      <c r="P77">
        <f t="shared" si="1"/>
        <v>2</v>
      </c>
      <c r="R77">
        <v>2</v>
      </c>
      <c r="S77">
        <v>2</v>
      </c>
      <c r="U77">
        <v>1</v>
      </c>
      <c r="V77">
        <v>1</v>
      </c>
    </row>
    <row r="78" spans="1:22" ht="15" x14ac:dyDescent="0.25">
      <c r="A78" s="40">
        <v>1499</v>
      </c>
      <c r="B78" s="22" t="s">
        <v>94</v>
      </c>
      <c r="C78" s="34"/>
      <c r="D78" s="34"/>
      <c r="E78" s="34">
        <v>1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>
        <f t="shared" si="1"/>
        <v>1</v>
      </c>
      <c r="R78">
        <v>1</v>
      </c>
      <c r="S78">
        <v>2</v>
      </c>
      <c r="U78">
        <v>1</v>
      </c>
      <c r="V78">
        <v>1</v>
      </c>
    </row>
    <row r="79" spans="1:22" ht="15" x14ac:dyDescent="0.25">
      <c r="A79" s="40">
        <v>1574</v>
      </c>
      <c r="B79" s="22" t="s">
        <v>94</v>
      </c>
      <c r="C79" s="34">
        <v>1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>
        <f t="shared" si="1"/>
        <v>1</v>
      </c>
      <c r="R79">
        <v>1</v>
      </c>
      <c r="S79">
        <v>2</v>
      </c>
      <c r="U79">
        <v>1</v>
      </c>
      <c r="V79">
        <v>2</v>
      </c>
    </row>
    <row r="80" spans="1:22" ht="15" x14ac:dyDescent="0.25">
      <c r="A80" s="40">
        <v>1601</v>
      </c>
      <c r="B80" s="22" t="s">
        <v>94</v>
      </c>
      <c r="C80" s="34">
        <v>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>
        <f t="shared" si="1"/>
        <v>1</v>
      </c>
      <c r="R80">
        <v>1</v>
      </c>
      <c r="S80">
        <v>1</v>
      </c>
      <c r="U80">
        <v>1</v>
      </c>
      <c r="V80">
        <v>1</v>
      </c>
    </row>
    <row r="81" spans="1:22" ht="15" x14ac:dyDescent="0.25">
      <c r="A81" s="40">
        <v>1602</v>
      </c>
      <c r="B81" s="22" t="s">
        <v>94</v>
      </c>
      <c r="C81" s="34">
        <v>1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>
        <f t="shared" si="1"/>
        <v>1</v>
      </c>
      <c r="R81">
        <v>1</v>
      </c>
      <c r="S81">
        <v>1</v>
      </c>
      <c r="U81">
        <v>1</v>
      </c>
      <c r="V81">
        <v>2</v>
      </c>
    </row>
    <row r="82" spans="1:22" ht="15" x14ac:dyDescent="0.25">
      <c r="A82" s="40">
        <v>1604</v>
      </c>
      <c r="B82" s="22" t="s">
        <v>94</v>
      </c>
      <c r="C82" s="34"/>
      <c r="D82" s="34"/>
      <c r="E82" s="34">
        <v>1</v>
      </c>
      <c r="F82" s="34">
        <v>1</v>
      </c>
      <c r="G82" s="34"/>
      <c r="H82" s="34"/>
      <c r="I82" s="34"/>
      <c r="J82" s="34"/>
      <c r="K82" s="34"/>
      <c r="L82" s="34"/>
      <c r="M82" s="34"/>
      <c r="N82" s="34"/>
      <c r="O82" s="34"/>
      <c r="P82">
        <f t="shared" si="1"/>
        <v>2</v>
      </c>
      <c r="R82">
        <v>2</v>
      </c>
      <c r="S82">
        <v>3</v>
      </c>
      <c r="U82">
        <v>1</v>
      </c>
      <c r="V82">
        <v>3</v>
      </c>
    </row>
    <row r="83" spans="1:22" ht="15" x14ac:dyDescent="0.25">
      <c r="A83" s="40">
        <v>1605</v>
      </c>
      <c r="B83" s="22" t="s">
        <v>94</v>
      </c>
      <c r="C83" s="34">
        <v>1</v>
      </c>
      <c r="D83" s="34"/>
      <c r="E83" s="34"/>
      <c r="F83" s="34">
        <v>1</v>
      </c>
      <c r="G83" s="34"/>
      <c r="H83" s="34"/>
      <c r="I83" s="34"/>
      <c r="J83" s="34"/>
      <c r="K83" s="34"/>
      <c r="L83" s="34"/>
      <c r="M83" s="34"/>
      <c r="N83" s="34"/>
      <c r="O83" s="34"/>
      <c r="P83">
        <f t="shared" si="1"/>
        <v>2</v>
      </c>
      <c r="R83">
        <v>2</v>
      </c>
      <c r="S83">
        <v>3</v>
      </c>
      <c r="U83">
        <v>1</v>
      </c>
      <c r="V83">
        <v>3</v>
      </c>
    </row>
    <row r="84" spans="1:22" ht="15" x14ac:dyDescent="0.25">
      <c r="A84" s="40">
        <v>1606</v>
      </c>
      <c r="B84" s="22" t="s">
        <v>94</v>
      </c>
      <c r="C84" s="34"/>
      <c r="D84" s="34"/>
      <c r="E84" s="34">
        <v>1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>
        <f t="shared" si="1"/>
        <v>1</v>
      </c>
      <c r="R84">
        <v>1</v>
      </c>
      <c r="S84">
        <v>3</v>
      </c>
      <c r="U84">
        <v>1</v>
      </c>
      <c r="V84">
        <v>3</v>
      </c>
    </row>
    <row r="85" spans="1:22" ht="15" x14ac:dyDescent="0.25">
      <c r="A85" s="40">
        <v>1607</v>
      </c>
      <c r="B85" s="22" t="s">
        <v>94</v>
      </c>
      <c r="C85" s="34"/>
      <c r="D85" s="34"/>
      <c r="E85" s="34">
        <v>1</v>
      </c>
      <c r="F85" s="34">
        <v>1</v>
      </c>
      <c r="G85" s="34"/>
      <c r="H85" s="34"/>
      <c r="I85" s="34"/>
      <c r="J85" s="34"/>
      <c r="K85" s="34"/>
      <c r="L85" s="34"/>
      <c r="M85" s="34"/>
      <c r="N85" s="34"/>
      <c r="O85" s="34"/>
      <c r="P85">
        <f t="shared" si="1"/>
        <v>2</v>
      </c>
      <c r="R85">
        <v>2</v>
      </c>
      <c r="S85">
        <v>2</v>
      </c>
      <c r="U85">
        <v>1</v>
      </c>
      <c r="V85">
        <v>2</v>
      </c>
    </row>
    <row r="86" spans="1:22" ht="15" x14ac:dyDescent="0.25">
      <c r="A86" s="40">
        <v>1608</v>
      </c>
      <c r="B86" s="22" t="s">
        <v>94</v>
      </c>
      <c r="C86" s="34"/>
      <c r="D86" s="34"/>
      <c r="E86" s="34">
        <v>1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>
        <f t="shared" si="1"/>
        <v>1</v>
      </c>
      <c r="R86">
        <v>1</v>
      </c>
      <c r="S86">
        <v>3</v>
      </c>
      <c r="U86">
        <v>1</v>
      </c>
      <c r="V86">
        <v>2</v>
      </c>
    </row>
    <row r="87" spans="1:22" ht="15" x14ac:dyDescent="0.25">
      <c r="A87" s="40">
        <v>1610</v>
      </c>
      <c r="B87" s="22" t="s">
        <v>94</v>
      </c>
      <c r="C87" s="34">
        <v>1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>
        <f t="shared" si="1"/>
        <v>1</v>
      </c>
      <c r="R87">
        <v>1</v>
      </c>
      <c r="S87">
        <v>4</v>
      </c>
      <c r="U87">
        <v>1</v>
      </c>
      <c r="V87">
        <v>2</v>
      </c>
    </row>
    <row r="88" spans="1:22" ht="15" x14ac:dyDescent="0.25">
      <c r="A88" s="40">
        <v>1611</v>
      </c>
      <c r="B88" s="22" t="s">
        <v>94</v>
      </c>
      <c r="C88" s="34"/>
      <c r="D88" s="34"/>
      <c r="E88" s="34"/>
      <c r="F88" s="34"/>
      <c r="G88" s="34"/>
      <c r="H88" s="34"/>
      <c r="I88" s="34">
        <v>1</v>
      </c>
      <c r="J88" s="34"/>
      <c r="K88" s="34"/>
      <c r="L88" s="34"/>
      <c r="M88" s="34"/>
      <c r="N88" s="34"/>
      <c r="O88" s="34"/>
      <c r="P88">
        <f t="shared" si="1"/>
        <v>1</v>
      </c>
      <c r="R88">
        <v>1</v>
      </c>
      <c r="S88">
        <v>3</v>
      </c>
      <c r="U88">
        <v>1</v>
      </c>
      <c r="V88">
        <v>2</v>
      </c>
    </row>
    <row r="89" spans="1:22" ht="15" x14ac:dyDescent="0.25">
      <c r="A89" s="40">
        <v>1650</v>
      </c>
      <c r="B89" s="22" t="s">
        <v>94</v>
      </c>
      <c r="C89" s="34">
        <v>1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>
        <f t="shared" si="1"/>
        <v>1</v>
      </c>
      <c r="R89">
        <v>1</v>
      </c>
      <c r="S89">
        <v>2</v>
      </c>
      <c r="U89">
        <v>1</v>
      </c>
      <c r="V89">
        <v>1</v>
      </c>
    </row>
    <row r="90" spans="1:22" ht="15" x14ac:dyDescent="0.25">
      <c r="A90" s="40">
        <v>1655</v>
      </c>
      <c r="B90" s="22" t="s">
        <v>94</v>
      </c>
      <c r="C90" s="34"/>
      <c r="D90" s="34"/>
      <c r="E90" s="34">
        <v>1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>
        <f t="shared" si="1"/>
        <v>1</v>
      </c>
      <c r="R90">
        <v>1</v>
      </c>
      <c r="S90">
        <v>1</v>
      </c>
      <c r="U90">
        <v>1</v>
      </c>
      <c r="V90">
        <v>2</v>
      </c>
    </row>
    <row r="91" spans="1:22" ht="15" x14ac:dyDescent="0.25">
      <c r="A91" s="40">
        <v>1658</v>
      </c>
      <c r="B91" s="22" t="s">
        <v>94</v>
      </c>
      <c r="C91" s="34">
        <v>1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>
        <f t="shared" si="1"/>
        <v>1</v>
      </c>
      <c r="R91">
        <v>1</v>
      </c>
      <c r="S91">
        <v>1</v>
      </c>
      <c r="U91">
        <v>1</v>
      </c>
      <c r="V91">
        <v>3</v>
      </c>
    </row>
    <row r="92" spans="1:22" ht="15" x14ac:dyDescent="0.25">
      <c r="A92" s="40">
        <v>1659</v>
      </c>
      <c r="B92" s="22" t="s">
        <v>94</v>
      </c>
      <c r="C92" s="34">
        <v>1</v>
      </c>
      <c r="D92" s="34"/>
      <c r="E92" s="34"/>
      <c r="F92" s="34"/>
      <c r="G92" s="34">
        <v>1</v>
      </c>
      <c r="H92" s="34"/>
      <c r="I92" s="34"/>
      <c r="J92" s="34"/>
      <c r="K92" s="34"/>
      <c r="L92" s="34"/>
      <c r="M92" s="34"/>
      <c r="N92" s="34"/>
      <c r="O92" s="34"/>
      <c r="P92">
        <f t="shared" si="1"/>
        <v>2</v>
      </c>
      <c r="R92">
        <v>2</v>
      </c>
      <c r="S92">
        <v>2</v>
      </c>
      <c r="U92">
        <v>2</v>
      </c>
      <c r="V92">
        <v>1</v>
      </c>
    </row>
    <row r="93" spans="1:22" ht="15" x14ac:dyDescent="0.25">
      <c r="A93" s="40">
        <v>1660</v>
      </c>
      <c r="B93" s="22" t="s">
        <v>94</v>
      </c>
      <c r="C93" s="34">
        <v>1</v>
      </c>
      <c r="D93" s="34"/>
      <c r="E93" s="34"/>
      <c r="F93" s="34">
        <v>1</v>
      </c>
      <c r="G93" s="34"/>
      <c r="H93" s="34"/>
      <c r="I93" s="34"/>
      <c r="J93" s="34"/>
      <c r="K93" s="34"/>
      <c r="L93" s="34"/>
      <c r="M93" s="34"/>
      <c r="N93" s="34"/>
      <c r="O93" s="34"/>
      <c r="P93">
        <f t="shared" si="1"/>
        <v>2</v>
      </c>
      <c r="R93">
        <v>2</v>
      </c>
      <c r="S93">
        <v>2</v>
      </c>
      <c r="U93">
        <v>1</v>
      </c>
      <c r="V93">
        <v>2</v>
      </c>
    </row>
    <row r="94" spans="1:22" ht="15" x14ac:dyDescent="0.25">
      <c r="A94" s="40">
        <v>1661</v>
      </c>
      <c r="B94" s="22" t="s">
        <v>94</v>
      </c>
      <c r="C94" s="34">
        <v>1</v>
      </c>
      <c r="D94" s="34"/>
      <c r="E94" s="34"/>
      <c r="F94" s="34">
        <v>1</v>
      </c>
      <c r="G94" s="34"/>
      <c r="H94" s="34"/>
      <c r="I94" s="34"/>
      <c r="J94" s="34"/>
      <c r="K94" s="34"/>
      <c r="L94" s="34"/>
      <c r="M94" s="34"/>
      <c r="N94" s="34"/>
      <c r="O94" s="34"/>
      <c r="P94">
        <f t="shared" si="1"/>
        <v>2</v>
      </c>
      <c r="R94">
        <v>2</v>
      </c>
      <c r="S94">
        <v>2</v>
      </c>
      <c r="U94">
        <v>1</v>
      </c>
      <c r="V94">
        <v>1</v>
      </c>
    </row>
    <row r="95" spans="1:22" ht="15" x14ac:dyDescent="0.25">
      <c r="A95" s="40">
        <v>1664</v>
      </c>
      <c r="B95" s="22" t="s">
        <v>94</v>
      </c>
      <c r="C95" s="34">
        <v>1</v>
      </c>
      <c r="D95" s="34"/>
      <c r="E95" s="34"/>
      <c r="F95" s="34">
        <v>1</v>
      </c>
      <c r="G95" s="34"/>
      <c r="H95" s="34"/>
      <c r="I95" s="34"/>
      <c r="J95" s="34"/>
      <c r="K95" s="34"/>
      <c r="L95" s="34"/>
      <c r="M95" s="34">
        <v>1</v>
      </c>
      <c r="N95" s="34"/>
      <c r="O95" s="34"/>
      <c r="P95">
        <f t="shared" si="1"/>
        <v>3</v>
      </c>
      <c r="R95">
        <v>3</v>
      </c>
      <c r="S95">
        <v>3</v>
      </c>
      <c r="U95">
        <v>2</v>
      </c>
      <c r="V95">
        <v>2</v>
      </c>
    </row>
    <row r="96" spans="1:22" ht="15" x14ac:dyDescent="0.25">
      <c r="A96" s="40">
        <v>1665</v>
      </c>
      <c r="B96" s="22" t="s">
        <v>94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>
        <v>1</v>
      </c>
      <c r="N96" s="34"/>
      <c r="O96" s="34"/>
      <c r="P96">
        <f t="shared" si="1"/>
        <v>1</v>
      </c>
      <c r="R96">
        <v>1</v>
      </c>
      <c r="S96">
        <v>2</v>
      </c>
      <c r="U96">
        <v>1</v>
      </c>
      <c r="V96">
        <v>1</v>
      </c>
    </row>
    <row r="97" spans="1:22" ht="15" x14ac:dyDescent="0.25">
      <c r="A97" s="40">
        <v>1666</v>
      </c>
      <c r="B97" s="22" t="s">
        <v>94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>
        <f t="shared" si="1"/>
        <v>0</v>
      </c>
      <c r="R97">
        <v>0</v>
      </c>
      <c r="S97">
        <v>3</v>
      </c>
      <c r="U97">
        <v>2</v>
      </c>
      <c r="V97">
        <v>1</v>
      </c>
    </row>
    <row r="98" spans="1:22" ht="15" x14ac:dyDescent="0.25">
      <c r="A98" s="40">
        <v>1680</v>
      </c>
      <c r="B98" s="22" t="s">
        <v>94</v>
      </c>
      <c r="C98" s="34">
        <v>1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>
        <f t="shared" si="1"/>
        <v>1</v>
      </c>
      <c r="R98">
        <v>1</v>
      </c>
      <c r="S98">
        <v>1</v>
      </c>
      <c r="U98">
        <v>1</v>
      </c>
      <c r="V98">
        <v>2</v>
      </c>
    </row>
    <row r="99" spans="1:22" ht="15" x14ac:dyDescent="0.25">
      <c r="A99" s="40">
        <v>1731</v>
      </c>
      <c r="B99" s="22" t="s">
        <v>94</v>
      </c>
      <c r="C99" s="34"/>
      <c r="D99" s="34"/>
      <c r="E99" s="34">
        <v>1</v>
      </c>
      <c r="F99" s="34"/>
      <c r="G99" s="34"/>
      <c r="H99" s="34"/>
      <c r="I99" s="34"/>
      <c r="J99" s="34"/>
      <c r="K99" s="34"/>
      <c r="L99" s="34"/>
      <c r="M99" s="34"/>
      <c r="N99" s="34"/>
      <c r="O99" s="34"/>
      <c r="P99">
        <f t="shared" si="1"/>
        <v>1</v>
      </c>
      <c r="R99">
        <v>1</v>
      </c>
      <c r="S99">
        <v>1</v>
      </c>
      <c r="U99">
        <v>1</v>
      </c>
      <c r="V99">
        <v>2</v>
      </c>
    </row>
    <row r="100" spans="1:22" ht="15" x14ac:dyDescent="0.25">
      <c r="A100" s="40">
        <v>1745</v>
      </c>
      <c r="B100" s="22" t="s">
        <v>94</v>
      </c>
      <c r="C100" s="34"/>
      <c r="D100" s="34"/>
      <c r="E100" s="34">
        <v>1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>
        <f t="shared" si="1"/>
        <v>1</v>
      </c>
      <c r="R100">
        <v>1</v>
      </c>
      <c r="S100">
        <v>2</v>
      </c>
      <c r="U100">
        <v>1</v>
      </c>
      <c r="V100">
        <v>2</v>
      </c>
    </row>
    <row r="101" spans="1:22" ht="15" x14ac:dyDescent="0.25">
      <c r="A101" s="40">
        <v>1746</v>
      </c>
      <c r="B101" s="22" t="s">
        <v>94</v>
      </c>
      <c r="C101" s="34">
        <v>1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>
        <f t="shared" si="1"/>
        <v>1</v>
      </c>
      <c r="R101">
        <v>1</v>
      </c>
      <c r="S101">
        <v>1</v>
      </c>
      <c r="U101">
        <v>1</v>
      </c>
      <c r="V101">
        <v>2</v>
      </c>
    </row>
    <row r="102" spans="1:22" ht="15" x14ac:dyDescent="0.25">
      <c r="A102" s="40">
        <v>1748</v>
      </c>
      <c r="B102" s="22" t="s">
        <v>94</v>
      </c>
      <c r="C102" s="34"/>
      <c r="D102" s="34"/>
      <c r="E102" s="34">
        <v>1</v>
      </c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>
        <f t="shared" si="1"/>
        <v>1</v>
      </c>
      <c r="R102">
        <v>1</v>
      </c>
      <c r="S102">
        <v>4</v>
      </c>
      <c r="U102">
        <v>2</v>
      </c>
      <c r="V102">
        <v>3</v>
      </c>
    </row>
    <row r="103" spans="1:22" ht="15" x14ac:dyDescent="0.25">
      <c r="A103" s="40">
        <v>1751</v>
      </c>
      <c r="B103" s="22" t="s">
        <v>94</v>
      </c>
      <c r="C103" s="34">
        <v>1</v>
      </c>
      <c r="D103" s="34"/>
      <c r="E103" s="34"/>
      <c r="F103" s="34">
        <v>1</v>
      </c>
      <c r="G103" s="34"/>
      <c r="H103" s="34"/>
      <c r="I103" s="34"/>
      <c r="J103" s="34"/>
      <c r="K103" s="34"/>
      <c r="L103" s="34"/>
      <c r="M103" s="34"/>
      <c r="N103" s="34"/>
      <c r="O103" s="34"/>
      <c r="P103">
        <f t="shared" si="1"/>
        <v>2</v>
      </c>
      <c r="R103">
        <v>2</v>
      </c>
      <c r="S103">
        <v>2</v>
      </c>
      <c r="U103">
        <v>0</v>
      </c>
      <c r="V103">
        <v>1</v>
      </c>
    </row>
    <row r="104" spans="1:22" ht="15" x14ac:dyDescent="0.25">
      <c r="A104" s="40">
        <v>1753</v>
      </c>
      <c r="B104" s="22" t="s">
        <v>94</v>
      </c>
      <c r="C104" s="34"/>
      <c r="D104" s="34"/>
      <c r="E104" s="34">
        <v>1</v>
      </c>
      <c r="F104" s="34">
        <v>1</v>
      </c>
      <c r="G104" s="34"/>
      <c r="H104" s="34"/>
      <c r="I104" s="34"/>
      <c r="J104" s="34"/>
      <c r="K104" s="34"/>
      <c r="L104" s="34"/>
      <c r="M104" s="34"/>
      <c r="N104" s="34"/>
      <c r="O104" s="34"/>
      <c r="P104">
        <f t="shared" si="1"/>
        <v>2</v>
      </c>
      <c r="R104">
        <v>2</v>
      </c>
      <c r="S104">
        <v>3</v>
      </c>
      <c r="U104">
        <v>1</v>
      </c>
      <c r="V104">
        <v>1</v>
      </c>
    </row>
    <row r="105" spans="1:22" ht="15" x14ac:dyDescent="0.25">
      <c r="A105" s="40">
        <v>1803</v>
      </c>
      <c r="B105" s="22" t="s">
        <v>94</v>
      </c>
      <c r="C105" s="34"/>
      <c r="D105" s="34">
        <v>1</v>
      </c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>
        <f t="shared" si="1"/>
        <v>1</v>
      </c>
      <c r="R105">
        <v>1</v>
      </c>
      <c r="S105">
        <v>2</v>
      </c>
      <c r="U105">
        <v>2</v>
      </c>
      <c r="V105">
        <v>1</v>
      </c>
    </row>
    <row r="106" spans="1:22" ht="15" x14ac:dyDescent="0.25">
      <c r="A106" s="40">
        <v>1804</v>
      </c>
      <c r="B106" s="22" t="s">
        <v>94</v>
      </c>
      <c r="C106" s="34">
        <v>1</v>
      </c>
      <c r="D106" s="34"/>
      <c r="E106" s="34"/>
      <c r="F106" s="34">
        <v>1</v>
      </c>
      <c r="G106" s="34"/>
      <c r="H106" s="34">
        <v>1</v>
      </c>
      <c r="I106" s="34"/>
      <c r="J106" s="34"/>
      <c r="K106" s="34"/>
      <c r="L106" s="34"/>
      <c r="M106" s="34"/>
      <c r="N106" s="34"/>
      <c r="O106" s="34"/>
      <c r="P106">
        <f t="shared" si="1"/>
        <v>3</v>
      </c>
      <c r="R106">
        <v>3</v>
      </c>
      <c r="S106">
        <v>1</v>
      </c>
      <c r="U106">
        <v>1</v>
      </c>
      <c r="V106">
        <v>1</v>
      </c>
    </row>
    <row r="107" spans="1:22" ht="15" x14ac:dyDescent="0.25">
      <c r="A107" s="40">
        <v>1805</v>
      </c>
      <c r="B107" s="22" t="s">
        <v>94</v>
      </c>
      <c r="C107" s="34"/>
      <c r="D107" s="34"/>
      <c r="E107" s="34">
        <v>1</v>
      </c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>
        <f t="shared" si="1"/>
        <v>1</v>
      </c>
      <c r="R107">
        <v>1</v>
      </c>
      <c r="S107">
        <v>2</v>
      </c>
      <c r="U107">
        <v>1</v>
      </c>
      <c r="V107">
        <v>2</v>
      </c>
    </row>
    <row r="108" spans="1:22" ht="15" x14ac:dyDescent="0.25">
      <c r="A108" s="40">
        <v>1806</v>
      </c>
      <c r="B108" s="22" t="s">
        <v>94</v>
      </c>
      <c r="C108" s="34"/>
      <c r="D108" s="34"/>
      <c r="E108" s="34">
        <v>1</v>
      </c>
      <c r="F108" s="34">
        <v>1</v>
      </c>
      <c r="G108" s="34"/>
      <c r="H108" s="34"/>
      <c r="I108" s="34">
        <v>1</v>
      </c>
      <c r="J108" s="34"/>
      <c r="K108" s="34"/>
      <c r="L108" s="34"/>
      <c r="M108" s="34"/>
      <c r="N108" s="34"/>
      <c r="O108" s="34"/>
      <c r="P108">
        <f t="shared" si="1"/>
        <v>3</v>
      </c>
      <c r="R108">
        <v>3</v>
      </c>
      <c r="S108">
        <v>3</v>
      </c>
      <c r="U108">
        <v>1</v>
      </c>
      <c r="V108">
        <v>2</v>
      </c>
    </row>
    <row r="109" spans="1:22" ht="15" x14ac:dyDescent="0.25">
      <c r="A109" s="40">
        <v>1807</v>
      </c>
      <c r="B109" s="22" t="s">
        <v>94</v>
      </c>
      <c r="C109" s="34"/>
      <c r="D109" s="34"/>
      <c r="E109" s="34">
        <v>1</v>
      </c>
      <c r="F109" s="34">
        <v>1</v>
      </c>
      <c r="G109" s="34"/>
      <c r="H109" s="34"/>
      <c r="I109" s="34"/>
      <c r="J109" s="34"/>
      <c r="K109" s="34"/>
      <c r="L109" s="34"/>
      <c r="M109" s="34"/>
      <c r="N109" s="34"/>
      <c r="O109" s="34"/>
      <c r="P109">
        <f t="shared" si="1"/>
        <v>2</v>
      </c>
      <c r="R109">
        <v>2</v>
      </c>
      <c r="S109">
        <v>2</v>
      </c>
      <c r="U109">
        <v>2</v>
      </c>
      <c r="V109">
        <v>2</v>
      </c>
    </row>
    <row r="110" spans="1:22" ht="15" x14ac:dyDescent="0.25">
      <c r="A110" s="40">
        <v>1808</v>
      </c>
      <c r="B110" s="22" t="s">
        <v>94</v>
      </c>
      <c r="C110" s="34">
        <v>1</v>
      </c>
      <c r="D110" s="34"/>
      <c r="E110" s="34"/>
      <c r="F110" s="34">
        <v>1</v>
      </c>
      <c r="G110" s="34"/>
      <c r="H110" s="34"/>
      <c r="I110" s="34"/>
      <c r="J110" s="34"/>
      <c r="K110" s="34"/>
      <c r="L110" s="34"/>
      <c r="M110" s="34"/>
      <c r="N110" s="34"/>
      <c r="O110" s="34"/>
      <c r="P110">
        <f t="shared" si="1"/>
        <v>2</v>
      </c>
      <c r="R110">
        <v>2</v>
      </c>
      <c r="S110">
        <v>2</v>
      </c>
      <c r="U110">
        <v>1</v>
      </c>
      <c r="V110">
        <v>1</v>
      </c>
    </row>
    <row r="111" spans="1:22" ht="15" x14ac:dyDescent="0.25">
      <c r="A111" s="40">
        <v>1809</v>
      </c>
      <c r="B111" s="22" t="s">
        <v>94</v>
      </c>
      <c r="C111" s="34">
        <v>1</v>
      </c>
      <c r="D111" s="34"/>
      <c r="E111" s="34"/>
      <c r="F111" s="34">
        <v>1</v>
      </c>
      <c r="G111" s="34"/>
      <c r="H111" s="34"/>
      <c r="I111" s="34"/>
      <c r="J111" s="34"/>
      <c r="K111" s="34"/>
      <c r="L111" s="34"/>
      <c r="M111" s="34"/>
      <c r="N111" s="34"/>
      <c r="O111" s="34"/>
      <c r="P111">
        <f t="shared" si="1"/>
        <v>2</v>
      </c>
      <c r="R111">
        <v>2</v>
      </c>
      <c r="S111">
        <v>1</v>
      </c>
      <c r="U111">
        <v>1</v>
      </c>
      <c r="V111">
        <v>3</v>
      </c>
    </row>
    <row r="112" spans="1:22" ht="15" x14ac:dyDescent="0.25">
      <c r="A112" s="40">
        <v>1861</v>
      </c>
      <c r="B112" s="22" t="s">
        <v>94</v>
      </c>
      <c r="C112" s="34">
        <v>1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>
        <f t="shared" si="1"/>
        <v>1</v>
      </c>
      <c r="R112">
        <v>1</v>
      </c>
      <c r="S112">
        <v>3</v>
      </c>
      <c r="U112">
        <v>1</v>
      </c>
      <c r="V112">
        <v>3</v>
      </c>
    </row>
    <row r="113" spans="1:22" ht="15" x14ac:dyDescent="0.25">
      <c r="A113" s="40">
        <v>1864</v>
      </c>
      <c r="B113" s="22" t="s">
        <v>94</v>
      </c>
      <c r="C113" s="34"/>
      <c r="D113" s="34"/>
      <c r="E113" s="34"/>
      <c r="F113" s="34"/>
      <c r="G113" s="34">
        <v>1</v>
      </c>
      <c r="H113" s="34"/>
      <c r="I113" s="34"/>
      <c r="J113" s="34"/>
      <c r="K113" s="34"/>
      <c r="L113" s="34"/>
      <c r="M113" s="34"/>
      <c r="N113" s="34"/>
      <c r="O113" s="34"/>
      <c r="P113">
        <f t="shared" si="1"/>
        <v>1</v>
      </c>
      <c r="R113">
        <v>1</v>
      </c>
      <c r="S113">
        <v>3</v>
      </c>
      <c r="U113">
        <v>1</v>
      </c>
      <c r="V113">
        <v>2</v>
      </c>
    </row>
    <row r="114" spans="1:22" ht="15" x14ac:dyDescent="0.25">
      <c r="A114" s="40">
        <v>1865</v>
      </c>
      <c r="B114" s="22" t="s">
        <v>94</v>
      </c>
      <c r="C114" s="34">
        <v>1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>
        <f t="shared" si="1"/>
        <v>1</v>
      </c>
      <c r="R114">
        <v>1</v>
      </c>
      <c r="S114">
        <v>4</v>
      </c>
      <c r="U114">
        <v>1</v>
      </c>
      <c r="V114">
        <v>2</v>
      </c>
    </row>
    <row r="115" spans="1:22" ht="15" x14ac:dyDescent="0.25">
      <c r="A115" s="40">
        <v>1866</v>
      </c>
      <c r="B115" s="22" t="s">
        <v>94</v>
      </c>
      <c r="C115" s="34"/>
      <c r="D115" s="34"/>
      <c r="E115" s="34">
        <v>1</v>
      </c>
      <c r="F115" s="34">
        <v>1</v>
      </c>
      <c r="G115" s="34"/>
      <c r="H115" s="34"/>
      <c r="I115" s="34"/>
      <c r="J115" s="34"/>
      <c r="K115" s="34"/>
      <c r="L115" s="34"/>
      <c r="M115" s="34"/>
      <c r="N115" s="34"/>
      <c r="O115" s="34"/>
      <c r="P115">
        <f t="shared" si="1"/>
        <v>2</v>
      </c>
      <c r="R115">
        <v>2</v>
      </c>
      <c r="S115">
        <v>2</v>
      </c>
      <c r="U115">
        <v>1</v>
      </c>
      <c r="V115">
        <v>1</v>
      </c>
    </row>
    <row r="116" spans="1:22" ht="15" x14ac:dyDescent="0.25">
      <c r="A116" s="40">
        <v>1867</v>
      </c>
      <c r="B116" s="22" t="s">
        <v>94</v>
      </c>
      <c r="C116" s="34"/>
      <c r="D116" s="34"/>
      <c r="E116" s="34">
        <v>1</v>
      </c>
      <c r="F116" s="34">
        <v>1</v>
      </c>
      <c r="G116" s="34"/>
      <c r="H116" s="34"/>
      <c r="I116" s="34"/>
      <c r="J116" s="34"/>
      <c r="K116" s="34"/>
      <c r="L116" s="34"/>
      <c r="M116" s="34"/>
      <c r="N116" s="34"/>
      <c r="O116" s="34"/>
      <c r="P116">
        <f t="shared" si="1"/>
        <v>2</v>
      </c>
      <c r="R116">
        <v>2</v>
      </c>
      <c r="S116">
        <v>3</v>
      </c>
      <c r="U116">
        <v>1</v>
      </c>
      <c r="V116">
        <v>1</v>
      </c>
    </row>
    <row r="117" spans="1:22" ht="15" x14ac:dyDescent="0.25">
      <c r="A117" s="40">
        <v>1868</v>
      </c>
      <c r="B117" s="22" t="s">
        <v>94</v>
      </c>
      <c r="C117" s="34">
        <v>1</v>
      </c>
      <c r="D117" s="34"/>
      <c r="E117" s="34"/>
      <c r="F117" s="34">
        <v>1</v>
      </c>
      <c r="G117" s="34"/>
      <c r="H117" s="34"/>
      <c r="I117" s="34"/>
      <c r="J117" s="34"/>
      <c r="K117" s="34"/>
      <c r="L117" s="34"/>
      <c r="M117" s="34"/>
      <c r="N117" s="34"/>
      <c r="O117" s="34"/>
      <c r="P117">
        <f t="shared" si="1"/>
        <v>2</v>
      </c>
      <c r="R117">
        <v>2</v>
      </c>
      <c r="S117">
        <v>4</v>
      </c>
      <c r="V117">
        <v>1</v>
      </c>
    </row>
    <row r="118" spans="1:22" ht="15" x14ac:dyDescent="0.25">
      <c r="A118" s="40">
        <v>1869</v>
      </c>
      <c r="B118" s="22" t="s">
        <v>94</v>
      </c>
      <c r="C118" s="34">
        <v>1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>
        <f t="shared" si="1"/>
        <v>1</v>
      </c>
      <c r="R118">
        <v>1</v>
      </c>
      <c r="S118">
        <v>1</v>
      </c>
      <c r="V118">
        <v>2</v>
      </c>
    </row>
    <row r="119" spans="1:22" ht="15" x14ac:dyDescent="0.25">
      <c r="A119" s="40">
        <v>1883</v>
      </c>
      <c r="B119" s="22" t="s">
        <v>94</v>
      </c>
      <c r="C119" s="34"/>
      <c r="D119" s="34"/>
      <c r="E119" s="34"/>
      <c r="F119" s="34"/>
      <c r="G119" s="34">
        <v>1</v>
      </c>
      <c r="H119" s="34"/>
      <c r="I119" s="34"/>
      <c r="J119" s="34"/>
      <c r="K119" s="34"/>
      <c r="L119" s="34"/>
      <c r="M119" s="34"/>
      <c r="N119" s="34"/>
      <c r="O119" s="34"/>
      <c r="P119">
        <f t="shared" si="1"/>
        <v>1</v>
      </c>
      <c r="R119">
        <v>1</v>
      </c>
      <c r="S119">
        <v>2</v>
      </c>
      <c r="V119">
        <v>2</v>
      </c>
    </row>
    <row r="120" spans="1:22" ht="15" x14ac:dyDescent="0.25">
      <c r="A120" s="40">
        <v>1891</v>
      </c>
      <c r="B120" s="22" t="s">
        <v>94</v>
      </c>
      <c r="C120" s="34">
        <v>1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>
        <f t="shared" si="1"/>
        <v>1</v>
      </c>
      <c r="R120">
        <v>1</v>
      </c>
      <c r="S120">
        <v>4</v>
      </c>
      <c r="V120">
        <v>2</v>
      </c>
    </row>
    <row r="121" spans="1:22" ht="15" x14ac:dyDescent="0.25">
      <c r="A121" s="40">
        <v>1902</v>
      </c>
      <c r="B121" s="22" t="s">
        <v>94</v>
      </c>
      <c r="C121" s="34"/>
      <c r="D121" s="34"/>
      <c r="E121" s="34"/>
      <c r="F121" s="34">
        <v>1</v>
      </c>
      <c r="G121" s="34"/>
      <c r="H121" s="34"/>
      <c r="I121" s="34"/>
      <c r="J121" s="34"/>
      <c r="K121" s="34"/>
      <c r="L121" s="34"/>
      <c r="M121" s="34"/>
      <c r="N121" s="34"/>
      <c r="O121" s="34"/>
      <c r="P121">
        <f t="shared" si="1"/>
        <v>1</v>
      </c>
      <c r="R121">
        <v>1</v>
      </c>
      <c r="S121">
        <v>4</v>
      </c>
      <c r="V121">
        <v>3</v>
      </c>
    </row>
    <row r="122" spans="1:22" ht="15" x14ac:dyDescent="0.25">
      <c r="A122" s="40">
        <v>1927</v>
      </c>
      <c r="B122" s="22" t="s">
        <v>94</v>
      </c>
      <c r="C122" s="34">
        <v>1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>
        <f t="shared" si="1"/>
        <v>1</v>
      </c>
      <c r="R122">
        <v>1</v>
      </c>
      <c r="S122">
        <v>3</v>
      </c>
      <c r="V122">
        <v>2</v>
      </c>
    </row>
    <row r="123" spans="1:22" ht="15" x14ac:dyDescent="0.25">
      <c r="A123" s="40">
        <v>1928</v>
      </c>
      <c r="B123" s="22" t="s">
        <v>94</v>
      </c>
      <c r="C123" s="34">
        <v>1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>
        <f t="shared" si="1"/>
        <v>1</v>
      </c>
      <c r="R123">
        <v>1</v>
      </c>
      <c r="S123">
        <v>2</v>
      </c>
      <c r="V123">
        <v>1</v>
      </c>
    </row>
    <row r="124" spans="1:22" ht="15" x14ac:dyDescent="0.25">
      <c r="A124" s="40">
        <v>1929</v>
      </c>
      <c r="B124" s="22" t="s">
        <v>94</v>
      </c>
      <c r="C124" s="34">
        <v>1</v>
      </c>
      <c r="D124" s="34"/>
      <c r="E124" s="34"/>
      <c r="F124" s="34">
        <v>1</v>
      </c>
      <c r="G124" s="34"/>
      <c r="H124" s="34"/>
      <c r="I124" s="34"/>
      <c r="J124" s="34"/>
      <c r="K124" s="34"/>
      <c r="L124" s="34"/>
      <c r="M124" s="34"/>
      <c r="N124" s="34"/>
      <c r="O124" s="34"/>
      <c r="P124">
        <f t="shared" si="1"/>
        <v>2</v>
      </c>
      <c r="R124">
        <v>2</v>
      </c>
      <c r="S124">
        <v>2</v>
      </c>
      <c r="V124">
        <v>1</v>
      </c>
    </row>
    <row r="125" spans="1:22" ht="15" x14ac:dyDescent="0.25">
      <c r="A125" s="40">
        <v>1935</v>
      </c>
      <c r="B125" s="22" t="s">
        <v>94</v>
      </c>
      <c r="C125" s="34">
        <v>1</v>
      </c>
      <c r="D125" s="34"/>
      <c r="E125" s="34"/>
      <c r="F125" s="34">
        <v>1</v>
      </c>
      <c r="G125" s="34"/>
      <c r="H125" s="34"/>
      <c r="I125" s="34"/>
      <c r="J125" s="34"/>
      <c r="K125" s="34"/>
      <c r="L125" s="34"/>
      <c r="M125" s="34"/>
      <c r="N125" s="34"/>
      <c r="O125" s="34"/>
      <c r="P125">
        <f t="shared" si="1"/>
        <v>2</v>
      </c>
      <c r="R125">
        <v>2</v>
      </c>
      <c r="S125">
        <v>4</v>
      </c>
      <c r="V125">
        <v>1</v>
      </c>
    </row>
    <row r="126" spans="1:22" ht="15" x14ac:dyDescent="0.25">
      <c r="A126" s="40">
        <v>1940</v>
      </c>
      <c r="B126" s="22" t="s">
        <v>94</v>
      </c>
      <c r="C126" s="34">
        <v>1</v>
      </c>
      <c r="D126" s="34"/>
      <c r="E126" s="34"/>
      <c r="F126" s="34">
        <v>1</v>
      </c>
      <c r="G126" s="34"/>
      <c r="H126" s="34"/>
      <c r="I126" s="34"/>
      <c r="J126" s="34"/>
      <c r="K126" s="34"/>
      <c r="L126" s="34"/>
      <c r="M126" s="34"/>
      <c r="N126" s="34"/>
      <c r="O126" s="34"/>
      <c r="P126">
        <f t="shared" si="1"/>
        <v>2</v>
      </c>
      <c r="R126">
        <v>2</v>
      </c>
      <c r="S126">
        <v>4</v>
      </c>
      <c r="V126">
        <v>1</v>
      </c>
    </row>
    <row r="127" spans="1:22" ht="15" x14ac:dyDescent="0.25">
      <c r="A127" s="40">
        <v>1980</v>
      </c>
      <c r="B127" s="22" t="s">
        <v>94</v>
      </c>
      <c r="C127" s="34"/>
      <c r="D127" s="34">
        <v>1</v>
      </c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>
        <f t="shared" si="1"/>
        <v>1</v>
      </c>
      <c r="R127">
        <v>1</v>
      </c>
      <c r="S127">
        <v>2</v>
      </c>
      <c r="V127">
        <v>2</v>
      </c>
    </row>
    <row r="128" spans="1:22" ht="15" x14ac:dyDescent="0.25">
      <c r="A128" s="40">
        <v>1981</v>
      </c>
      <c r="B128" s="22" t="s">
        <v>94</v>
      </c>
      <c r="C128" s="34"/>
      <c r="D128" s="34"/>
      <c r="E128" s="34">
        <v>1</v>
      </c>
      <c r="F128" s="34">
        <v>1</v>
      </c>
      <c r="G128" s="34"/>
      <c r="H128" s="34"/>
      <c r="I128" s="34"/>
      <c r="J128" s="34"/>
      <c r="K128" s="34"/>
      <c r="L128" s="34"/>
      <c r="M128" s="34"/>
      <c r="N128" s="34"/>
      <c r="O128" s="34"/>
      <c r="P128">
        <f t="shared" si="1"/>
        <v>2</v>
      </c>
      <c r="R128">
        <v>2</v>
      </c>
      <c r="S128">
        <v>4</v>
      </c>
      <c r="V128">
        <v>1</v>
      </c>
    </row>
    <row r="129" spans="1:22" ht="15" x14ac:dyDescent="0.25">
      <c r="A129" s="40">
        <v>1982</v>
      </c>
      <c r="B129" s="22" t="s">
        <v>94</v>
      </c>
      <c r="C129" s="34"/>
      <c r="D129" s="34">
        <v>1</v>
      </c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>
        <f t="shared" si="1"/>
        <v>1</v>
      </c>
      <c r="R129">
        <v>1</v>
      </c>
      <c r="S129">
        <v>3</v>
      </c>
      <c r="V129">
        <v>1</v>
      </c>
    </row>
    <row r="130" spans="1:22" ht="15" x14ac:dyDescent="0.25">
      <c r="A130" s="40">
        <v>1985</v>
      </c>
      <c r="B130" s="22" t="s">
        <v>94</v>
      </c>
      <c r="C130" s="34">
        <v>1</v>
      </c>
      <c r="D130" s="34"/>
      <c r="E130" s="34"/>
      <c r="F130" s="34">
        <v>1</v>
      </c>
      <c r="G130" s="34"/>
      <c r="H130" s="34"/>
      <c r="I130" s="34"/>
      <c r="J130" s="34"/>
      <c r="K130" s="34"/>
      <c r="L130" s="34"/>
      <c r="M130" s="34"/>
      <c r="N130" s="34"/>
      <c r="O130" s="34"/>
      <c r="P130">
        <f t="shared" si="1"/>
        <v>2</v>
      </c>
      <c r="R130">
        <v>2</v>
      </c>
      <c r="S130">
        <v>3</v>
      </c>
      <c r="V130">
        <v>2</v>
      </c>
    </row>
    <row r="131" spans="1:22" ht="15" x14ac:dyDescent="0.25">
      <c r="A131" s="40">
        <v>1986</v>
      </c>
      <c r="B131" s="22" t="s">
        <v>94</v>
      </c>
      <c r="C131" s="34">
        <v>1</v>
      </c>
      <c r="D131" s="34"/>
      <c r="E131" s="34"/>
      <c r="F131" s="34">
        <v>1</v>
      </c>
      <c r="G131" s="34"/>
      <c r="H131" s="34"/>
      <c r="I131" s="34"/>
      <c r="J131" s="34"/>
      <c r="K131" s="34"/>
      <c r="L131" s="34"/>
      <c r="M131" s="34"/>
      <c r="N131" s="34"/>
      <c r="O131" s="34"/>
      <c r="P131">
        <f t="shared" si="1"/>
        <v>2</v>
      </c>
      <c r="R131">
        <v>2</v>
      </c>
      <c r="S131">
        <v>4</v>
      </c>
      <c r="V131">
        <v>2</v>
      </c>
    </row>
    <row r="132" spans="1:22" ht="15" x14ac:dyDescent="0.25">
      <c r="A132" s="40">
        <v>1987</v>
      </c>
      <c r="B132" s="22" t="s">
        <v>94</v>
      </c>
      <c r="C132" s="34">
        <v>1</v>
      </c>
      <c r="D132" s="34"/>
      <c r="E132" s="34"/>
      <c r="F132" s="34">
        <v>1</v>
      </c>
      <c r="G132" s="34"/>
      <c r="H132" s="34"/>
      <c r="I132" s="34"/>
      <c r="J132" s="34">
        <v>1</v>
      </c>
      <c r="K132" s="34"/>
      <c r="L132" s="34"/>
      <c r="M132" s="34"/>
      <c r="N132" s="34"/>
      <c r="O132" s="34"/>
      <c r="P132">
        <f t="shared" si="1"/>
        <v>3</v>
      </c>
      <c r="R132">
        <v>3</v>
      </c>
      <c r="S132">
        <v>3</v>
      </c>
      <c r="V132">
        <v>1</v>
      </c>
    </row>
    <row r="133" spans="1:22" ht="15" x14ac:dyDescent="0.25">
      <c r="A133" s="40">
        <v>1989</v>
      </c>
      <c r="B133" s="22" t="s">
        <v>94</v>
      </c>
      <c r="C133" s="34"/>
      <c r="D133" s="34"/>
      <c r="E133" s="34">
        <v>1</v>
      </c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>
        <f t="shared" ref="P133:P156" si="2">SUM(C133:N133)</f>
        <v>1</v>
      </c>
      <c r="R133">
        <v>1</v>
      </c>
      <c r="S133">
        <v>4</v>
      </c>
      <c r="V133">
        <v>3</v>
      </c>
    </row>
    <row r="134" spans="1:22" ht="15" x14ac:dyDescent="0.25">
      <c r="A134" s="40">
        <v>1990</v>
      </c>
      <c r="B134" s="22" t="s">
        <v>94</v>
      </c>
      <c r="C134" s="34"/>
      <c r="D134" s="34"/>
      <c r="E134" s="34">
        <v>1</v>
      </c>
      <c r="F134" s="34">
        <v>1</v>
      </c>
      <c r="G134" s="34"/>
      <c r="H134" s="34"/>
      <c r="I134" s="34"/>
      <c r="J134" s="34">
        <v>1</v>
      </c>
      <c r="K134" s="34"/>
      <c r="L134" s="34"/>
      <c r="M134" s="34"/>
      <c r="N134" s="34">
        <v>1</v>
      </c>
      <c r="O134" s="34"/>
      <c r="P134">
        <f t="shared" si="2"/>
        <v>4</v>
      </c>
      <c r="R134">
        <v>4</v>
      </c>
      <c r="S134">
        <v>2</v>
      </c>
      <c r="V134">
        <v>3</v>
      </c>
    </row>
    <row r="135" spans="1:22" ht="15" x14ac:dyDescent="0.25">
      <c r="A135" s="40">
        <v>1992</v>
      </c>
      <c r="B135" s="22" t="s">
        <v>94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>
        <f t="shared" si="2"/>
        <v>0</v>
      </c>
      <c r="R135">
        <v>0</v>
      </c>
      <c r="S135">
        <v>2</v>
      </c>
      <c r="V135">
        <v>1</v>
      </c>
    </row>
    <row r="136" spans="1:22" ht="15" x14ac:dyDescent="0.25">
      <c r="A136" s="40">
        <v>1993</v>
      </c>
      <c r="B136" s="22" t="s">
        <v>94</v>
      </c>
      <c r="C136" s="34"/>
      <c r="D136" s="34">
        <v>1</v>
      </c>
      <c r="E136" s="34"/>
      <c r="F136" s="34">
        <v>1</v>
      </c>
      <c r="G136" s="34"/>
      <c r="H136" s="34"/>
      <c r="I136" s="34"/>
      <c r="J136" s="34"/>
      <c r="K136" s="34"/>
      <c r="L136" s="34"/>
      <c r="M136" s="34"/>
      <c r="N136" s="34"/>
      <c r="O136" s="34"/>
      <c r="P136">
        <f t="shared" si="2"/>
        <v>2</v>
      </c>
      <c r="R136">
        <v>2</v>
      </c>
      <c r="S136">
        <v>3</v>
      </c>
      <c r="V136">
        <v>2</v>
      </c>
    </row>
    <row r="137" spans="1:22" ht="15" x14ac:dyDescent="0.25">
      <c r="A137" s="40">
        <v>1994</v>
      </c>
      <c r="B137" s="22" t="s">
        <v>94</v>
      </c>
      <c r="C137" s="34"/>
      <c r="D137" s="34"/>
      <c r="E137" s="34"/>
      <c r="F137" s="34">
        <v>1</v>
      </c>
      <c r="G137" s="34"/>
      <c r="H137" s="34"/>
      <c r="I137" s="34"/>
      <c r="J137" s="34"/>
      <c r="K137" s="34"/>
      <c r="L137" s="34"/>
      <c r="M137" s="34"/>
      <c r="N137" s="34"/>
      <c r="O137" s="34"/>
      <c r="P137">
        <f t="shared" si="2"/>
        <v>1</v>
      </c>
      <c r="R137">
        <v>1</v>
      </c>
      <c r="S137">
        <v>4</v>
      </c>
      <c r="V137">
        <v>2</v>
      </c>
    </row>
    <row r="138" spans="1:22" ht="15" x14ac:dyDescent="0.25">
      <c r="A138" s="40">
        <v>2003</v>
      </c>
      <c r="B138" s="22" t="s">
        <v>94</v>
      </c>
      <c r="C138" s="34"/>
      <c r="D138" s="34"/>
      <c r="E138" s="34">
        <v>1</v>
      </c>
      <c r="F138" s="34"/>
      <c r="G138" s="34">
        <v>1</v>
      </c>
      <c r="H138" s="34"/>
      <c r="I138" s="34"/>
      <c r="J138" s="34"/>
      <c r="K138" s="34"/>
      <c r="L138" s="34"/>
      <c r="M138" s="34"/>
      <c r="N138" s="34"/>
      <c r="O138" s="34"/>
      <c r="P138">
        <f t="shared" si="2"/>
        <v>2</v>
      </c>
      <c r="R138">
        <v>2</v>
      </c>
      <c r="S138">
        <v>5</v>
      </c>
      <c r="V138">
        <v>2</v>
      </c>
    </row>
    <row r="139" spans="1:22" ht="15" x14ac:dyDescent="0.25">
      <c r="A139" s="40">
        <v>2008</v>
      </c>
      <c r="B139" s="22" t="s">
        <v>94</v>
      </c>
      <c r="C139" s="34"/>
      <c r="D139" s="34"/>
      <c r="E139" s="34"/>
      <c r="F139" s="34">
        <v>1</v>
      </c>
      <c r="G139" s="34"/>
      <c r="H139" s="34"/>
      <c r="I139" s="34"/>
      <c r="J139" s="34"/>
      <c r="K139" s="34"/>
      <c r="L139" s="34"/>
      <c r="M139" s="34"/>
      <c r="N139" s="34"/>
      <c r="O139" s="34"/>
      <c r="P139">
        <f t="shared" si="2"/>
        <v>1</v>
      </c>
      <c r="R139">
        <v>1</v>
      </c>
      <c r="S139">
        <v>2</v>
      </c>
      <c r="V139">
        <v>2</v>
      </c>
    </row>
    <row r="140" spans="1:22" ht="15" x14ac:dyDescent="0.25">
      <c r="A140" s="40">
        <v>2010</v>
      </c>
      <c r="B140" s="22" t="s">
        <v>94</v>
      </c>
      <c r="C140" s="34"/>
      <c r="D140" s="34"/>
      <c r="E140" s="34">
        <v>1</v>
      </c>
      <c r="F140" s="34">
        <v>1</v>
      </c>
      <c r="G140" s="34"/>
      <c r="H140" s="34"/>
      <c r="I140" s="34"/>
      <c r="J140" s="34"/>
      <c r="K140" s="34"/>
      <c r="L140" s="34"/>
      <c r="M140" s="34"/>
      <c r="N140" s="34"/>
      <c r="O140" s="34"/>
      <c r="P140">
        <f t="shared" si="2"/>
        <v>2</v>
      </c>
      <c r="R140">
        <v>2</v>
      </c>
      <c r="S140">
        <v>4</v>
      </c>
      <c r="V140">
        <v>1</v>
      </c>
    </row>
    <row r="141" spans="1:22" ht="15" x14ac:dyDescent="0.25">
      <c r="A141" s="40">
        <v>2011</v>
      </c>
      <c r="B141" s="22" t="s">
        <v>94</v>
      </c>
      <c r="C141" s="34"/>
      <c r="D141" s="34"/>
      <c r="E141" s="34">
        <v>1</v>
      </c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>
        <f t="shared" si="2"/>
        <v>1</v>
      </c>
      <c r="R141">
        <v>1</v>
      </c>
      <c r="S141">
        <v>4</v>
      </c>
      <c r="V141">
        <v>1</v>
      </c>
    </row>
    <row r="142" spans="1:22" ht="15" x14ac:dyDescent="0.25">
      <c r="A142" s="40">
        <v>2012</v>
      </c>
      <c r="B142" s="22" t="s">
        <v>94</v>
      </c>
      <c r="C142" s="34"/>
      <c r="D142" s="34"/>
      <c r="E142" s="34">
        <v>1</v>
      </c>
      <c r="F142" s="34">
        <v>1</v>
      </c>
      <c r="G142" s="34"/>
      <c r="H142" s="34"/>
      <c r="I142" s="34"/>
      <c r="J142" s="34"/>
      <c r="K142" s="34"/>
      <c r="L142" s="34"/>
      <c r="M142" s="34"/>
      <c r="N142" s="34"/>
      <c r="O142" s="34"/>
      <c r="P142">
        <f t="shared" si="2"/>
        <v>2</v>
      </c>
      <c r="R142">
        <v>2</v>
      </c>
      <c r="S142">
        <v>3</v>
      </c>
      <c r="V142">
        <v>2</v>
      </c>
    </row>
    <row r="143" spans="1:22" ht="15" x14ac:dyDescent="0.25">
      <c r="A143" s="40">
        <v>2015</v>
      </c>
      <c r="B143" s="22" t="s">
        <v>94</v>
      </c>
      <c r="C143" s="34">
        <v>1</v>
      </c>
      <c r="D143" s="34"/>
      <c r="E143" s="34"/>
      <c r="F143" s="34"/>
      <c r="G143" s="34"/>
      <c r="H143" s="34">
        <v>1</v>
      </c>
      <c r="I143" s="34"/>
      <c r="J143" s="34"/>
      <c r="K143" s="34"/>
      <c r="L143" s="34"/>
      <c r="M143" s="34"/>
      <c r="N143" s="34"/>
      <c r="O143" s="34"/>
      <c r="P143">
        <f t="shared" si="2"/>
        <v>2</v>
      </c>
      <c r="R143">
        <v>2</v>
      </c>
      <c r="S143">
        <v>4</v>
      </c>
      <c r="V143">
        <v>1</v>
      </c>
    </row>
    <row r="144" spans="1:22" ht="15" x14ac:dyDescent="0.25">
      <c r="A144" s="40">
        <v>2025</v>
      </c>
      <c r="B144" s="22" t="s">
        <v>94</v>
      </c>
      <c r="C144" s="34"/>
      <c r="D144" s="34"/>
      <c r="E144" s="34">
        <v>1</v>
      </c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>
        <f t="shared" si="2"/>
        <v>1</v>
      </c>
      <c r="R144">
        <v>1</v>
      </c>
      <c r="S144">
        <v>2</v>
      </c>
      <c r="V144">
        <v>2</v>
      </c>
    </row>
    <row r="145" spans="1:22" ht="15" x14ac:dyDescent="0.25">
      <c r="A145" s="40">
        <v>2037</v>
      </c>
      <c r="B145" s="22" t="s">
        <v>94</v>
      </c>
      <c r="C145" s="34"/>
      <c r="D145" s="34"/>
      <c r="E145" s="34"/>
      <c r="F145" s="34">
        <v>1</v>
      </c>
      <c r="G145" s="34"/>
      <c r="H145" s="34"/>
      <c r="I145" s="34"/>
      <c r="J145" s="34"/>
      <c r="K145" s="34"/>
      <c r="L145" s="34"/>
      <c r="M145" s="34"/>
      <c r="N145" s="34"/>
      <c r="O145" s="34"/>
      <c r="P145">
        <f t="shared" si="2"/>
        <v>1</v>
      </c>
      <c r="R145">
        <v>1</v>
      </c>
      <c r="S145">
        <v>2</v>
      </c>
      <c r="V145">
        <v>2</v>
      </c>
    </row>
    <row r="146" spans="1:22" ht="15" x14ac:dyDescent="0.25">
      <c r="A146" s="40">
        <v>2038</v>
      </c>
      <c r="B146" s="22" t="s">
        <v>94</v>
      </c>
      <c r="C146" s="34"/>
      <c r="D146" s="34"/>
      <c r="E146" s="34"/>
      <c r="F146" s="34">
        <v>1</v>
      </c>
      <c r="G146" s="34"/>
      <c r="H146" s="34"/>
      <c r="I146" s="34"/>
      <c r="J146" s="34"/>
      <c r="K146" s="34"/>
      <c r="L146" s="34"/>
      <c r="M146" s="34"/>
      <c r="N146" s="34"/>
      <c r="O146" s="34"/>
      <c r="P146">
        <f t="shared" si="2"/>
        <v>1</v>
      </c>
      <c r="R146">
        <v>1</v>
      </c>
      <c r="S146">
        <v>3</v>
      </c>
      <c r="V146">
        <v>5</v>
      </c>
    </row>
    <row r="147" spans="1:22" ht="15" x14ac:dyDescent="0.25">
      <c r="A147" s="40">
        <v>2039</v>
      </c>
      <c r="B147" s="22" t="s">
        <v>94</v>
      </c>
      <c r="C147" s="34"/>
      <c r="D147" s="34"/>
      <c r="E147" s="34"/>
      <c r="F147" s="34">
        <v>1</v>
      </c>
      <c r="G147" s="34"/>
      <c r="H147" s="34"/>
      <c r="I147" s="34"/>
      <c r="J147" s="34"/>
      <c r="K147" s="34"/>
      <c r="L147" s="34"/>
      <c r="M147" s="34"/>
      <c r="N147" s="34"/>
      <c r="O147" s="34"/>
      <c r="P147">
        <f t="shared" si="2"/>
        <v>1</v>
      </c>
      <c r="R147">
        <v>1</v>
      </c>
      <c r="S147">
        <v>1</v>
      </c>
      <c r="V147">
        <v>1</v>
      </c>
    </row>
    <row r="148" spans="1:22" ht="15" x14ac:dyDescent="0.25">
      <c r="A148" s="40">
        <v>2040</v>
      </c>
      <c r="B148" s="22" t="s">
        <v>94</v>
      </c>
      <c r="C148" s="34">
        <v>1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>
        <f t="shared" si="2"/>
        <v>1</v>
      </c>
      <c r="R148">
        <v>1</v>
      </c>
      <c r="S148">
        <v>2</v>
      </c>
      <c r="V148">
        <v>2</v>
      </c>
    </row>
    <row r="149" spans="1:22" ht="15" x14ac:dyDescent="0.25">
      <c r="A149" s="40">
        <v>2072</v>
      </c>
      <c r="B149" s="22" t="s">
        <v>94</v>
      </c>
      <c r="C149" s="34"/>
      <c r="D149" s="34"/>
      <c r="E149" s="34"/>
      <c r="F149" s="34">
        <v>1</v>
      </c>
      <c r="G149" s="34"/>
      <c r="H149" s="34"/>
      <c r="I149" s="34"/>
      <c r="J149" s="34"/>
      <c r="K149" s="34"/>
      <c r="L149" s="34"/>
      <c r="M149" s="34"/>
      <c r="N149" s="34"/>
      <c r="O149" s="34"/>
      <c r="P149">
        <f t="shared" si="2"/>
        <v>1</v>
      </c>
      <c r="R149">
        <v>1</v>
      </c>
      <c r="S149">
        <v>3</v>
      </c>
      <c r="V149">
        <v>3</v>
      </c>
    </row>
    <row r="150" spans="1:22" ht="15" x14ac:dyDescent="0.25">
      <c r="A150" s="40">
        <v>2082</v>
      </c>
      <c r="B150" s="22" t="s">
        <v>94</v>
      </c>
      <c r="C150" s="34"/>
      <c r="D150" s="34"/>
      <c r="E150" s="34"/>
      <c r="F150" s="34">
        <v>1</v>
      </c>
      <c r="G150" s="34">
        <v>1</v>
      </c>
      <c r="H150" s="34"/>
      <c r="I150" s="34"/>
      <c r="J150" s="34"/>
      <c r="K150" s="34"/>
      <c r="L150" s="34"/>
      <c r="M150" s="34"/>
      <c r="N150" s="34"/>
      <c r="O150" s="34"/>
      <c r="P150">
        <f t="shared" si="2"/>
        <v>2</v>
      </c>
      <c r="R150">
        <v>2</v>
      </c>
      <c r="S150">
        <v>3</v>
      </c>
    </row>
    <row r="151" spans="1:22" ht="15" x14ac:dyDescent="0.25">
      <c r="A151" s="40">
        <v>2083</v>
      </c>
      <c r="B151" s="22" t="s">
        <v>94</v>
      </c>
      <c r="C151" s="34"/>
      <c r="D151" s="34"/>
      <c r="E151" s="34"/>
      <c r="F151" s="34"/>
      <c r="G151" s="34">
        <v>1</v>
      </c>
      <c r="H151" s="34"/>
      <c r="I151" s="34"/>
      <c r="J151" s="34"/>
      <c r="K151" s="34"/>
      <c r="L151" s="34"/>
      <c r="M151" s="34"/>
      <c r="N151" s="34"/>
      <c r="O151" s="34"/>
      <c r="P151">
        <f t="shared" si="2"/>
        <v>1</v>
      </c>
      <c r="R151">
        <v>1</v>
      </c>
      <c r="S151">
        <v>4</v>
      </c>
    </row>
    <row r="152" spans="1:22" ht="15" x14ac:dyDescent="0.25">
      <c r="A152" s="40">
        <v>2084</v>
      </c>
      <c r="B152" s="22" t="s">
        <v>94</v>
      </c>
      <c r="C152" s="34"/>
      <c r="D152" s="34"/>
      <c r="E152" s="34"/>
      <c r="F152" s="34">
        <v>1</v>
      </c>
      <c r="G152" s="34"/>
      <c r="H152" s="34"/>
      <c r="I152" s="34"/>
      <c r="J152" s="34"/>
      <c r="K152" s="34"/>
      <c r="L152" s="34"/>
      <c r="M152" s="34"/>
      <c r="N152" s="34"/>
      <c r="O152" s="34"/>
      <c r="P152">
        <f t="shared" si="2"/>
        <v>1</v>
      </c>
      <c r="R152">
        <v>1</v>
      </c>
    </row>
    <row r="153" spans="1:22" ht="15" x14ac:dyDescent="0.25">
      <c r="A153" s="40">
        <v>2086</v>
      </c>
      <c r="B153" s="22" t="s">
        <v>94</v>
      </c>
      <c r="C153" s="34"/>
      <c r="D153" s="34"/>
      <c r="E153" s="34"/>
      <c r="F153" s="34">
        <v>1</v>
      </c>
      <c r="G153" s="34"/>
      <c r="H153" s="34"/>
      <c r="I153" s="34"/>
      <c r="J153" s="34"/>
      <c r="K153" s="34"/>
      <c r="L153" s="34"/>
      <c r="M153" s="34"/>
      <c r="N153" s="34"/>
      <c r="O153" s="34"/>
      <c r="P153">
        <f t="shared" si="2"/>
        <v>1</v>
      </c>
      <c r="R153">
        <v>1</v>
      </c>
    </row>
    <row r="154" spans="1:22" ht="15" x14ac:dyDescent="0.25">
      <c r="A154" s="40">
        <v>2087</v>
      </c>
      <c r="B154" s="22" t="s">
        <v>94</v>
      </c>
      <c r="C154" s="34"/>
      <c r="D154" s="34"/>
      <c r="E154" s="34"/>
      <c r="F154" s="34">
        <v>1</v>
      </c>
      <c r="G154" s="34"/>
      <c r="H154" s="34"/>
      <c r="I154" s="34"/>
      <c r="J154" s="34"/>
      <c r="K154" s="34"/>
      <c r="L154" s="34"/>
      <c r="M154" s="34"/>
      <c r="N154" s="34"/>
      <c r="O154" s="34"/>
      <c r="P154">
        <f t="shared" si="2"/>
        <v>1</v>
      </c>
      <c r="R154">
        <v>1</v>
      </c>
    </row>
    <row r="155" spans="1:22" ht="15" x14ac:dyDescent="0.25">
      <c r="A155" s="40">
        <v>2088</v>
      </c>
      <c r="B155" s="22" t="s">
        <v>94</v>
      </c>
      <c r="C155" s="34">
        <v>1</v>
      </c>
      <c r="D155" s="34"/>
      <c r="E155" s="34"/>
      <c r="F155" s="34">
        <v>1</v>
      </c>
      <c r="G155" s="34"/>
      <c r="H155" s="34"/>
      <c r="I155" s="34"/>
      <c r="J155" s="34">
        <v>1</v>
      </c>
      <c r="K155" s="34"/>
      <c r="L155" s="34"/>
      <c r="M155" s="34"/>
      <c r="N155" s="34"/>
      <c r="O155" s="34"/>
      <c r="P155">
        <f t="shared" si="2"/>
        <v>3</v>
      </c>
      <c r="R155">
        <v>3</v>
      </c>
    </row>
    <row r="156" spans="1:22" s="9" customFormat="1" ht="15" x14ac:dyDescent="0.25">
      <c r="A156" s="40">
        <v>2089</v>
      </c>
      <c r="B156" s="22" t="s">
        <v>94</v>
      </c>
      <c r="C156" s="34">
        <v>1</v>
      </c>
      <c r="D156" s="34"/>
      <c r="E156" s="34"/>
      <c r="F156" s="34">
        <v>1</v>
      </c>
      <c r="G156" s="34"/>
      <c r="H156" s="34"/>
      <c r="I156" s="34"/>
      <c r="J156" s="34"/>
      <c r="K156" s="34"/>
      <c r="L156" s="34"/>
      <c r="M156" s="36"/>
      <c r="N156" s="36"/>
      <c r="O156" s="36"/>
      <c r="P156">
        <f t="shared" si="2"/>
        <v>2</v>
      </c>
      <c r="R156">
        <v>2</v>
      </c>
    </row>
    <row r="157" spans="1:22" s="9" customFormat="1" ht="15" x14ac:dyDescent="0.25">
      <c r="A157" s="62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9">
        <f>AVERAGE(P4:P156)</f>
        <v>1.411764705882353</v>
      </c>
    </row>
    <row r="158" spans="1:22" s="9" customFormat="1" ht="15" x14ac:dyDescent="0.25">
      <c r="A158" s="62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</row>
    <row r="159" spans="1:22" ht="15" x14ac:dyDescent="0.25">
      <c r="A159" s="94" t="s">
        <v>530</v>
      </c>
      <c r="B159" s="36"/>
      <c r="C159" s="24" t="s">
        <v>8</v>
      </c>
      <c r="D159" s="24" t="s">
        <v>9</v>
      </c>
      <c r="E159" s="24" t="s">
        <v>7</v>
      </c>
      <c r="F159" s="24" t="s">
        <v>6</v>
      </c>
      <c r="G159" s="24" t="s">
        <v>2</v>
      </c>
      <c r="H159" s="24" t="s">
        <v>88</v>
      </c>
      <c r="I159" s="24" t="s">
        <v>1</v>
      </c>
      <c r="J159" s="24" t="s">
        <v>0</v>
      </c>
      <c r="K159" s="24" t="s">
        <v>4</v>
      </c>
      <c r="L159" s="24" t="s">
        <v>11</v>
      </c>
      <c r="M159" s="24" t="s">
        <v>10</v>
      </c>
      <c r="N159" s="24" t="s">
        <v>89</v>
      </c>
    </row>
    <row r="160" spans="1:22" ht="15" x14ac:dyDescent="0.25">
      <c r="A160" s="23" t="s">
        <v>375</v>
      </c>
      <c r="B160" s="22" t="s">
        <v>94</v>
      </c>
      <c r="C160" s="34"/>
      <c r="D160" s="34"/>
      <c r="E160" s="34">
        <v>1</v>
      </c>
      <c r="F160" s="34"/>
      <c r="G160" s="34"/>
      <c r="H160" s="34"/>
      <c r="I160" s="34"/>
      <c r="J160" s="34"/>
      <c r="K160" s="34"/>
      <c r="L160" s="34"/>
      <c r="M160" s="34"/>
      <c r="N160" s="34"/>
      <c r="P160">
        <f>SUM(C160:N160)</f>
        <v>1</v>
      </c>
    </row>
    <row r="161" spans="1:16" ht="15" x14ac:dyDescent="0.25">
      <c r="A161" s="23" t="s">
        <v>376</v>
      </c>
      <c r="B161" s="22" t="s">
        <v>94</v>
      </c>
      <c r="C161" s="34"/>
      <c r="D161" s="34"/>
      <c r="E161" s="34">
        <v>1</v>
      </c>
      <c r="F161" s="34"/>
      <c r="G161" s="34"/>
      <c r="H161" s="34"/>
      <c r="I161" s="34"/>
      <c r="J161" s="34"/>
      <c r="K161" s="34"/>
      <c r="L161" s="34"/>
      <c r="M161" s="34"/>
      <c r="N161" s="34"/>
      <c r="P161">
        <f t="shared" ref="P161:P224" si="3">SUM(C161:N161)</f>
        <v>1</v>
      </c>
    </row>
    <row r="162" spans="1:16" ht="15" x14ac:dyDescent="0.25">
      <c r="A162" s="23" t="s">
        <v>377</v>
      </c>
      <c r="B162" s="22" t="s">
        <v>94</v>
      </c>
      <c r="C162" s="34">
        <v>1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P162">
        <f t="shared" si="3"/>
        <v>1</v>
      </c>
    </row>
    <row r="163" spans="1:16" ht="15" x14ac:dyDescent="0.25">
      <c r="A163" s="23" t="s">
        <v>378</v>
      </c>
      <c r="B163" s="22" t="s">
        <v>94</v>
      </c>
      <c r="C163" s="34"/>
      <c r="D163" s="34"/>
      <c r="E163" s="34">
        <v>1</v>
      </c>
      <c r="F163" s="34"/>
      <c r="G163" s="34"/>
      <c r="H163" s="34"/>
      <c r="I163" s="34"/>
      <c r="J163" s="34"/>
      <c r="K163" s="34"/>
      <c r="L163" s="34"/>
      <c r="M163" s="34"/>
      <c r="N163" s="34"/>
      <c r="P163">
        <f t="shared" si="3"/>
        <v>1</v>
      </c>
    </row>
    <row r="164" spans="1:16" ht="15" x14ac:dyDescent="0.25">
      <c r="A164" s="23" t="s">
        <v>379</v>
      </c>
      <c r="B164" s="22" t="s">
        <v>94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>
        <v>1</v>
      </c>
      <c r="M164" s="34"/>
      <c r="N164" s="34"/>
      <c r="P164">
        <f t="shared" si="3"/>
        <v>1</v>
      </c>
    </row>
    <row r="165" spans="1:16" ht="15" x14ac:dyDescent="0.25">
      <c r="A165" s="23" t="s">
        <v>380</v>
      </c>
      <c r="B165" s="22" t="s">
        <v>94</v>
      </c>
      <c r="C165" s="34">
        <v>1</v>
      </c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P165">
        <f t="shared" si="3"/>
        <v>1</v>
      </c>
    </row>
    <row r="166" spans="1:16" ht="15" x14ac:dyDescent="0.25">
      <c r="A166" s="23" t="s">
        <v>381</v>
      </c>
      <c r="B166" s="22" t="s">
        <v>94</v>
      </c>
      <c r="C166" s="34">
        <v>1</v>
      </c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P166">
        <f t="shared" si="3"/>
        <v>1</v>
      </c>
    </row>
    <row r="167" spans="1:16" ht="15" x14ac:dyDescent="0.25">
      <c r="A167" s="23" t="s">
        <v>382</v>
      </c>
      <c r="B167" s="22" t="s">
        <v>94</v>
      </c>
      <c r="C167" s="34"/>
      <c r="D167" s="34"/>
      <c r="E167" s="34">
        <v>1</v>
      </c>
      <c r="F167" s="34"/>
      <c r="G167" s="34"/>
      <c r="H167" s="34"/>
      <c r="I167" s="34"/>
      <c r="J167" s="34"/>
      <c r="K167" s="34"/>
      <c r="L167" s="34"/>
      <c r="M167" s="34"/>
      <c r="N167" s="34"/>
      <c r="P167">
        <f t="shared" si="3"/>
        <v>1</v>
      </c>
    </row>
    <row r="168" spans="1:16" ht="15" x14ac:dyDescent="0.25">
      <c r="A168" s="23" t="s">
        <v>383</v>
      </c>
      <c r="B168" s="22" t="s">
        <v>94</v>
      </c>
      <c r="C168" s="34"/>
      <c r="D168" s="34"/>
      <c r="E168" s="34">
        <v>1</v>
      </c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>
        <f t="shared" si="3"/>
        <v>1</v>
      </c>
    </row>
    <row r="169" spans="1:16" ht="15" x14ac:dyDescent="0.25">
      <c r="A169" s="23" t="s">
        <v>384</v>
      </c>
      <c r="B169" s="22" t="s">
        <v>94</v>
      </c>
      <c r="C169" s="34"/>
      <c r="D169" s="34"/>
      <c r="E169" s="34">
        <v>1</v>
      </c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>
        <f t="shared" si="3"/>
        <v>1</v>
      </c>
    </row>
    <row r="170" spans="1:16" ht="15" x14ac:dyDescent="0.25">
      <c r="A170" s="23" t="s">
        <v>385</v>
      </c>
      <c r="B170" s="22" t="s">
        <v>94</v>
      </c>
      <c r="C170" s="34"/>
      <c r="D170" s="34"/>
      <c r="E170" s="34">
        <v>1</v>
      </c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>
        <f t="shared" si="3"/>
        <v>1</v>
      </c>
    </row>
    <row r="171" spans="1:16" ht="15" x14ac:dyDescent="0.25">
      <c r="A171" s="23" t="s">
        <v>386</v>
      </c>
      <c r="B171" s="22" t="s">
        <v>94</v>
      </c>
      <c r="C171" s="34"/>
      <c r="D171" s="34"/>
      <c r="E171" s="34">
        <v>1</v>
      </c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>
        <f t="shared" si="3"/>
        <v>1</v>
      </c>
    </row>
    <row r="172" spans="1:16" ht="15" x14ac:dyDescent="0.25">
      <c r="A172" s="23" t="s">
        <v>387</v>
      </c>
      <c r="B172" s="22" t="s">
        <v>94</v>
      </c>
      <c r="C172" s="34">
        <v>1</v>
      </c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>
        <f t="shared" si="3"/>
        <v>1</v>
      </c>
    </row>
    <row r="173" spans="1:16" ht="15" x14ac:dyDescent="0.25">
      <c r="A173" s="23" t="s">
        <v>388</v>
      </c>
      <c r="B173" s="22" t="s">
        <v>94</v>
      </c>
      <c r="C173" s="34"/>
      <c r="D173" s="34"/>
      <c r="E173" s="34">
        <v>1</v>
      </c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>
        <f t="shared" si="3"/>
        <v>1</v>
      </c>
    </row>
    <row r="174" spans="1:16" ht="15" x14ac:dyDescent="0.25">
      <c r="A174" s="23" t="s">
        <v>389</v>
      </c>
      <c r="B174" s="22" t="s">
        <v>94</v>
      </c>
      <c r="C174" s="34"/>
      <c r="D174" s="34">
        <v>1</v>
      </c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>
        <f t="shared" si="3"/>
        <v>1</v>
      </c>
    </row>
    <row r="175" spans="1:16" ht="15" x14ac:dyDescent="0.25">
      <c r="A175" s="23" t="s">
        <v>390</v>
      </c>
      <c r="B175" s="22" t="s">
        <v>94</v>
      </c>
      <c r="C175" s="34"/>
      <c r="D175" s="34">
        <v>1</v>
      </c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>
        <f t="shared" si="3"/>
        <v>1</v>
      </c>
    </row>
    <row r="176" spans="1:16" ht="15" x14ac:dyDescent="0.25">
      <c r="A176" s="23" t="s">
        <v>391</v>
      </c>
      <c r="B176" s="22" t="s">
        <v>94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>
        <v>1</v>
      </c>
      <c r="M176" s="34"/>
      <c r="N176" s="34"/>
      <c r="O176" s="34"/>
      <c r="P176">
        <f t="shared" si="3"/>
        <v>1</v>
      </c>
    </row>
    <row r="177" spans="1:16" ht="15" x14ac:dyDescent="0.25">
      <c r="A177" s="23" t="s">
        <v>392</v>
      </c>
      <c r="B177" s="22" t="s">
        <v>94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>
        <v>1</v>
      </c>
      <c r="M177" s="34"/>
      <c r="N177" s="34"/>
      <c r="O177" s="36"/>
      <c r="P177">
        <f t="shared" si="3"/>
        <v>1</v>
      </c>
    </row>
    <row r="178" spans="1:16" ht="15" x14ac:dyDescent="0.25">
      <c r="A178" s="23" t="s">
        <v>393</v>
      </c>
      <c r="B178" s="22" t="s">
        <v>94</v>
      </c>
      <c r="C178" s="34">
        <v>1</v>
      </c>
      <c r="D178" s="34"/>
      <c r="E178" s="34"/>
      <c r="F178" s="34"/>
      <c r="G178" s="34"/>
      <c r="H178" s="34"/>
      <c r="I178" s="34"/>
      <c r="J178" s="34"/>
      <c r="K178" s="34"/>
      <c r="L178" s="34">
        <v>1</v>
      </c>
      <c r="M178" s="34"/>
      <c r="N178" s="34"/>
      <c r="O178" s="34"/>
      <c r="P178">
        <f t="shared" si="3"/>
        <v>2</v>
      </c>
    </row>
    <row r="179" spans="1:16" ht="15" x14ac:dyDescent="0.25">
      <c r="A179" s="23" t="s">
        <v>394</v>
      </c>
      <c r="B179" s="22" t="s">
        <v>94</v>
      </c>
      <c r="C179" s="34">
        <v>1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>
        <f t="shared" si="3"/>
        <v>1</v>
      </c>
    </row>
    <row r="180" spans="1:16" ht="15" x14ac:dyDescent="0.25">
      <c r="A180" s="23" t="s">
        <v>395</v>
      </c>
      <c r="B180" s="22" t="s">
        <v>94</v>
      </c>
      <c r="C180" s="34">
        <v>1</v>
      </c>
      <c r="D180" s="34"/>
      <c r="E180" s="34">
        <v>1</v>
      </c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>
        <f t="shared" si="3"/>
        <v>2</v>
      </c>
    </row>
    <row r="181" spans="1:16" ht="15" x14ac:dyDescent="0.25">
      <c r="A181" s="23" t="s">
        <v>396</v>
      </c>
      <c r="B181" s="22" t="s">
        <v>94</v>
      </c>
      <c r="C181" s="34"/>
      <c r="D181" s="34"/>
      <c r="E181" s="34">
        <v>1</v>
      </c>
      <c r="F181" s="34"/>
      <c r="G181" s="34"/>
      <c r="H181" s="34"/>
      <c r="I181" s="34">
        <v>1</v>
      </c>
      <c r="J181" s="34"/>
      <c r="K181" s="34"/>
      <c r="L181" s="34"/>
      <c r="M181" s="34"/>
      <c r="N181" s="34"/>
      <c r="O181" s="34"/>
      <c r="P181">
        <f t="shared" si="3"/>
        <v>2</v>
      </c>
    </row>
    <row r="182" spans="1:16" ht="15" x14ac:dyDescent="0.25">
      <c r="A182" s="23" t="s">
        <v>397</v>
      </c>
      <c r="B182" s="22" t="s">
        <v>94</v>
      </c>
      <c r="C182" s="34"/>
      <c r="D182" s="34"/>
      <c r="E182" s="34"/>
      <c r="F182" s="34"/>
      <c r="G182" s="34"/>
      <c r="H182" s="34">
        <v>1</v>
      </c>
      <c r="I182" s="34"/>
      <c r="J182" s="34"/>
      <c r="K182" s="34"/>
      <c r="L182" s="34"/>
      <c r="M182" s="34"/>
      <c r="N182" s="34"/>
      <c r="O182" s="34"/>
      <c r="P182">
        <f t="shared" si="3"/>
        <v>1</v>
      </c>
    </row>
    <row r="183" spans="1:16" ht="15" x14ac:dyDescent="0.25">
      <c r="A183" s="23" t="s">
        <v>398</v>
      </c>
      <c r="B183" s="22" t="s">
        <v>94</v>
      </c>
      <c r="C183" s="34">
        <v>1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>
        <f t="shared" si="3"/>
        <v>1</v>
      </c>
    </row>
    <row r="184" spans="1:16" ht="15" x14ac:dyDescent="0.25">
      <c r="A184" s="23" t="s">
        <v>399</v>
      </c>
      <c r="B184" s="22" t="s">
        <v>94</v>
      </c>
      <c r="C184" s="34">
        <v>1</v>
      </c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P184">
        <f t="shared" si="3"/>
        <v>1</v>
      </c>
    </row>
    <row r="185" spans="1:16" ht="15" x14ac:dyDescent="0.25">
      <c r="A185" s="23" t="s">
        <v>400</v>
      </c>
      <c r="B185" s="22" t="s">
        <v>94</v>
      </c>
      <c r="C185" s="34"/>
      <c r="D185" s="34"/>
      <c r="E185" s="34">
        <v>1</v>
      </c>
      <c r="F185" s="34"/>
      <c r="G185" s="34"/>
      <c r="H185" s="34"/>
      <c r="I185" s="34"/>
      <c r="J185" s="34"/>
      <c r="K185" s="34"/>
      <c r="L185" s="34"/>
      <c r="M185" s="34"/>
      <c r="N185" s="34"/>
      <c r="P185">
        <f t="shared" si="3"/>
        <v>1</v>
      </c>
    </row>
    <row r="186" spans="1:16" ht="15" x14ac:dyDescent="0.25">
      <c r="A186" s="23" t="s">
        <v>401</v>
      </c>
      <c r="B186" s="22" t="s">
        <v>94</v>
      </c>
      <c r="C186" s="34">
        <v>1</v>
      </c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P186">
        <f t="shared" si="3"/>
        <v>1</v>
      </c>
    </row>
    <row r="187" spans="1:16" ht="15" x14ac:dyDescent="0.25">
      <c r="A187" s="23" t="s">
        <v>402</v>
      </c>
      <c r="B187" s="22" t="s">
        <v>94</v>
      </c>
      <c r="C187" s="34"/>
      <c r="D187" s="34"/>
      <c r="E187" s="34">
        <v>1</v>
      </c>
      <c r="F187" s="34"/>
      <c r="G187" s="34"/>
      <c r="H187" s="34"/>
      <c r="I187" s="34"/>
      <c r="J187" s="34"/>
      <c r="K187" s="34"/>
      <c r="L187" s="34"/>
      <c r="M187" s="34"/>
      <c r="N187" s="34"/>
      <c r="P187">
        <f t="shared" si="3"/>
        <v>1</v>
      </c>
    </row>
    <row r="188" spans="1:16" ht="15" x14ac:dyDescent="0.25">
      <c r="A188" s="23" t="s">
        <v>403</v>
      </c>
      <c r="B188" s="22" t="s">
        <v>94</v>
      </c>
      <c r="C188" s="34"/>
      <c r="D188" s="34">
        <v>1</v>
      </c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P188">
        <f t="shared" si="3"/>
        <v>1</v>
      </c>
    </row>
    <row r="189" spans="1:16" ht="15" x14ac:dyDescent="0.25">
      <c r="A189" s="23" t="s">
        <v>404</v>
      </c>
      <c r="B189" s="22" t="s">
        <v>94</v>
      </c>
      <c r="C189" s="34"/>
      <c r="D189" s="34"/>
      <c r="E189" s="34">
        <v>1</v>
      </c>
      <c r="F189" s="34"/>
      <c r="G189" s="34"/>
      <c r="H189" s="34"/>
      <c r="I189" s="34"/>
      <c r="J189" s="34"/>
      <c r="K189" s="34"/>
      <c r="L189" s="34"/>
      <c r="M189" s="34"/>
      <c r="N189" s="34"/>
      <c r="P189">
        <f t="shared" si="3"/>
        <v>1</v>
      </c>
    </row>
    <row r="190" spans="1:16" ht="15" x14ac:dyDescent="0.25">
      <c r="A190" s="23" t="s">
        <v>405</v>
      </c>
      <c r="B190" s="22" t="s">
        <v>94</v>
      </c>
      <c r="C190" s="34">
        <v>1</v>
      </c>
      <c r="D190" s="34"/>
      <c r="E190" s="34">
        <v>1</v>
      </c>
      <c r="F190" s="34"/>
      <c r="G190" s="34"/>
      <c r="H190" s="34"/>
      <c r="I190" s="34"/>
      <c r="J190" s="34"/>
      <c r="K190" s="34"/>
      <c r="L190" s="34"/>
      <c r="M190" s="34"/>
      <c r="N190" s="34"/>
      <c r="P190">
        <f t="shared" si="3"/>
        <v>2</v>
      </c>
    </row>
    <row r="191" spans="1:16" ht="15" x14ac:dyDescent="0.25">
      <c r="A191" s="23" t="s">
        <v>406</v>
      </c>
      <c r="B191" s="22" t="s">
        <v>94</v>
      </c>
      <c r="C191" s="34">
        <v>1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P191">
        <f t="shared" si="3"/>
        <v>1</v>
      </c>
    </row>
    <row r="192" spans="1:16" ht="15" x14ac:dyDescent="0.25">
      <c r="A192" s="23" t="s">
        <v>407</v>
      </c>
      <c r="B192" s="22" t="s">
        <v>94</v>
      </c>
      <c r="C192" s="34">
        <v>1</v>
      </c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P192">
        <f t="shared" si="3"/>
        <v>1</v>
      </c>
    </row>
    <row r="193" spans="1:16" ht="15" x14ac:dyDescent="0.25">
      <c r="A193" s="23" t="s">
        <v>408</v>
      </c>
      <c r="B193" s="22" t="s">
        <v>94</v>
      </c>
      <c r="C193" s="34"/>
      <c r="D193" s="34">
        <v>1</v>
      </c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P193">
        <f t="shared" si="3"/>
        <v>1</v>
      </c>
    </row>
    <row r="194" spans="1:16" ht="15" x14ac:dyDescent="0.25">
      <c r="A194" s="23" t="s">
        <v>409</v>
      </c>
      <c r="B194" s="22" t="s">
        <v>94</v>
      </c>
      <c r="C194" s="34">
        <v>1</v>
      </c>
      <c r="D194" s="34">
        <v>1</v>
      </c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P194">
        <f t="shared" si="3"/>
        <v>2</v>
      </c>
    </row>
    <row r="195" spans="1:16" ht="15" x14ac:dyDescent="0.25">
      <c r="A195" s="23" t="s">
        <v>410</v>
      </c>
      <c r="B195" s="22" t="s">
        <v>94</v>
      </c>
      <c r="C195" s="34"/>
      <c r="D195" s="34"/>
      <c r="E195" s="34">
        <v>1</v>
      </c>
      <c r="F195" s="34"/>
      <c r="G195" s="34"/>
      <c r="H195" s="34"/>
      <c r="I195" s="34"/>
      <c r="J195" s="34"/>
      <c r="K195" s="34"/>
      <c r="L195" s="34"/>
      <c r="M195" s="34"/>
      <c r="N195" s="34"/>
      <c r="P195">
        <f t="shared" si="3"/>
        <v>1</v>
      </c>
    </row>
    <row r="196" spans="1:16" ht="15" x14ac:dyDescent="0.25">
      <c r="A196" s="23" t="s">
        <v>411</v>
      </c>
      <c r="B196" s="22" t="s">
        <v>94</v>
      </c>
      <c r="C196" s="34">
        <v>1</v>
      </c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P196">
        <f t="shared" si="3"/>
        <v>1</v>
      </c>
    </row>
    <row r="197" spans="1:16" ht="15" x14ac:dyDescent="0.25">
      <c r="A197" s="23" t="s">
        <v>412</v>
      </c>
      <c r="B197" s="22" t="s">
        <v>94</v>
      </c>
      <c r="C197" s="34">
        <v>1</v>
      </c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P197">
        <f t="shared" si="3"/>
        <v>1</v>
      </c>
    </row>
    <row r="198" spans="1:16" ht="15" x14ac:dyDescent="0.25">
      <c r="A198" s="23" t="s">
        <v>413</v>
      </c>
      <c r="B198" s="22" t="s">
        <v>94</v>
      </c>
      <c r="C198" s="34"/>
      <c r="D198" s="34"/>
      <c r="E198" s="34">
        <v>1</v>
      </c>
      <c r="F198" s="34"/>
      <c r="G198" s="34"/>
      <c r="H198" s="34"/>
      <c r="I198" s="34"/>
      <c r="J198" s="34"/>
      <c r="K198" s="34"/>
      <c r="L198" s="34"/>
      <c r="M198" s="34"/>
      <c r="N198" s="34"/>
      <c r="P198">
        <f t="shared" si="3"/>
        <v>1</v>
      </c>
    </row>
    <row r="199" spans="1:16" ht="15" x14ac:dyDescent="0.25">
      <c r="A199" s="23" t="s">
        <v>414</v>
      </c>
      <c r="B199" s="22" t="s">
        <v>94</v>
      </c>
      <c r="C199" s="34"/>
      <c r="D199" s="34"/>
      <c r="E199" s="34">
        <v>1</v>
      </c>
      <c r="F199" s="34"/>
      <c r="G199" s="34"/>
      <c r="H199" s="34"/>
      <c r="I199" s="34"/>
      <c r="J199" s="34"/>
      <c r="K199" s="34"/>
      <c r="L199" s="34"/>
      <c r="M199" s="34"/>
      <c r="N199" s="34"/>
      <c r="P199">
        <f t="shared" si="3"/>
        <v>1</v>
      </c>
    </row>
    <row r="200" spans="1:16" ht="15" x14ac:dyDescent="0.25">
      <c r="A200" s="23" t="s">
        <v>415</v>
      </c>
      <c r="B200" s="22" t="s">
        <v>94</v>
      </c>
      <c r="C200" s="34">
        <v>1</v>
      </c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P200">
        <f t="shared" si="3"/>
        <v>1</v>
      </c>
    </row>
    <row r="201" spans="1:16" ht="15" x14ac:dyDescent="0.25">
      <c r="A201" s="23" t="s">
        <v>416</v>
      </c>
      <c r="B201" s="22" t="s">
        <v>94</v>
      </c>
      <c r="C201" s="34">
        <v>1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P201">
        <f t="shared" si="3"/>
        <v>1</v>
      </c>
    </row>
    <row r="202" spans="1:16" ht="15" x14ac:dyDescent="0.25">
      <c r="A202" s="23" t="s">
        <v>417</v>
      </c>
      <c r="B202" s="22" t="s">
        <v>94</v>
      </c>
      <c r="C202" s="34"/>
      <c r="D202" s="34"/>
      <c r="E202" s="34">
        <v>1</v>
      </c>
      <c r="F202" s="34"/>
      <c r="G202" s="34"/>
      <c r="H202" s="34"/>
      <c r="I202" s="34"/>
      <c r="J202" s="34"/>
      <c r="K202" s="34"/>
      <c r="L202" s="34"/>
      <c r="M202" s="34"/>
      <c r="N202" s="34"/>
      <c r="P202">
        <f t="shared" si="3"/>
        <v>1</v>
      </c>
    </row>
    <row r="203" spans="1:16" ht="15" x14ac:dyDescent="0.25">
      <c r="A203" s="23" t="s">
        <v>418</v>
      </c>
      <c r="B203" s="22" t="s">
        <v>94</v>
      </c>
      <c r="C203" s="34"/>
      <c r="D203" s="34"/>
      <c r="E203" s="34">
        <v>1</v>
      </c>
      <c r="F203" s="34"/>
      <c r="G203" s="34"/>
      <c r="H203" s="34"/>
      <c r="I203" s="34"/>
      <c r="J203" s="34"/>
      <c r="K203" s="34"/>
      <c r="L203" s="34"/>
      <c r="M203" s="34"/>
      <c r="N203" s="34"/>
      <c r="P203">
        <f t="shared" si="3"/>
        <v>1</v>
      </c>
    </row>
    <row r="204" spans="1:16" ht="15" x14ac:dyDescent="0.25">
      <c r="A204" s="23" t="s">
        <v>419</v>
      </c>
      <c r="B204" s="22" t="s">
        <v>94</v>
      </c>
      <c r="C204" s="34"/>
      <c r="D204" s="34"/>
      <c r="E204" s="34">
        <v>1</v>
      </c>
      <c r="F204" s="34"/>
      <c r="G204" s="34"/>
      <c r="H204" s="34"/>
      <c r="I204" s="34"/>
      <c r="J204" s="34"/>
      <c r="K204" s="34"/>
      <c r="L204" s="34"/>
      <c r="M204" s="34"/>
      <c r="N204" s="34"/>
      <c r="P204">
        <f t="shared" si="3"/>
        <v>1</v>
      </c>
    </row>
    <row r="205" spans="1:16" ht="15" x14ac:dyDescent="0.25">
      <c r="A205" s="23" t="s">
        <v>420</v>
      </c>
      <c r="B205" s="22" t="s">
        <v>94</v>
      </c>
      <c r="C205" s="34"/>
      <c r="D205" s="34"/>
      <c r="E205" s="34">
        <v>1</v>
      </c>
      <c r="F205" s="34"/>
      <c r="G205" s="34"/>
      <c r="H205" s="34"/>
      <c r="I205" s="34"/>
      <c r="J205" s="34"/>
      <c r="K205" s="34"/>
      <c r="L205" s="34"/>
      <c r="M205" s="34"/>
      <c r="N205" s="34"/>
      <c r="P205">
        <f t="shared" si="3"/>
        <v>1</v>
      </c>
    </row>
    <row r="206" spans="1:16" ht="15" x14ac:dyDescent="0.25">
      <c r="A206" s="23" t="s">
        <v>421</v>
      </c>
      <c r="B206" s="22" t="s">
        <v>94</v>
      </c>
      <c r="C206" s="34"/>
      <c r="D206" s="34"/>
      <c r="E206" s="34"/>
      <c r="F206" s="34"/>
      <c r="G206" s="34"/>
      <c r="H206" s="34"/>
      <c r="I206" s="34">
        <v>1</v>
      </c>
      <c r="J206" s="34"/>
      <c r="K206" s="34"/>
      <c r="L206" s="34"/>
      <c r="M206" s="34"/>
      <c r="N206" s="34"/>
      <c r="P206">
        <f t="shared" si="3"/>
        <v>1</v>
      </c>
    </row>
    <row r="207" spans="1:16" ht="15" x14ac:dyDescent="0.25">
      <c r="A207" s="23" t="s">
        <v>422</v>
      </c>
      <c r="B207" s="22" t="s">
        <v>94</v>
      </c>
      <c r="C207" s="34"/>
      <c r="D207" s="34"/>
      <c r="E207" s="34">
        <v>1</v>
      </c>
      <c r="F207" s="34"/>
      <c r="G207" s="34"/>
      <c r="H207" s="34"/>
      <c r="I207" s="34"/>
      <c r="J207" s="34"/>
      <c r="K207" s="34"/>
      <c r="L207" s="34"/>
      <c r="M207" s="34"/>
      <c r="N207" s="34"/>
      <c r="P207">
        <f t="shared" si="3"/>
        <v>1</v>
      </c>
    </row>
    <row r="208" spans="1:16" ht="15" x14ac:dyDescent="0.25">
      <c r="A208" s="23" t="s">
        <v>423</v>
      </c>
      <c r="B208" s="22" t="s">
        <v>94</v>
      </c>
      <c r="C208" s="34"/>
      <c r="D208" s="34"/>
      <c r="E208" s="34">
        <v>1</v>
      </c>
      <c r="F208" s="34"/>
      <c r="G208" s="34"/>
      <c r="H208" s="34"/>
      <c r="I208" s="34"/>
      <c r="J208" s="34"/>
      <c r="K208" s="34"/>
      <c r="L208" s="34">
        <v>1</v>
      </c>
      <c r="M208" s="34"/>
      <c r="N208" s="34"/>
      <c r="P208">
        <f t="shared" si="3"/>
        <v>2</v>
      </c>
    </row>
    <row r="209" spans="1:16" ht="15" x14ac:dyDescent="0.25">
      <c r="A209" s="23" t="s">
        <v>424</v>
      </c>
      <c r="B209" s="22" t="s">
        <v>94</v>
      </c>
      <c r="C209" s="34"/>
      <c r="D209" s="34"/>
      <c r="E209" s="34">
        <v>1</v>
      </c>
      <c r="F209" s="34"/>
      <c r="G209" s="34"/>
      <c r="H209" s="34"/>
      <c r="I209" s="34"/>
      <c r="J209" s="34"/>
      <c r="K209" s="34"/>
      <c r="L209" s="34"/>
      <c r="M209" s="34"/>
      <c r="N209" s="34"/>
      <c r="P209">
        <f t="shared" si="3"/>
        <v>1</v>
      </c>
    </row>
    <row r="210" spans="1:16" ht="15" x14ac:dyDescent="0.25">
      <c r="A210" s="23" t="s">
        <v>425</v>
      </c>
      <c r="B210" s="22" t="s">
        <v>94</v>
      </c>
      <c r="C210" s="34"/>
      <c r="D210" s="34"/>
      <c r="E210" s="34">
        <v>1</v>
      </c>
      <c r="F210" s="34"/>
      <c r="G210" s="34"/>
      <c r="H210" s="34"/>
      <c r="I210" s="34"/>
      <c r="J210" s="34"/>
      <c r="K210" s="34"/>
      <c r="L210" s="34"/>
      <c r="M210" s="34"/>
      <c r="N210" s="34"/>
      <c r="P210">
        <f t="shared" si="3"/>
        <v>1</v>
      </c>
    </row>
    <row r="211" spans="1:16" ht="15" x14ac:dyDescent="0.25">
      <c r="A211" s="23" t="s">
        <v>426</v>
      </c>
      <c r="B211" s="22" t="s">
        <v>94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>
        <v>1</v>
      </c>
      <c r="M211" s="34"/>
      <c r="N211" s="34"/>
      <c r="P211">
        <f t="shared" si="3"/>
        <v>1</v>
      </c>
    </row>
    <row r="212" spans="1:16" ht="15" x14ac:dyDescent="0.25">
      <c r="A212" s="23" t="s">
        <v>427</v>
      </c>
      <c r="B212" s="22" t="s">
        <v>94</v>
      </c>
      <c r="C212" s="34">
        <v>1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P212">
        <f t="shared" si="3"/>
        <v>1</v>
      </c>
    </row>
    <row r="213" spans="1:16" ht="15" x14ac:dyDescent="0.25">
      <c r="A213" s="23" t="s">
        <v>428</v>
      </c>
      <c r="B213" s="22" t="s">
        <v>94</v>
      </c>
      <c r="C213" s="34">
        <v>1</v>
      </c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P213">
        <f t="shared" si="3"/>
        <v>1</v>
      </c>
    </row>
    <row r="214" spans="1:16" ht="15" x14ac:dyDescent="0.25">
      <c r="A214" s="23" t="s">
        <v>429</v>
      </c>
      <c r="B214" s="22" t="s">
        <v>94</v>
      </c>
      <c r="C214" s="34"/>
      <c r="D214" s="34"/>
      <c r="E214" s="34">
        <v>1</v>
      </c>
      <c r="F214" s="34"/>
      <c r="G214" s="34"/>
      <c r="H214" s="34"/>
      <c r="I214" s="34"/>
      <c r="J214" s="34"/>
      <c r="K214" s="34"/>
      <c r="L214" s="34"/>
      <c r="M214" s="34"/>
      <c r="N214" s="34"/>
      <c r="P214">
        <f t="shared" si="3"/>
        <v>1</v>
      </c>
    </row>
    <row r="215" spans="1:16" ht="15" x14ac:dyDescent="0.25">
      <c r="A215" s="23" t="s">
        <v>430</v>
      </c>
      <c r="B215" s="22" t="s">
        <v>94</v>
      </c>
      <c r="C215" s="34"/>
      <c r="D215" s="34"/>
      <c r="E215" s="34">
        <v>1</v>
      </c>
      <c r="F215" s="34"/>
      <c r="G215" s="34"/>
      <c r="H215" s="34"/>
      <c r="I215" s="34"/>
      <c r="J215" s="34"/>
      <c r="K215" s="34"/>
      <c r="L215" s="34"/>
      <c r="M215" s="34"/>
      <c r="N215" s="34"/>
      <c r="P215">
        <f t="shared" si="3"/>
        <v>1</v>
      </c>
    </row>
    <row r="216" spans="1:16" ht="15" x14ac:dyDescent="0.25">
      <c r="A216" s="23" t="s">
        <v>431</v>
      </c>
      <c r="B216" s="22" t="s">
        <v>94</v>
      </c>
      <c r="C216" s="34"/>
      <c r="D216" s="34"/>
      <c r="E216" s="34">
        <v>1</v>
      </c>
      <c r="F216" s="34"/>
      <c r="G216" s="34"/>
      <c r="H216" s="34"/>
      <c r="I216" s="34"/>
      <c r="J216" s="34"/>
      <c r="K216" s="34"/>
      <c r="L216" s="34"/>
      <c r="M216" s="34"/>
      <c r="N216" s="34"/>
      <c r="P216">
        <f t="shared" si="3"/>
        <v>1</v>
      </c>
    </row>
    <row r="217" spans="1:16" ht="15" x14ac:dyDescent="0.25">
      <c r="A217" s="23" t="s">
        <v>432</v>
      </c>
      <c r="B217" s="22" t="s">
        <v>94</v>
      </c>
      <c r="C217" s="34">
        <v>1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P217">
        <f t="shared" si="3"/>
        <v>1</v>
      </c>
    </row>
    <row r="218" spans="1:16" ht="15" x14ac:dyDescent="0.25">
      <c r="A218" s="23" t="s">
        <v>433</v>
      </c>
      <c r="B218" s="22" t="s">
        <v>94</v>
      </c>
      <c r="C218" s="34">
        <v>1</v>
      </c>
      <c r="D218" s="34"/>
      <c r="E218" s="34"/>
      <c r="F218" s="34"/>
      <c r="G218" s="34"/>
      <c r="H218" s="34">
        <v>1</v>
      </c>
      <c r="I218" s="34"/>
      <c r="J218" s="34"/>
      <c r="K218" s="34"/>
      <c r="L218" s="34"/>
      <c r="M218" s="34"/>
      <c r="N218" s="34"/>
      <c r="P218">
        <f t="shared" si="3"/>
        <v>2</v>
      </c>
    </row>
    <row r="219" spans="1:16" ht="15" x14ac:dyDescent="0.25">
      <c r="A219" s="23" t="s">
        <v>434</v>
      </c>
      <c r="B219" s="22" t="s">
        <v>94</v>
      </c>
      <c r="C219" s="34"/>
      <c r="D219" s="34">
        <v>1</v>
      </c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P219">
        <f t="shared" si="3"/>
        <v>1</v>
      </c>
    </row>
    <row r="220" spans="1:16" ht="15" x14ac:dyDescent="0.25">
      <c r="A220" s="23" t="s">
        <v>435</v>
      </c>
      <c r="B220" s="22" t="s">
        <v>94</v>
      </c>
      <c r="C220" s="34"/>
      <c r="D220" s="34">
        <v>1</v>
      </c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P220">
        <f t="shared" si="3"/>
        <v>1</v>
      </c>
    </row>
    <row r="221" spans="1:16" ht="15" x14ac:dyDescent="0.25">
      <c r="A221" s="23" t="s">
        <v>436</v>
      </c>
      <c r="B221" s="22" t="s">
        <v>94</v>
      </c>
      <c r="C221" s="34"/>
      <c r="D221" s="34"/>
      <c r="E221" s="34">
        <v>1</v>
      </c>
      <c r="F221" s="34"/>
      <c r="G221" s="34"/>
      <c r="H221" s="34"/>
      <c r="I221" s="34"/>
      <c r="J221" s="34"/>
      <c r="K221" s="34"/>
      <c r="L221" s="34"/>
      <c r="M221" s="34"/>
      <c r="N221" s="34"/>
      <c r="P221">
        <f t="shared" si="3"/>
        <v>1</v>
      </c>
    </row>
    <row r="222" spans="1:16" ht="15" x14ac:dyDescent="0.25">
      <c r="A222" s="23" t="s">
        <v>437</v>
      </c>
      <c r="B222" s="22" t="s">
        <v>94</v>
      </c>
      <c r="C222" s="34">
        <v>1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P222">
        <f t="shared" si="3"/>
        <v>1</v>
      </c>
    </row>
    <row r="223" spans="1:16" ht="15" x14ac:dyDescent="0.25">
      <c r="A223" s="23" t="s">
        <v>438</v>
      </c>
      <c r="B223" s="22" t="s">
        <v>94</v>
      </c>
      <c r="C223" s="34"/>
      <c r="D223" s="34"/>
      <c r="E223" s="34">
        <v>1</v>
      </c>
      <c r="F223" s="34"/>
      <c r="G223" s="34"/>
      <c r="H223" s="34"/>
      <c r="I223" s="34"/>
      <c r="J223" s="34"/>
      <c r="K223" s="34"/>
      <c r="L223" s="34"/>
      <c r="M223" s="34"/>
      <c r="N223" s="34"/>
      <c r="P223">
        <f t="shared" si="3"/>
        <v>1</v>
      </c>
    </row>
    <row r="224" spans="1:16" ht="15" x14ac:dyDescent="0.25">
      <c r="A224" s="23" t="s">
        <v>439</v>
      </c>
      <c r="B224" s="22" t="s">
        <v>94</v>
      </c>
      <c r="C224" s="34"/>
      <c r="D224" s="34"/>
      <c r="E224" s="34">
        <v>1</v>
      </c>
      <c r="F224" s="34"/>
      <c r="G224" s="34"/>
      <c r="H224" s="34"/>
      <c r="I224" s="34"/>
      <c r="J224" s="34"/>
      <c r="K224" s="34"/>
      <c r="L224" s="34"/>
      <c r="M224" s="34"/>
      <c r="N224" s="34"/>
      <c r="P224">
        <f t="shared" si="3"/>
        <v>1</v>
      </c>
    </row>
    <row r="225" spans="1:16" ht="15" x14ac:dyDescent="0.25">
      <c r="A225" s="23" t="s">
        <v>440</v>
      </c>
      <c r="B225" s="22" t="s">
        <v>94</v>
      </c>
      <c r="C225" s="34"/>
      <c r="D225" s="34"/>
      <c r="E225" s="34">
        <v>1</v>
      </c>
      <c r="F225" s="34"/>
      <c r="G225" s="34"/>
      <c r="H225" s="34"/>
      <c r="I225" s="34"/>
      <c r="J225" s="34"/>
      <c r="K225" s="34"/>
      <c r="L225" s="34"/>
      <c r="M225" s="34"/>
      <c r="N225" s="34"/>
      <c r="P225">
        <f t="shared" ref="P225:P272" si="4">SUM(C225:N225)</f>
        <v>1</v>
      </c>
    </row>
    <row r="226" spans="1:16" ht="15" x14ac:dyDescent="0.25">
      <c r="A226" s="23" t="s">
        <v>441</v>
      </c>
      <c r="B226" s="22" t="s">
        <v>94</v>
      </c>
      <c r="C226" s="34"/>
      <c r="D226" s="34"/>
      <c r="E226" s="34">
        <v>1</v>
      </c>
      <c r="F226" s="34"/>
      <c r="G226" s="34"/>
      <c r="H226" s="34"/>
      <c r="I226" s="34"/>
      <c r="J226" s="34"/>
      <c r="K226" s="34"/>
      <c r="L226" s="34"/>
      <c r="M226" s="34"/>
      <c r="N226" s="34"/>
      <c r="P226">
        <f t="shared" si="4"/>
        <v>1</v>
      </c>
    </row>
    <row r="227" spans="1:16" ht="15" x14ac:dyDescent="0.25">
      <c r="A227" s="23" t="s">
        <v>442</v>
      </c>
      <c r="B227" s="22" t="s">
        <v>94</v>
      </c>
      <c r="C227" s="34"/>
      <c r="D227" s="34"/>
      <c r="E227" s="34">
        <v>1</v>
      </c>
      <c r="F227" s="34"/>
      <c r="G227" s="34"/>
      <c r="H227" s="34"/>
      <c r="I227" s="34"/>
      <c r="J227" s="34"/>
      <c r="K227" s="34"/>
      <c r="L227" s="34"/>
      <c r="M227" s="34"/>
      <c r="N227" s="34"/>
      <c r="P227">
        <f t="shared" si="4"/>
        <v>1</v>
      </c>
    </row>
    <row r="228" spans="1:16" ht="15" x14ac:dyDescent="0.25">
      <c r="A228" s="23" t="s">
        <v>443</v>
      </c>
      <c r="B228" s="22" t="s">
        <v>94</v>
      </c>
      <c r="C228" s="34"/>
      <c r="D228" s="34">
        <v>1</v>
      </c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P228">
        <f t="shared" si="4"/>
        <v>1</v>
      </c>
    </row>
    <row r="229" spans="1:16" ht="15" x14ac:dyDescent="0.25">
      <c r="A229" s="23" t="s">
        <v>444</v>
      </c>
      <c r="B229" s="22" t="s">
        <v>94</v>
      </c>
      <c r="C229" s="34"/>
      <c r="D229" s="34"/>
      <c r="E229" s="34">
        <v>1</v>
      </c>
      <c r="F229" s="34"/>
      <c r="G229" s="34"/>
      <c r="H229" s="34"/>
      <c r="I229" s="34"/>
      <c r="J229" s="34"/>
      <c r="K229" s="34"/>
      <c r="L229" s="34"/>
      <c r="M229" s="34"/>
      <c r="N229" s="34"/>
      <c r="P229">
        <f t="shared" si="4"/>
        <v>1</v>
      </c>
    </row>
    <row r="230" spans="1:16" ht="15" x14ac:dyDescent="0.25">
      <c r="A230" s="23" t="s">
        <v>445</v>
      </c>
      <c r="B230" s="22" t="s">
        <v>94</v>
      </c>
      <c r="C230" s="34"/>
      <c r="D230" s="34"/>
      <c r="E230" s="34">
        <v>1</v>
      </c>
      <c r="F230" s="34"/>
      <c r="G230" s="34"/>
      <c r="H230" s="34"/>
      <c r="I230" s="34"/>
      <c r="J230" s="34"/>
      <c r="K230" s="34"/>
      <c r="L230" s="34"/>
      <c r="M230" s="34"/>
      <c r="N230" s="34"/>
      <c r="P230">
        <f t="shared" si="4"/>
        <v>1</v>
      </c>
    </row>
    <row r="231" spans="1:16" ht="15" x14ac:dyDescent="0.25">
      <c r="A231" s="23" t="s">
        <v>446</v>
      </c>
      <c r="B231" s="22" t="s">
        <v>94</v>
      </c>
      <c r="C231" s="34"/>
      <c r="D231" s="34"/>
      <c r="E231" s="34">
        <v>1</v>
      </c>
      <c r="F231" s="34"/>
      <c r="G231" s="34"/>
      <c r="H231" s="34"/>
      <c r="I231" s="34"/>
      <c r="J231" s="34"/>
      <c r="K231" s="34"/>
      <c r="L231" s="34"/>
      <c r="M231" s="34"/>
      <c r="N231" s="34"/>
      <c r="P231">
        <f t="shared" si="4"/>
        <v>1</v>
      </c>
    </row>
    <row r="232" spans="1:16" ht="15" x14ac:dyDescent="0.25">
      <c r="A232" s="23" t="s">
        <v>447</v>
      </c>
      <c r="B232" s="22" t="s">
        <v>94</v>
      </c>
      <c r="C232" s="34">
        <v>1</v>
      </c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>
        <f t="shared" si="4"/>
        <v>1</v>
      </c>
    </row>
    <row r="233" spans="1:16" ht="15" x14ac:dyDescent="0.25">
      <c r="A233" s="23" t="s">
        <v>448</v>
      </c>
      <c r="B233" s="22" t="s">
        <v>94</v>
      </c>
      <c r="C233" s="34">
        <v>1</v>
      </c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>
        <f t="shared" si="4"/>
        <v>1</v>
      </c>
    </row>
    <row r="234" spans="1:16" ht="15" x14ac:dyDescent="0.25">
      <c r="A234" s="23" t="s">
        <v>449</v>
      </c>
      <c r="B234" s="22" t="s">
        <v>94</v>
      </c>
      <c r="C234" s="34">
        <v>1</v>
      </c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>
        <f t="shared" si="4"/>
        <v>1</v>
      </c>
    </row>
    <row r="235" spans="1:16" ht="15" x14ac:dyDescent="0.25">
      <c r="A235" s="23" t="s">
        <v>450</v>
      </c>
      <c r="B235" s="22" t="s">
        <v>94</v>
      </c>
      <c r="C235" s="34"/>
      <c r="D235" s="34">
        <v>1</v>
      </c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>
        <f t="shared" si="4"/>
        <v>1</v>
      </c>
    </row>
    <row r="236" spans="1:16" ht="15" x14ac:dyDescent="0.25">
      <c r="A236" s="23" t="s">
        <v>451</v>
      </c>
      <c r="B236" s="22" t="s">
        <v>94</v>
      </c>
      <c r="C236" s="34"/>
      <c r="D236" s="34"/>
      <c r="E236" s="34">
        <v>1</v>
      </c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>
        <f t="shared" si="4"/>
        <v>1</v>
      </c>
    </row>
    <row r="237" spans="1:16" ht="15" x14ac:dyDescent="0.25">
      <c r="A237" s="23" t="s">
        <v>452</v>
      </c>
      <c r="B237" s="22" t="s">
        <v>94</v>
      </c>
      <c r="C237" s="34">
        <v>1</v>
      </c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>
        <f t="shared" si="4"/>
        <v>1</v>
      </c>
    </row>
    <row r="238" spans="1:16" ht="15" x14ac:dyDescent="0.25">
      <c r="A238" s="23" t="s">
        <v>453</v>
      </c>
      <c r="B238" s="22" t="s">
        <v>94</v>
      </c>
      <c r="C238" s="34">
        <v>1</v>
      </c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>
        <f t="shared" si="4"/>
        <v>1</v>
      </c>
    </row>
    <row r="239" spans="1:16" ht="15" x14ac:dyDescent="0.25">
      <c r="A239" s="23" t="s">
        <v>454</v>
      </c>
      <c r="B239" s="22" t="s">
        <v>94</v>
      </c>
      <c r="C239" s="34">
        <v>1</v>
      </c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>
        <f t="shared" si="4"/>
        <v>1</v>
      </c>
    </row>
    <row r="240" spans="1:16" ht="15" x14ac:dyDescent="0.25">
      <c r="A240" s="23" t="s">
        <v>455</v>
      </c>
      <c r="B240" s="22" t="s">
        <v>94</v>
      </c>
      <c r="C240" s="34">
        <v>1</v>
      </c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>
        <f t="shared" si="4"/>
        <v>1</v>
      </c>
    </row>
    <row r="241" spans="1:16" ht="15" x14ac:dyDescent="0.25">
      <c r="A241" s="23" t="s">
        <v>456</v>
      </c>
      <c r="B241" s="22" t="s">
        <v>94</v>
      </c>
      <c r="C241" s="34">
        <v>1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>
        <f t="shared" si="4"/>
        <v>1</v>
      </c>
    </row>
    <row r="242" spans="1:16" ht="15" x14ac:dyDescent="0.25">
      <c r="A242" s="23" t="s">
        <v>457</v>
      </c>
      <c r="B242" s="22" t="s">
        <v>94</v>
      </c>
      <c r="C242" s="34">
        <v>1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>
        <f t="shared" si="4"/>
        <v>1</v>
      </c>
    </row>
    <row r="243" spans="1:16" ht="15" x14ac:dyDescent="0.25">
      <c r="A243" s="23" t="s">
        <v>458</v>
      </c>
      <c r="B243" s="22" t="s">
        <v>94</v>
      </c>
      <c r="C243" s="34"/>
      <c r="D243" s="34">
        <v>1</v>
      </c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>
        <f t="shared" si="4"/>
        <v>1</v>
      </c>
    </row>
    <row r="244" spans="1:16" ht="15" x14ac:dyDescent="0.25">
      <c r="A244" s="23" t="s">
        <v>459</v>
      </c>
      <c r="B244" s="22" t="s">
        <v>94</v>
      </c>
      <c r="C244" s="34"/>
      <c r="D244" s="34">
        <v>1</v>
      </c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>
        <f t="shared" si="4"/>
        <v>1</v>
      </c>
    </row>
    <row r="245" spans="1:16" ht="15" x14ac:dyDescent="0.25">
      <c r="A245" s="23" t="s">
        <v>460</v>
      </c>
      <c r="B245" s="22" t="s">
        <v>94</v>
      </c>
      <c r="C245" s="34">
        <v>1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>
        <f t="shared" si="4"/>
        <v>1</v>
      </c>
    </row>
    <row r="246" spans="1:16" ht="15" x14ac:dyDescent="0.25">
      <c r="A246" s="23" t="s">
        <v>461</v>
      </c>
      <c r="B246" s="22" t="s">
        <v>94</v>
      </c>
      <c r="C246" s="34"/>
      <c r="D246" s="34"/>
      <c r="E246" s="34">
        <v>1</v>
      </c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>
        <f t="shared" si="4"/>
        <v>1</v>
      </c>
    </row>
    <row r="247" spans="1:16" ht="15" x14ac:dyDescent="0.25">
      <c r="A247" s="23" t="s">
        <v>462</v>
      </c>
      <c r="B247" s="22" t="s">
        <v>94</v>
      </c>
      <c r="C247" s="34"/>
      <c r="D247" s="34"/>
      <c r="E247" s="34">
        <v>1</v>
      </c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>
        <f t="shared" si="4"/>
        <v>1</v>
      </c>
    </row>
    <row r="248" spans="1:16" ht="15" x14ac:dyDescent="0.25">
      <c r="A248" s="23" t="s">
        <v>463</v>
      </c>
      <c r="B248" s="22" t="s">
        <v>94</v>
      </c>
      <c r="C248" s="34"/>
      <c r="D248" s="34"/>
      <c r="E248" s="34">
        <v>1</v>
      </c>
      <c r="F248" s="34"/>
      <c r="G248" s="34"/>
      <c r="H248" s="34"/>
      <c r="I248" s="34"/>
      <c r="J248" s="34"/>
      <c r="K248" s="34"/>
      <c r="L248" s="34">
        <v>1</v>
      </c>
      <c r="M248" s="34"/>
      <c r="N248" s="34"/>
      <c r="O248" s="36"/>
      <c r="P248">
        <f t="shared" si="4"/>
        <v>2</v>
      </c>
    </row>
    <row r="249" spans="1:16" ht="15" x14ac:dyDescent="0.25">
      <c r="A249" s="23" t="s">
        <v>464</v>
      </c>
      <c r="B249" s="22" t="s">
        <v>94</v>
      </c>
      <c r="C249" s="34"/>
      <c r="D249" s="34"/>
      <c r="E249" s="34">
        <v>1</v>
      </c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>
        <f t="shared" si="4"/>
        <v>1</v>
      </c>
    </row>
    <row r="250" spans="1:16" ht="15" x14ac:dyDescent="0.25">
      <c r="A250" s="23" t="s">
        <v>465</v>
      </c>
      <c r="B250" s="22" t="s">
        <v>94</v>
      </c>
      <c r="C250" s="34"/>
      <c r="D250" s="34"/>
      <c r="E250" s="34">
        <v>1</v>
      </c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>
        <f t="shared" si="4"/>
        <v>1</v>
      </c>
    </row>
    <row r="251" spans="1:16" ht="15" x14ac:dyDescent="0.25">
      <c r="A251" s="23" t="s">
        <v>466</v>
      </c>
      <c r="B251" s="22" t="s">
        <v>94</v>
      </c>
      <c r="C251" s="34"/>
      <c r="D251" s="34">
        <v>1</v>
      </c>
      <c r="E251" s="34">
        <v>1</v>
      </c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>
        <f t="shared" si="4"/>
        <v>2</v>
      </c>
    </row>
    <row r="252" spans="1:16" ht="15" x14ac:dyDescent="0.25">
      <c r="A252" s="23" t="s">
        <v>467</v>
      </c>
      <c r="B252" s="22" t="s">
        <v>94</v>
      </c>
      <c r="C252" s="34"/>
      <c r="D252" s="34"/>
      <c r="E252" s="34">
        <v>1</v>
      </c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>
        <f t="shared" si="4"/>
        <v>1</v>
      </c>
    </row>
    <row r="253" spans="1:16" ht="15" x14ac:dyDescent="0.25">
      <c r="A253" s="23" t="s">
        <v>468</v>
      </c>
      <c r="B253" s="22" t="s">
        <v>94</v>
      </c>
      <c r="C253" s="34"/>
      <c r="D253" s="34">
        <v>1</v>
      </c>
      <c r="E253" s="34"/>
      <c r="F253" s="34"/>
      <c r="G253" s="34"/>
      <c r="H253" s="34">
        <v>1</v>
      </c>
      <c r="I253" s="34"/>
      <c r="J253" s="34"/>
      <c r="K253" s="34"/>
      <c r="L253" s="34"/>
      <c r="M253" s="34"/>
      <c r="N253" s="34"/>
      <c r="O253" s="34"/>
      <c r="P253">
        <f t="shared" si="4"/>
        <v>2</v>
      </c>
    </row>
    <row r="254" spans="1:16" ht="15" x14ac:dyDescent="0.25">
      <c r="A254" s="23" t="s">
        <v>469</v>
      </c>
      <c r="B254" s="22" t="s">
        <v>94</v>
      </c>
      <c r="C254" s="34"/>
      <c r="D254" s="34"/>
      <c r="E254" s="34">
        <v>1</v>
      </c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>
        <f t="shared" si="4"/>
        <v>1</v>
      </c>
    </row>
    <row r="255" spans="1:16" ht="15" x14ac:dyDescent="0.25">
      <c r="A255" s="23" t="s">
        <v>470</v>
      </c>
      <c r="B255" s="22" t="s">
        <v>94</v>
      </c>
      <c r="C255" s="34"/>
      <c r="D255" s="34">
        <v>1</v>
      </c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>
        <f t="shared" si="4"/>
        <v>1</v>
      </c>
    </row>
    <row r="256" spans="1:16" ht="15" x14ac:dyDescent="0.25">
      <c r="A256" s="23" t="s">
        <v>471</v>
      </c>
      <c r="B256" s="22" t="s">
        <v>94</v>
      </c>
      <c r="C256" s="34">
        <v>1</v>
      </c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>
        <f t="shared" si="4"/>
        <v>1</v>
      </c>
    </row>
    <row r="257" spans="1:16" ht="15" x14ac:dyDescent="0.25">
      <c r="A257" s="23" t="s">
        <v>472</v>
      </c>
      <c r="B257" s="22" t="s">
        <v>94</v>
      </c>
      <c r="C257" s="34">
        <v>1</v>
      </c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>
        <f t="shared" si="4"/>
        <v>1</v>
      </c>
    </row>
    <row r="258" spans="1:16" ht="15" x14ac:dyDescent="0.25">
      <c r="A258" s="23" t="s">
        <v>473</v>
      </c>
      <c r="B258" s="22" t="s">
        <v>94</v>
      </c>
      <c r="C258" s="34">
        <v>1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>
        <v>1</v>
      </c>
      <c r="O258" s="34"/>
      <c r="P258">
        <f t="shared" si="4"/>
        <v>2</v>
      </c>
    </row>
    <row r="259" spans="1:16" ht="15" x14ac:dyDescent="0.25">
      <c r="A259" s="23" t="s">
        <v>474</v>
      </c>
      <c r="B259" s="22" t="s">
        <v>94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>
        <f t="shared" si="4"/>
        <v>0</v>
      </c>
    </row>
    <row r="260" spans="1:16" ht="15" x14ac:dyDescent="0.25">
      <c r="A260" s="23" t="s">
        <v>475</v>
      </c>
      <c r="B260" s="22" t="s">
        <v>94</v>
      </c>
      <c r="C260" s="34"/>
      <c r="D260" s="34">
        <v>1</v>
      </c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>
        <f t="shared" si="4"/>
        <v>1</v>
      </c>
    </row>
    <row r="261" spans="1:16" ht="15" x14ac:dyDescent="0.25">
      <c r="A261" s="23" t="s">
        <v>476</v>
      </c>
      <c r="B261" s="22" t="s">
        <v>94</v>
      </c>
      <c r="C261" s="34"/>
      <c r="D261" s="34"/>
      <c r="E261" s="34">
        <v>1</v>
      </c>
      <c r="F261" s="34"/>
      <c r="G261" s="34"/>
      <c r="H261" s="34">
        <v>1</v>
      </c>
      <c r="I261" s="34"/>
      <c r="J261" s="34"/>
      <c r="K261" s="34"/>
      <c r="L261" s="34"/>
      <c r="M261" s="34"/>
      <c r="N261" s="34"/>
      <c r="O261" s="34"/>
      <c r="P261">
        <f t="shared" si="4"/>
        <v>2</v>
      </c>
    </row>
    <row r="262" spans="1:16" ht="15" x14ac:dyDescent="0.25">
      <c r="A262" s="23" t="s">
        <v>477</v>
      </c>
      <c r="B262" s="22" t="s">
        <v>94</v>
      </c>
      <c r="C262" s="34"/>
      <c r="D262" s="34"/>
      <c r="E262" s="34">
        <v>1</v>
      </c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>
        <f t="shared" si="4"/>
        <v>1</v>
      </c>
    </row>
    <row r="263" spans="1:16" ht="15" x14ac:dyDescent="0.25">
      <c r="A263" s="23" t="s">
        <v>478</v>
      </c>
      <c r="B263" s="22" t="s">
        <v>94</v>
      </c>
      <c r="C263" s="34"/>
      <c r="D263" s="34">
        <v>1</v>
      </c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>
        <f t="shared" si="4"/>
        <v>1</v>
      </c>
    </row>
    <row r="264" spans="1:16" ht="15" x14ac:dyDescent="0.25">
      <c r="A264" s="23" t="s">
        <v>479</v>
      </c>
      <c r="B264" s="22" t="s">
        <v>94</v>
      </c>
      <c r="C264" s="34"/>
      <c r="D264" s="34"/>
      <c r="E264" s="34">
        <v>1</v>
      </c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>
        <f t="shared" si="4"/>
        <v>1</v>
      </c>
    </row>
    <row r="265" spans="1:16" ht="15" x14ac:dyDescent="0.25">
      <c r="A265" s="23" t="s">
        <v>480</v>
      </c>
      <c r="B265" s="22" t="s">
        <v>94</v>
      </c>
      <c r="C265" s="34"/>
      <c r="D265" s="34"/>
      <c r="E265" s="34">
        <v>1</v>
      </c>
      <c r="F265" s="34"/>
      <c r="G265" s="34"/>
      <c r="H265" s="34"/>
      <c r="I265" s="34"/>
      <c r="J265" s="34"/>
      <c r="K265" s="34"/>
      <c r="L265" s="34"/>
      <c r="M265" s="34"/>
      <c r="N265" s="34">
        <v>1</v>
      </c>
      <c r="O265" s="34"/>
      <c r="P265">
        <f t="shared" si="4"/>
        <v>2</v>
      </c>
    </row>
    <row r="266" spans="1:16" ht="15" x14ac:dyDescent="0.25">
      <c r="A266" s="23" t="s">
        <v>481</v>
      </c>
      <c r="B266" s="22" t="s">
        <v>94</v>
      </c>
      <c r="C266" s="34"/>
      <c r="D266" s="34"/>
      <c r="E266" s="34">
        <v>1</v>
      </c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>
        <f t="shared" si="4"/>
        <v>1</v>
      </c>
    </row>
    <row r="267" spans="1:16" ht="15" x14ac:dyDescent="0.25">
      <c r="A267" s="23" t="s">
        <v>482</v>
      </c>
      <c r="B267" s="22" t="s">
        <v>94</v>
      </c>
      <c r="C267" s="34">
        <v>1</v>
      </c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>
        <f t="shared" si="4"/>
        <v>1</v>
      </c>
    </row>
    <row r="268" spans="1:16" ht="15" x14ac:dyDescent="0.25">
      <c r="A268" s="23" t="s">
        <v>483</v>
      </c>
      <c r="B268" s="22" t="s">
        <v>94</v>
      </c>
      <c r="C268" s="34"/>
      <c r="D268" s="34"/>
      <c r="E268" s="34">
        <v>1</v>
      </c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>
        <f t="shared" si="4"/>
        <v>1</v>
      </c>
    </row>
    <row r="269" spans="1:16" ht="15" x14ac:dyDescent="0.25">
      <c r="A269" s="23" t="s">
        <v>484</v>
      </c>
      <c r="B269" s="22" t="s">
        <v>94</v>
      </c>
      <c r="C269" s="34">
        <v>1</v>
      </c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>
        <f t="shared" si="4"/>
        <v>1</v>
      </c>
    </row>
    <row r="270" spans="1:16" ht="15" x14ac:dyDescent="0.25">
      <c r="A270" s="23" t="s">
        <v>485</v>
      </c>
      <c r="B270" s="22" t="s">
        <v>94</v>
      </c>
      <c r="C270" s="34">
        <v>1</v>
      </c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>
        <f t="shared" si="4"/>
        <v>1</v>
      </c>
    </row>
    <row r="271" spans="1:16" ht="15" x14ac:dyDescent="0.25">
      <c r="A271" s="23" t="s">
        <v>486</v>
      </c>
      <c r="B271" s="22" t="s">
        <v>94</v>
      </c>
      <c r="C271" s="34">
        <v>1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>
        <f t="shared" si="4"/>
        <v>1</v>
      </c>
    </row>
    <row r="272" spans="1:16" ht="15" x14ac:dyDescent="0.25">
      <c r="A272" s="23" t="s">
        <v>487</v>
      </c>
      <c r="B272" s="22" t="s">
        <v>94</v>
      </c>
      <c r="C272" s="34"/>
      <c r="D272" s="34"/>
      <c r="E272" s="34">
        <v>1</v>
      </c>
      <c r="F272" s="34"/>
      <c r="G272" s="34"/>
      <c r="H272" s="34"/>
      <c r="I272" s="34"/>
      <c r="J272" s="34"/>
      <c r="K272" s="34"/>
      <c r="L272" s="34"/>
      <c r="P272">
        <f t="shared" si="4"/>
        <v>1</v>
      </c>
    </row>
    <row r="273" spans="1:25" x14ac:dyDescent="0.2">
      <c r="P273">
        <f>AVERAGE(P160:P272)</f>
        <v>1.1061946902654867</v>
      </c>
    </row>
    <row r="275" spans="1:25" ht="15" x14ac:dyDescent="0.25">
      <c r="A275" s="23" t="s">
        <v>591</v>
      </c>
    </row>
    <row r="276" spans="1:25" ht="15" x14ac:dyDescent="0.25">
      <c r="A276" s="25" t="s">
        <v>79</v>
      </c>
      <c r="B276" s="25" t="s">
        <v>80</v>
      </c>
      <c r="C276" s="26" t="s">
        <v>81</v>
      </c>
      <c r="D276" s="26" t="s">
        <v>82</v>
      </c>
      <c r="E276" s="25" t="s">
        <v>83</v>
      </c>
      <c r="F276" s="48" t="s">
        <v>84</v>
      </c>
      <c r="G276" s="25" t="s">
        <v>488</v>
      </c>
      <c r="H276" s="33" t="s">
        <v>490</v>
      </c>
      <c r="I276" s="25" t="s">
        <v>85</v>
      </c>
      <c r="J276" s="25" t="s">
        <v>86</v>
      </c>
      <c r="K276" s="25" t="s">
        <v>87</v>
      </c>
      <c r="L276" s="24" t="s">
        <v>8</v>
      </c>
      <c r="M276" s="24" t="s">
        <v>9</v>
      </c>
      <c r="N276" s="24" t="s">
        <v>7</v>
      </c>
      <c r="O276" s="24" t="s">
        <v>6</v>
      </c>
      <c r="P276" s="24" t="s">
        <v>2</v>
      </c>
      <c r="Q276" s="24" t="s">
        <v>88</v>
      </c>
      <c r="R276" s="24" t="s">
        <v>1</v>
      </c>
      <c r="S276" s="24" t="s">
        <v>0</v>
      </c>
      <c r="T276" s="24" t="s">
        <v>4</v>
      </c>
      <c r="U276" s="24" t="s">
        <v>11</v>
      </c>
      <c r="V276" s="24" t="s">
        <v>10</v>
      </c>
      <c r="W276" s="24" t="s">
        <v>89</v>
      </c>
      <c r="X276" s="95" t="s">
        <v>531</v>
      </c>
    </row>
    <row r="278" spans="1:25" ht="15" x14ac:dyDescent="0.25">
      <c r="A278" s="40">
        <v>1680</v>
      </c>
      <c r="B278" s="34">
        <v>25</v>
      </c>
      <c r="C278" s="42">
        <v>4445494.6900000004</v>
      </c>
      <c r="D278" s="42">
        <v>316803.74</v>
      </c>
      <c r="E278" s="34" t="s">
        <v>90</v>
      </c>
      <c r="F278" s="47" t="s">
        <v>40</v>
      </c>
      <c r="G278" s="35" t="s">
        <v>43</v>
      </c>
      <c r="H278" s="22" t="s">
        <v>94</v>
      </c>
      <c r="I278" s="37">
        <v>3</v>
      </c>
      <c r="J278" s="37" t="s">
        <v>92</v>
      </c>
      <c r="K278" s="37" t="s">
        <v>92</v>
      </c>
      <c r="L278" s="34">
        <v>1</v>
      </c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>
        <f>SUM(L278:X278)</f>
        <v>1</v>
      </c>
    </row>
    <row r="279" spans="1:25" ht="15" x14ac:dyDescent="0.25">
      <c r="A279" s="40">
        <v>1986</v>
      </c>
      <c r="B279" s="34">
        <v>25</v>
      </c>
      <c r="C279" s="42">
        <v>4445270.51</v>
      </c>
      <c r="D279" s="42">
        <v>316984.24</v>
      </c>
      <c r="E279" s="34" t="s">
        <v>90</v>
      </c>
      <c r="F279" s="47" t="s">
        <v>40</v>
      </c>
      <c r="G279" s="35" t="s">
        <v>43</v>
      </c>
      <c r="H279" s="22" t="s">
        <v>94</v>
      </c>
      <c r="I279" s="37">
        <v>3</v>
      </c>
      <c r="J279" s="37" t="s">
        <v>92</v>
      </c>
      <c r="K279" s="37" t="s">
        <v>92</v>
      </c>
      <c r="L279" s="34">
        <v>1</v>
      </c>
      <c r="M279" s="34"/>
      <c r="N279" s="34"/>
      <c r="O279" s="34">
        <v>1</v>
      </c>
      <c r="P279" s="34"/>
      <c r="Q279" s="34"/>
      <c r="R279" s="34"/>
      <c r="S279" s="34"/>
      <c r="T279" s="34"/>
      <c r="U279" s="34"/>
      <c r="V279" s="34"/>
      <c r="W279" s="34"/>
      <c r="Y279">
        <f t="shared" ref="Y279:Y324" si="5">SUM(L279:X279)</f>
        <v>2</v>
      </c>
    </row>
    <row r="280" spans="1:25" ht="15" x14ac:dyDescent="0.25">
      <c r="A280" s="40">
        <v>1279</v>
      </c>
      <c r="B280" s="34">
        <v>25</v>
      </c>
      <c r="C280" s="42">
        <v>4445241.91</v>
      </c>
      <c r="D280" s="42">
        <v>317009.71999999997</v>
      </c>
      <c r="E280" s="34" t="s">
        <v>90</v>
      </c>
      <c r="F280" s="47" t="s">
        <v>40</v>
      </c>
      <c r="G280" s="35" t="s">
        <v>43</v>
      </c>
      <c r="H280" s="22" t="s">
        <v>94</v>
      </c>
      <c r="I280" s="37">
        <v>3</v>
      </c>
      <c r="J280" s="37" t="s">
        <v>92</v>
      </c>
      <c r="K280" s="37" t="s">
        <v>92</v>
      </c>
      <c r="L280" s="34">
        <v>1</v>
      </c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>
        <f t="shared" si="5"/>
        <v>1</v>
      </c>
    </row>
    <row r="281" spans="1:25" ht="15" x14ac:dyDescent="0.25">
      <c r="A281" s="40">
        <v>1611</v>
      </c>
      <c r="B281" s="34">
        <v>25</v>
      </c>
      <c r="C281" s="42">
        <v>4445131.5</v>
      </c>
      <c r="D281" s="42">
        <v>317096.98</v>
      </c>
      <c r="E281" s="34" t="s">
        <v>90</v>
      </c>
      <c r="F281" s="47" t="s">
        <v>40</v>
      </c>
      <c r="G281" s="35" t="s">
        <v>43</v>
      </c>
      <c r="H281" s="22" t="s">
        <v>94</v>
      </c>
      <c r="I281" s="37">
        <v>3</v>
      </c>
      <c r="J281" s="37" t="s">
        <v>92</v>
      </c>
      <c r="K281" s="37" t="s">
        <v>92</v>
      </c>
      <c r="L281" s="34"/>
      <c r="M281" s="34"/>
      <c r="N281" s="34"/>
      <c r="O281" s="34"/>
      <c r="P281" s="34"/>
      <c r="Q281" s="34"/>
      <c r="R281" s="34">
        <v>1</v>
      </c>
      <c r="S281" s="34"/>
      <c r="T281" s="34"/>
      <c r="U281" s="34"/>
      <c r="V281" s="34"/>
      <c r="W281" s="34"/>
      <c r="X281" s="34"/>
      <c r="Y281">
        <f t="shared" si="5"/>
        <v>1</v>
      </c>
    </row>
    <row r="282" spans="1:25" ht="15" x14ac:dyDescent="0.25">
      <c r="A282" s="40">
        <v>1982</v>
      </c>
      <c r="B282" s="34">
        <v>25</v>
      </c>
      <c r="C282" s="42">
        <v>4445037.1100000003</v>
      </c>
      <c r="D282" s="42">
        <v>317178.93</v>
      </c>
      <c r="E282" s="34" t="s">
        <v>90</v>
      </c>
      <c r="F282" s="47" t="s">
        <v>40</v>
      </c>
      <c r="G282" s="35" t="s">
        <v>43</v>
      </c>
      <c r="H282" s="22" t="s">
        <v>94</v>
      </c>
      <c r="I282" s="37">
        <v>3</v>
      </c>
      <c r="J282" s="37" t="s">
        <v>92</v>
      </c>
      <c r="K282" s="37" t="s">
        <v>92</v>
      </c>
      <c r="L282" s="34"/>
      <c r="M282" s="34">
        <v>1</v>
      </c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>
        <f t="shared" si="5"/>
        <v>1</v>
      </c>
    </row>
    <row r="283" spans="1:25" ht="15" x14ac:dyDescent="0.25">
      <c r="A283" s="40">
        <v>1985</v>
      </c>
      <c r="B283" s="34">
        <v>25</v>
      </c>
      <c r="C283" s="42">
        <v>4445034.1900000004</v>
      </c>
      <c r="D283" s="42">
        <v>317180.56</v>
      </c>
      <c r="E283" s="34" t="s">
        <v>90</v>
      </c>
      <c r="F283" s="47" t="s">
        <v>40</v>
      </c>
      <c r="G283" s="35" t="s">
        <v>43</v>
      </c>
      <c r="H283" s="22" t="s">
        <v>94</v>
      </c>
      <c r="I283" s="37">
        <v>3</v>
      </c>
      <c r="J283" s="37" t="s">
        <v>92</v>
      </c>
      <c r="K283" s="37" t="s">
        <v>92</v>
      </c>
      <c r="L283" s="34">
        <v>1</v>
      </c>
      <c r="M283" s="34"/>
      <c r="N283" s="34"/>
      <c r="O283" s="34">
        <v>1</v>
      </c>
      <c r="P283" s="34"/>
      <c r="Q283" s="34"/>
      <c r="R283" s="34"/>
      <c r="S283" s="34"/>
      <c r="T283" s="34"/>
      <c r="U283" s="34"/>
      <c r="V283" s="34"/>
      <c r="W283" s="34"/>
      <c r="X283" s="34"/>
      <c r="Y283">
        <f t="shared" si="5"/>
        <v>2</v>
      </c>
    </row>
    <row r="284" spans="1:25" ht="15" x14ac:dyDescent="0.25">
      <c r="A284" s="40">
        <v>1610</v>
      </c>
      <c r="B284" s="34">
        <v>25</v>
      </c>
      <c r="C284" s="42">
        <v>4444774.7300000004</v>
      </c>
      <c r="D284" s="42">
        <v>317387.43</v>
      </c>
      <c r="E284" s="34" t="s">
        <v>90</v>
      </c>
      <c r="F284" s="47" t="s">
        <v>40</v>
      </c>
      <c r="G284" s="35" t="s">
        <v>43</v>
      </c>
      <c r="H284" s="22" t="s">
        <v>94</v>
      </c>
      <c r="I284" s="37">
        <v>3</v>
      </c>
      <c r="J284" s="37" t="s">
        <v>92</v>
      </c>
      <c r="K284" s="37" t="s">
        <v>92</v>
      </c>
      <c r="L284" s="34">
        <v>1</v>
      </c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>
        <f t="shared" si="5"/>
        <v>1</v>
      </c>
    </row>
    <row r="285" spans="1:25" ht="15" x14ac:dyDescent="0.25">
      <c r="A285" s="40">
        <v>1981</v>
      </c>
      <c r="B285" s="34">
        <v>25</v>
      </c>
      <c r="C285" s="42">
        <v>4444776.0199999996</v>
      </c>
      <c r="D285" s="42">
        <v>317393.77</v>
      </c>
      <c r="E285" s="34" t="s">
        <v>90</v>
      </c>
      <c r="F285" s="47" t="s">
        <v>40</v>
      </c>
      <c r="G285" s="35" t="s">
        <v>43</v>
      </c>
      <c r="H285" s="22" t="s">
        <v>94</v>
      </c>
      <c r="I285" s="37">
        <v>3</v>
      </c>
      <c r="J285" s="37" t="s">
        <v>92</v>
      </c>
      <c r="K285" s="37" t="s">
        <v>92</v>
      </c>
      <c r="L285" s="34"/>
      <c r="M285" s="34"/>
      <c r="N285" s="34">
        <v>1</v>
      </c>
      <c r="O285" s="34">
        <v>1</v>
      </c>
      <c r="P285" s="34"/>
      <c r="Q285" s="34"/>
      <c r="R285" s="34"/>
      <c r="S285" s="34"/>
      <c r="T285" s="34"/>
      <c r="U285" s="34"/>
      <c r="V285" s="34"/>
      <c r="W285" s="34"/>
      <c r="Y285">
        <f t="shared" si="5"/>
        <v>2</v>
      </c>
    </row>
    <row r="286" spans="1:25" ht="15" x14ac:dyDescent="0.25">
      <c r="A286" s="40">
        <v>1980</v>
      </c>
      <c r="B286" s="34">
        <v>25</v>
      </c>
      <c r="C286" s="42">
        <v>4444776.6500000004</v>
      </c>
      <c r="D286" s="42">
        <v>317395.24</v>
      </c>
      <c r="E286" s="34" t="s">
        <v>90</v>
      </c>
      <c r="F286" s="47" t="s">
        <v>40</v>
      </c>
      <c r="G286" s="35" t="s">
        <v>43</v>
      </c>
      <c r="H286" s="22" t="s">
        <v>94</v>
      </c>
      <c r="I286" s="37">
        <v>3</v>
      </c>
      <c r="J286" s="37" t="s">
        <v>92</v>
      </c>
      <c r="K286" s="37" t="s">
        <v>92</v>
      </c>
      <c r="L286" s="34"/>
      <c r="M286" s="34">
        <v>1</v>
      </c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Y286">
        <f t="shared" si="5"/>
        <v>1</v>
      </c>
    </row>
    <row r="287" spans="1:25" ht="15" x14ac:dyDescent="0.25">
      <c r="A287" s="40">
        <v>1902</v>
      </c>
      <c r="B287" s="34">
        <v>24</v>
      </c>
      <c r="C287" s="42">
        <v>4440389.66</v>
      </c>
      <c r="D287" s="42">
        <v>319381.46999999997</v>
      </c>
      <c r="E287" s="34" t="s">
        <v>90</v>
      </c>
      <c r="F287" s="47" t="s">
        <v>40</v>
      </c>
      <c r="G287" s="35" t="s">
        <v>43</v>
      </c>
      <c r="H287" s="22" t="s">
        <v>94</v>
      </c>
      <c r="I287" s="37">
        <v>3</v>
      </c>
      <c r="J287" s="37" t="s">
        <v>92</v>
      </c>
      <c r="K287" s="37" t="s">
        <v>92</v>
      </c>
      <c r="L287" s="34"/>
      <c r="M287" s="34"/>
      <c r="N287" s="34"/>
      <c r="O287" s="34">
        <v>1</v>
      </c>
      <c r="P287" s="34"/>
      <c r="Q287" s="34"/>
      <c r="R287" s="34"/>
      <c r="S287" s="34"/>
      <c r="T287" s="34"/>
      <c r="U287" s="34"/>
      <c r="V287" s="34"/>
      <c r="W287" s="34"/>
      <c r="Y287">
        <f t="shared" si="5"/>
        <v>1</v>
      </c>
    </row>
    <row r="288" spans="1:25" ht="15" x14ac:dyDescent="0.25">
      <c r="A288" s="40">
        <v>1000</v>
      </c>
      <c r="B288" s="34">
        <v>1</v>
      </c>
      <c r="C288" s="42">
        <v>4467894.7699999996</v>
      </c>
      <c r="D288" s="42">
        <v>323372.31</v>
      </c>
      <c r="E288" s="34" t="s">
        <v>90</v>
      </c>
      <c r="F288" s="47" t="s">
        <v>40</v>
      </c>
      <c r="G288" s="35" t="s">
        <v>43</v>
      </c>
      <c r="H288" s="22" t="s">
        <v>94</v>
      </c>
      <c r="I288" s="37">
        <v>2</v>
      </c>
      <c r="J288" s="37" t="s">
        <v>92</v>
      </c>
      <c r="K288" s="37" t="s">
        <v>92</v>
      </c>
      <c r="L288" s="34">
        <v>1</v>
      </c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Y288">
        <f t="shared" si="5"/>
        <v>1</v>
      </c>
    </row>
    <row r="289" spans="1:25" ht="15" x14ac:dyDescent="0.25">
      <c r="A289" s="40">
        <v>1883</v>
      </c>
      <c r="B289" s="34">
        <v>26</v>
      </c>
      <c r="C289" s="42">
        <v>4462424.08</v>
      </c>
      <c r="D289" s="42">
        <v>324667.49</v>
      </c>
      <c r="E289" s="34" t="s">
        <v>90</v>
      </c>
      <c r="F289" s="47" t="s">
        <v>40</v>
      </c>
      <c r="G289" s="35" t="s">
        <v>43</v>
      </c>
      <c r="H289" s="22" t="s">
        <v>94</v>
      </c>
      <c r="I289" s="37">
        <v>2</v>
      </c>
      <c r="J289" s="37" t="s">
        <v>92</v>
      </c>
      <c r="K289" s="37" t="s">
        <v>92</v>
      </c>
      <c r="L289" s="34"/>
      <c r="M289" s="34"/>
      <c r="N289" s="34"/>
      <c r="O289" s="34"/>
      <c r="P289" s="34">
        <v>1</v>
      </c>
      <c r="Q289" s="34"/>
      <c r="R289" s="34"/>
      <c r="S289" s="34"/>
      <c r="T289" s="34"/>
      <c r="U289" s="34"/>
      <c r="V289" s="34"/>
      <c r="W289" s="34"/>
      <c r="X289" s="34"/>
      <c r="Y289">
        <f t="shared" si="5"/>
        <v>1</v>
      </c>
    </row>
    <row r="290" spans="1:25" ht="15" x14ac:dyDescent="0.25">
      <c r="A290" s="40">
        <v>1317</v>
      </c>
      <c r="B290" s="34">
        <v>23</v>
      </c>
      <c r="C290" s="42">
        <v>4444907.88</v>
      </c>
      <c r="D290" s="42">
        <v>325925.21000000002</v>
      </c>
      <c r="E290" s="34" t="s">
        <v>90</v>
      </c>
      <c r="F290" s="47" t="s">
        <v>40</v>
      </c>
      <c r="G290" s="35" t="s">
        <v>43</v>
      </c>
      <c r="H290" s="22" t="s">
        <v>94</v>
      </c>
      <c r="I290" s="37">
        <v>3</v>
      </c>
      <c r="J290" s="37" t="s">
        <v>92</v>
      </c>
      <c r="K290" s="37" t="s">
        <v>92</v>
      </c>
      <c r="L290" s="34">
        <v>1</v>
      </c>
      <c r="M290" s="34"/>
      <c r="N290" s="34"/>
      <c r="O290" s="34"/>
      <c r="P290" s="34"/>
      <c r="Q290" s="34"/>
      <c r="R290" s="34"/>
      <c r="S290" s="34"/>
      <c r="T290" s="34"/>
      <c r="U290" s="34">
        <v>1</v>
      </c>
      <c r="V290" s="34"/>
      <c r="W290" s="34"/>
      <c r="Y290">
        <f t="shared" si="5"/>
        <v>2</v>
      </c>
    </row>
    <row r="291" spans="1:25" ht="15" x14ac:dyDescent="0.25">
      <c r="A291" s="40">
        <v>1257</v>
      </c>
      <c r="B291" s="34">
        <v>23</v>
      </c>
      <c r="C291" s="42">
        <v>4446189.92</v>
      </c>
      <c r="D291" s="42">
        <v>325936.55</v>
      </c>
      <c r="E291" s="34" t="s">
        <v>90</v>
      </c>
      <c r="F291" s="47" t="s">
        <v>40</v>
      </c>
      <c r="G291" s="35" t="s">
        <v>43</v>
      </c>
      <c r="H291" s="22" t="s">
        <v>94</v>
      </c>
      <c r="I291" s="37">
        <v>6</v>
      </c>
      <c r="J291" s="37" t="s">
        <v>92</v>
      </c>
      <c r="K291" s="37" t="s">
        <v>92</v>
      </c>
      <c r="L291" s="34"/>
      <c r="M291" s="34"/>
      <c r="N291" s="34">
        <v>1</v>
      </c>
      <c r="O291" s="34"/>
      <c r="P291" s="34"/>
      <c r="Q291" s="34"/>
      <c r="R291" s="34"/>
      <c r="S291" s="34"/>
      <c r="T291" s="34"/>
      <c r="U291" s="34"/>
      <c r="V291" s="34"/>
      <c r="W291" s="34"/>
      <c r="Y291">
        <f t="shared" si="5"/>
        <v>1</v>
      </c>
    </row>
    <row r="292" spans="1:25" ht="15" x14ac:dyDescent="0.25">
      <c r="A292" s="40">
        <v>1891</v>
      </c>
      <c r="B292" s="34">
        <v>13</v>
      </c>
      <c r="C292" s="42">
        <v>4453035.78</v>
      </c>
      <c r="D292" s="42">
        <v>328019.15999999997</v>
      </c>
      <c r="E292" s="34" t="s">
        <v>90</v>
      </c>
      <c r="F292" s="47" t="s">
        <v>40</v>
      </c>
      <c r="G292" s="35" t="s">
        <v>43</v>
      </c>
      <c r="H292" s="22" t="s">
        <v>94</v>
      </c>
      <c r="I292" s="37">
        <v>7</v>
      </c>
      <c r="J292" s="37" t="s">
        <v>92</v>
      </c>
      <c r="K292" s="37" t="s">
        <v>92</v>
      </c>
      <c r="L292" s="34">
        <v>1</v>
      </c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Y292">
        <f t="shared" si="5"/>
        <v>1</v>
      </c>
    </row>
    <row r="293" spans="1:25" ht="15" x14ac:dyDescent="0.25">
      <c r="A293" s="40">
        <v>2038</v>
      </c>
      <c r="B293" s="34">
        <v>13</v>
      </c>
      <c r="C293" s="42">
        <v>4453768.88</v>
      </c>
      <c r="D293" s="42">
        <v>328777.96000000002</v>
      </c>
      <c r="E293" s="34" t="s">
        <v>90</v>
      </c>
      <c r="F293" s="47" t="s">
        <v>40</v>
      </c>
      <c r="G293" s="35" t="s">
        <v>43</v>
      </c>
      <c r="H293" s="22" t="s">
        <v>94</v>
      </c>
      <c r="I293" s="37">
        <v>7</v>
      </c>
      <c r="J293" s="37" t="s">
        <v>92</v>
      </c>
      <c r="K293" s="37" t="s">
        <v>92</v>
      </c>
      <c r="L293" s="34"/>
      <c r="M293" s="34"/>
      <c r="N293" s="34"/>
      <c r="O293" s="34">
        <v>1</v>
      </c>
      <c r="P293" s="34"/>
      <c r="Q293" s="34"/>
      <c r="R293" s="34"/>
      <c r="S293" s="34"/>
      <c r="T293" s="34"/>
      <c r="U293" s="34"/>
      <c r="V293" s="34"/>
      <c r="W293" s="34"/>
      <c r="Y293">
        <f t="shared" si="5"/>
        <v>1</v>
      </c>
    </row>
    <row r="294" spans="1:25" ht="15" x14ac:dyDescent="0.25">
      <c r="A294" s="40">
        <v>2037</v>
      </c>
      <c r="B294" s="34">
        <v>13</v>
      </c>
      <c r="C294" s="42">
        <v>4453883.3899999997</v>
      </c>
      <c r="D294" s="42">
        <v>328900.09999999998</v>
      </c>
      <c r="E294" s="34" t="s">
        <v>90</v>
      </c>
      <c r="F294" s="47" t="s">
        <v>40</v>
      </c>
      <c r="G294" s="35" t="s">
        <v>43</v>
      </c>
      <c r="H294" s="22" t="s">
        <v>94</v>
      </c>
      <c r="I294" s="37">
        <v>7</v>
      </c>
      <c r="J294" s="37" t="s">
        <v>92</v>
      </c>
      <c r="K294" s="37" t="s">
        <v>92</v>
      </c>
      <c r="L294" s="34"/>
      <c r="M294" s="34"/>
      <c r="N294" s="34"/>
      <c r="O294" s="34">
        <v>1</v>
      </c>
      <c r="P294" s="34"/>
      <c r="Q294" s="34"/>
      <c r="R294" s="34"/>
      <c r="S294" s="34"/>
      <c r="T294" s="34"/>
      <c r="U294" s="34"/>
      <c r="V294" s="34"/>
      <c r="W294" s="34"/>
      <c r="Y294">
        <f t="shared" si="5"/>
        <v>1</v>
      </c>
    </row>
    <row r="295" spans="1:25" ht="15" x14ac:dyDescent="0.25">
      <c r="A295" s="40">
        <v>2039</v>
      </c>
      <c r="B295" s="34">
        <v>13</v>
      </c>
      <c r="C295" s="42">
        <v>4454055.3600000003</v>
      </c>
      <c r="D295" s="42">
        <v>329079.46000000002</v>
      </c>
      <c r="E295" s="34" t="s">
        <v>90</v>
      </c>
      <c r="F295" s="47" t="s">
        <v>40</v>
      </c>
      <c r="G295" s="35" t="s">
        <v>43</v>
      </c>
      <c r="H295" s="22" t="s">
        <v>94</v>
      </c>
      <c r="I295" s="37">
        <v>7</v>
      </c>
      <c r="J295" s="37" t="s">
        <v>92</v>
      </c>
      <c r="K295" s="37" t="s">
        <v>92</v>
      </c>
      <c r="L295" s="34"/>
      <c r="M295" s="34"/>
      <c r="N295" s="34"/>
      <c r="O295" s="34">
        <v>1</v>
      </c>
      <c r="P295" s="34"/>
      <c r="Q295" s="34"/>
      <c r="R295" s="34"/>
      <c r="S295" s="34"/>
      <c r="T295" s="34"/>
      <c r="U295" s="34"/>
      <c r="V295" s="34"/>
      <c r="W295" s="34"/>
      <c r="Y295">
        <f t="shared" si="5"/>
        <v>1</v>
      </c>
    </row>
    <row r="296" spans="1:25" ht="15" x14ac:dyDescent="0.25">
      <c r="A296" s="40">
        <v>2040</v>
      </c>
      <c r="B296" s="34">
        <v>13</v>
      </c>
      <c r="C296" s="42">
        <v>4454056.6500000004</v>
      </c>
      <c r="D296" s="42">
        <v>329081.28000000003</v>
      </c>
      <c r="E296" s="34" t="s">
        <v>90</v>
      </c>
      <c r="F296" s="47" t="s">
        <v>40</v>
      </c>
      <c r="G296" s="35" t="s">
        <v>43</v>
      </c>
      <c r="H296" s="22" t="s">
        <v>94</v>
      </c>
      <c r="I296" s="37">
        <v>7</v>
      </c>
      <c r="J296" s="37" t="s">
        <v>92</v>
      </c>
      <c r="K296" s="37" t="s">
        <v>92</v>
      </c>
      <c r="L296" s="34">
        <v>1</v>
      </c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Y296">
        <f t="shared" si="5"/>
        <v>1</v>
      </c>
    </row>
    <row r="297" spans="1:25" ht="15" x14ac:dyDescent="0.25">
      <c r="A297" s="40">
        <v>2025</v>
      </c>
      <c r="B297" s="34">
        <v>13</v>
      </c>
      <c r="C297" s="42">
        <v>4454248.0999999996</v>
      </c>
      <c r="D297" s="42">
        <v>329293.09000000003</v>
      </c>
      <c r="E297" s="34" t="s">
        <v>90</v>
      </c>
      <c r="F297" s="47" t="s">
        <v>40</v>
      </c>
      <c r="G297" s="35" t="s">
        <v>43</v>
      </c>
      <c r="H297" s="22" t="s">
        <v>94</v>
      </c>
      <c r="I297" s="37">
        <v>6</v>
      </c>
      <c r="J297" s="37" t="s">
        <v>92</v>
      </c>
      <c r="K297" s="37" t="s">
        <v>92</v>
      </c>
      <c r="L297" s="34"/>
      <c r="M297" s="34"/>
      <c r="N297" s="34">
        <v>1</v>
      </c>
      <c r="O297" s="34"/>
      <c r="P297" s="34"/>
      <c r="Q297" s="34"/>
      <c r="R297" s="34"/>
      <c r="S297" s="34"/>
      <c r="T297" s="34"/>
      <c r="U297" s="34"/>
      <c r="V297" s="34"/>
      <c r="W297" s="34"/>
      <c r="Y297">
        <f t="shared" si="5"/>
        <v>1</v>
      </c>
    </row>
    <row r="298" spans="1:25" ht="15" x14ac:dyDescent="0.25">
      <c r="A298" s="40">
        <v>1341</v>
      </c>
      <c r="B298" s="34">
        <v>4</v>
      </c>
      <c r="C298" s="42">
        <v>4446827.41</v>
      </c>
      <c r="D298" s="42">
        <v>340986.43</v>
      </c>
      <c r="E298" s="34" t="s">
        <v>90</v>
      </c>
      <c r="F298" s="47" t="s">
        <v>40</v>
      </c>
      <c r="G298" s="35" t="s">
        <v>43</v>
      </c>
      <c r="H298" s="22" t="s">
        <v>94</v>
      </c>
      <c r="I298" s="37">
        <v>3</v>
      </c>
      <c r="J298" s="37" t="s">
        <v>92</v>
      </c>
      <c r="K298" s="37" t="s">
        <v>92</v>
      </c>
      <c r="L298" s="34"/>
      <c r="M298" s="34"/>
      <c r="N298" s="34"/>
      <c r="O298" s="34">
        <v>1</v>
      </c>
      <c r="P298" s="34"/>
      <c r="Q298" s="34"/>
      <c r="R298" s="34"/>
      <c r="S298" s="34"/>
      <c r="T298" s="34"/>
      <c r="U298" s="34"/>
      <c r="V298" s="34"/>
      <c r="W298" s="34"/>
      <c r="Y298">
        <f t="shared" si="5"/>
        <v>1</v>
      </c>
    </row>
    <row r="299" spans="1:25" ht="15" x14ac:dyDescent="0.25">
      <c r="A299" s="40">
        <v>2072</v>
      </c>
      <c r="B299" s="34">
        <v>4</v>
      </c>
      <c r="C299" s="42">
        <v>4446759.3</v>
      </c>
      <c r="D299" s="42">
        <v>341612.49</v>
      </c>
      <c r="E299" s="34" t="s">
        <v>90</v>
      </c>
      <c r="F299" s="47" t="s">
        <v>40</v>
      </c>
      <c r="G299" s="35" t="s">
        <v>43</v>
      </c>
      <c r="H299" s="22" t="s">
        <v>94</v>
      </c>
      <c r="I299" s="37">
        <v>3</v>
      </c>
      <c r="J299" s="37" t="s">
        <v>92</v>
      </c>
      <c r="K299" s="37" t="s">
        <v>92</v>
      </c>
      <c r="L299" s="34"/>
      <c r="M299" s="34"/>
      <c r="N299" s="34"/>
      <c r="O299" s="34">
        <v>1</v>
      </c>
      <c r="P299" s="34"/>
      <c r="Q299" s="34"/>
      <c r="R299" s="34"/>
      <c r="S299" s="34"/>
      <c r="T299" s="34"/>
      <c r="U299" s="34"/>
      <c r="V299" s="34"/>
      <c r="W299" s="34"/>
      <c r="X299" s="34"/>
      <c r="Y299">
        <f t="shared" si="5"/>
        <v>1</v>
      </c>
    </row>
    <row r="300" spans="1:25" ht="15" x14ac:dyDescent="0.25">
      <c r="A300" s="40">
        <v>2082</v>
      </c>
      <c r="B300" s="34">
        <v>4</v>
      </c>
      <c r="C300" s="42">
        <v>4446658</v>
      </c>
      <c r="D300" s="42">
        <v>342581.85</v>
      </c>
      <c r="E300" s="34" t="s">
        <v>90</v>
      </c>
      <c r="F300" s="47" t="s">
        <v>40</v>
      </c>
      <c r="G300" s="35" t="s">
        <v>43</v>
      </c>
      <c r="H300" s="22" t="s">
        <v>94</v>
      </c>
      <c r="I300" s="37">
        <v>3</v>
      </c>
      <c r="J300" s="37" t="s">
        <v>92</v>
      </c>
      <c r="K300" s="37" t="s">
        <v>92</v>
      </c>
      <c r="L300" s="34"/>
      <c r="M300" s="34"/>
      <c r="N300" s="34"/>
      <c r="O300" s="34">
        <v>1</v>
      </c>
      <c r="P300" s="34">
        <v>1</v>
      </c>
      <c r="Q300" s="34"/>
      <c r="R300" s="34"/>
      <c r="S300" s="34"/>
      <c r="T300" s="34"/>
      <c r="U300" s="34"/>
      <c r="V300" s="34"/>
      <c r="W300" s="34"/>
      <c r="X300" s="34"/>
      <c r="Y300">
        <f t="shared" si="5"/>
        <v>2</v>
      </c>
    </row>
    <row r="301" spans="1:25" ht="15" x14ac:dyDescent="0.25">
      <c r="A301" s="40">
        <v>1864</v>
      </c>
      <c r="B301" s="34">
        <v>4</v>
      </c>
      <c r="C301" s="42">
        <v>4446593.9000000004</v>
      </c>
      <c r="D301" s="42">
        <v>343289.13</v>
      </c>
      <c r="E301" s="34" t="s">
        <v>90</v>
      </c>
      <c r="F301" s="47" t="s">
        <v>40</v>
      </c>
      <c r="G301" s="35" t="s">
        <v>43</v>
      </c>
      <c r="H301" s="22" t="s">
        <v>94</v>
      </c>
      <c r="I301" s="37">
        <v>3</v>
      </c>
      <c r="J301" s="37" t="s">
        <v>92</v>
      </c>
      <c r="K301" s="37" t="s">
        <v>92</v>
      </c>
      <c r="L301" s="34"/>
      <c r="M301" s="34"/>
      <c r="N301" s="34"/>
      <c r="O301" s="34"/>
      <c r="P301" s="34">
        <v>1</v>
      </c>
      <c r="Q301" s="34"/>
      <c r="R301" s="34"/>
      <c r="S301" s="34"/>
      <c r="T301" s="34"/>
      <c r="U301" s="34"/>
      <c r="V301" s="34"/>
      <c r="W301" s="34"/>
      <c r="Y301">
        <f t="shared" si="5"/>
        <v>1</v>
      </c>
    </row>
    <row r="302" spans="1:25" ht="15" x14ac:dyDescent="0.25">
      <c r="A302" s="40">
        <v>2083</v>
      </c>
      <c r="B302" s="34">
        <v>4</v>
      </c>
      <c r="C302" s="42">
        <v>4446588.58</v>
      </c>
      <c r="D302" s="42">
        <v>343299.24</v>
      </c>
      <c r="E302" s="34" t="s">
        <v>90</v>
      </c>
      <c r="F302" s="47" t="s">
        <v>40</v>
      </c>
      <c r="G302" s="35" t="s">
        <v>43</v>
      </c>
      <c r="H302" s="22" t="s">
        <v>94</v>
      </c>
      <c r="I302" s="37">
        <v>3</v>
      </c>
      <c r="J302" s="37" t="s">
        <v>92</v>
      </c>
      <c r="K302" s="37" t="s">
        <v>92</v>
      </c>
      <c r="L302" s="34"/>
      <c r="M302" s="34"/>
      <c r="N302" s="34"/>
      <c r="O302" s="34"/>
      <c r="P302" s="34">
        <v>1</v>
      </c>
      <c r="Q302" s="34"/>
      <c r="R302" s="34"/>
      <c r="S302" s="34"/>
      <c r="T302" s="34"/>
      <c r="U302" s="34"/>
      <c r="V302" s="34"/>
      <c r="W302" s="34"/>
      <c r="X302" s="34"/>
      <c r="Y302">
        <f t="shared" si="5"/>
        <v>1</v>
      </c>
    </row>
    <row r="303" spans="1:25" ht="15" x14ac:dyDescent="0.25">
      <c r="A303" s="40">
        <v>2084</v>
      </c>
      <c r="B303" s="34">
        <v>4</v>
      </c>
      <c r="C303" s="42">
        <v>4446529.4000000004</v>
      </c>
      <c r="D303" s="42">
        <v>344018.81</v>
      </c>
      <c r="E303" s="34" t="s">
        <v>90</v>
      </c>
      <c r="F303" s="47" t="s">
        <v>40</v>
      </c>
      <c r="G303" s="35" t="s">
        <v>43</v>
      </c>
      <c r="H303" s="22" t="s">
        <v>94</v>
      </c>
      <c r="I303" s="37">
        <v>3</v>
      </c>
      <c r="J303" s="37" t="s">
        <v>92</v>
      </c>
      <c r="K303" s="37" t="s">
        <v>92</v>
      </c>
      <c r="L303" s="34"/>
      <c r="M303" s="34"/>
      <c r="N303" s="34"/>
      <c r="O303" s="34">
        <v>1</v>
      </c>
      <c r="P303" s="34"/>
      <c r="Q303" s="34"/>
      <c r="R303" s="34"/>
      <c r="S303" s="34"/>
      <c r="T303" s="34"/>
      <c r="U303" s="34"/>
      <c r="V303" s="34"/>
      <c r="W303" s="34"/>
      <c r="X303" s="34"/>
      <c r="Y303">
        <f t="shared" si="5"/>
        <v>1</v>
      </c>
    </row>
    <row r="304" spans="1:25" ht="15" x14ac:dyDescent="0.25">
      <c r="A304" s="40">
        <v>1865</v>
      </c>
      <c r="B304" s="34">
        <v>4</v>
      </c>
      <c r="C304" s="42">
        <v>4446518.4800000004</v>
      </c>
      <c r="D304" s="42">
        <v>344165.83</v>
      </c>
      <c r="E304" s="34" t="s">
        <v>90</v>
      </c>
      <c r="F304" s="47" t="s">
        <v>40</v>
      </c>
      <c r="G304" s="35" t="s">
        <v>43</v>
      </c>
      <c r="H304" s="22" t="s">
        <v>94</v>
      </c>
      <c r="I304" s="37">
        <v>2</v>
      </c>
      <c r="J304" s="37" t="s">
        <v>92</v>
      </c>
      <c r="K304" s="37" t="s">
        <v>92</v>
      </c>
      <c r="L304" s="34">
        <v>1</v>
      </c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Y304">
        <f t="shared" si="5"/>
        <v>1</v>
      </c>
    </row>
    <row r="305" spans="1:25" ht="15" x14ac:dyDescent="0.25">
      <c r="A305" s="40">
        <v>1866</v>
      </c>
      <c r="B305" s="34">
        <v>4</v>
      </c>
      <c r="C305" s="42">
        <v>4446517.8899999997</v>
      </c>
      <c r="D305" s="42">
        <v>344178.35</v>
      </c>
      <c r="E305" s="34" t="s">
        <v>90</v>
      </c>
      <c r="F305" s="47" t="s">
        <v>40</v>
      </c>
      <c r="G305" s="35" t="s">
        <v>43</v>
      </c>
      <c r="H305" s="22" t="s">
        <v>94</v>
      </c>
      <c r="I305" s="37">
        <v>2</v>
      </c>
      <c r="J305" s="37" t="s">
        <v>92</v>
      </c>
      <c r="K305" s="37" t="s">
        <v>92</v>
      </c>
      <c r="L305" s="34"/>
      <c r="M305" s="34"/>
      <c r="N305" s="34">
        <v>1</v>
      </c>
      <c r="O305" s="34">
        <v>1</v>
      </c>
      <c r="P305" s="34"/>
      <c r="Q305" s="34"/>
      <c r="R305" s="34"/>
      <c r="S305" s="34"/>
      <c r="T305" s="34"/>
      <c r="U305" s="34"/>
      <c r="V305" s="34"/>
      <c r="W305" s="34"/>
      <c r="Y305">
        <f t="shared" si="5"/>
        <v>2</v>
      </c>
    </row>
    <row r="306" spans="1:25" ht="15" x14ac:dyDescent="0.25">
      <c r="A306" s="40">
        <v>1867</v>
      </c>
      <c r="B306" s="34">
        <v>4</v>
      </c>
      <c r="C306" s="42">
        <v>4446517.88</v>
      </c>
      <c r="D306" s="42">
        <v>344179.03</v>
      </c>
      <c r="E306" s="34" t="s">
        <v>90</v>
      </c>
      <c r="F306" s="47" t="s">
        <v>40</v>
      </c>
      <c r="G306" s="35" t="s">
        <v>43</v>
      </c>
      <c r="H306" s="22" t="s">
        <v>94</v>
      </c>
      <c r="I306" s="37">
        <v>2</v>
      </c>
      <c r="J306" s="37" t="s">
        <v>92</v>
      </c>
      <c r="K306" s="37" t="s">
        <v>92</v>
      </c>
      <c r="L306" s="34"/>
      <c r="M306" s="34"/>
      <c r="N306" s="34">
        <v>1</v>
      </c>
      <c r="O306" s="34">
        <v>1</v>
      </c>
      <c r="P306" s="34"/>
      <c r="Q306" s="34"/>
      <c r="R306" s="34"/>
      <c r="S306" s="34"/>
      <c r="T306" s="34"/>
      <c r="U306" s="34"/>
      <c r="V306" s="34"/>
      <c r="W306" s="34"/>
      <c r="Y306">
        <f t="shared" si="5"/>
        <v>2</v>
      </c>
    </row>
    <row r="307" spans="1:25" ht="15" x14ac:dyDescent="0.25">
      <c r="A307" s="40">
        <v>2086</v>
      </c>
      <c r="B307" s="34">
        <v>4</v>
      </c>
      <c r="C307" s="42">
        <v>4446494.42</v>
      </c>
      <c r="D307" s="42">
        <v>344407.08</v>
      </c>
      <c r="E307" s="34" t="s">
        <v>90</v>
      </c>
      <c r="F307" s="47" t="s">
        <v>40</v>
      </c>
      <c r="G307" s="35" t="s">
        <v>43</v>
      </c>
      <c r="H307" s="22" t="s">
        <v>94</v>
      </c>
      <c r="I307" s="37">
        <v>7</v>
      </c>
      <c r="J307" s="37" t="s">
        <v>92</v>
      </c>
      <c r="K307" s="37" t="s">
        <v>92</v>
      </c>
      <c r="L307" s="34"/>
      <c r="M307" s="34"/>
      <c r="N307" s="34"/>
      <c r="O307" s="34">
        <v>1</v>
      </c>
      <c r="P307" s="34"/>
      <c r="Q307" s="34"/>
      <c r="R307" s="34"/>
      <c r="S307" s="34"/>
      <c r="T307" s="34"/>
      <c r="U307" s="34"/>
      <c r="V307" s="34"/>
      <c r="W307" s="34"/>
      <c r="X307" s="34"/>
      <c r="Y307">
        <f t="shared" si="5"/>
        <v>1</v>
      </c>
    </row>
    <row r="308" spans="1:25" ht="15" x14ac:dyDescent="0.25">
      <c r="A308" s="40">
        <v>1868</v>
      </c>
      <c r="B308" s="34">
        <v>4</v>
      </c>
      <c r="C308" s="42">
        <v>4446480.72</v>
      </c>
      <c r="D308" s="42">
        <v>344554.81</v>
      </c>
      <c r="E308" s="34" t="s">
        <v>90</v>
      </c>
      <c r="F308" s="47" t="s">
        <v>40</v>
      </c>
      <c r="G308" s="35" t="s">
        <v>43</v>
      </c>
      <c r="H308" s="22" t="s">
        <v>94</v>
      </c>
      <c r="I308" s="37">
        <v>2</v>
      </c>
      <c r="J308" s="37" t="s">
        <v>92</v>
      </c>
      <c r="K308" s="37" t="s">
        <v>92</v>
      </c>
      <c r="L308" s="34">
        <v>1</v>
      </c>
      <c r="M308" s="34"/>
      <c r="N308" s="34"/>
      <c r="O308" s="34">
        <v>1</v>
      </c>
      <c r="P308" s="34"/>
      <c r="Q308" s="34"/>
      <c r="R308" s="34"/>
      <c r="S308" s="34"/>
      <c r="T308" s="34"/>
      <c r="U308" s="34"/>
      <c r="V308" s="34"/>
      <c r="W308" s="34"/>
      <c r="Y308">
        <f t="shared" si="5"/>
        <v>2</v>
      </c>
    </row>
    <row r="309" spans="1:25" ht="15" x14ac:dyDescent="0.25">
      <c r="A309" s="40">
        <v>2087</v>
      </c>
      <c r="B309" s="34">
        <v>4</v>
      </c>
      <c r="C309" s="42">
        <v>4446481.3</v>
      </c>
      <c r="D309" s="42">
        <v>344558.74</v>
      </c>
      <c r="E309" s="34" t="s">
        <v>90</v>
      </c>
      <c r="F309" s="47" t="s">
        <v>40</v>
      </c>
      <c r="G309" s="35" t="s">
        <v>43</v>
      </c>
      <c r="H309" s="22" t="s">
        <v>94</v>
      </c>
      <c r="I309" s="37">
        <v>7</v>
      </c>
      <c r="J309" s="37" t="s">
        <v>92</v>
      </c>
      <c r="K309" s="37" t="s">
        <v>92</v>
      </c>
      <c r="L309" s="34"/>
      <c r="M309" s="34"/>
      <c r="N309" s="34"/>
      <c r="O309" s="34">
        <v>1</v>
      </c>
      <c r="P309" s="34"/>
      <c r="Q309" s="34"/>
      <c r="R309" s="34"/>
      <c r="S309" s="34"/>
      <c r="T309" s="34"/>
      <c r="U309" s="34"/>
      <c r="V309" s="34"/>
      <c r="W309" s="34"/>
      <c r="X309" s="34"/>
      <c r="Y309">
        <f t="shared" si="5"/>
        <v>1</v>
      </c>
    </row>
    <row r="310" spans="1:25" ht="15" x14ac:dyDescent="0.25">
      <c r="A310" s="40">
        <v>1869</v>
      </c>
      <c r="B310" s="34">
        <v>4</v>
      </c>
      <c r="C310" s="42">
        <v>4446474.88</v>
      </c>
      <c r="D310" s="42">
        <v>344579.66</v>
      </c>
      <c r="E310" s="34" t="s">
        <v>90</v>
      </c>
      <c r="F310" s="47" t="s">
        <v>40</v>
      </c>
      <c r="G310" s="35" t="s">
        <v>43</v>
      </c>
      <c r="H310" s="22" t="s">
        <v>94</v>
      </c>
      <c r="I310" s="37">
        <v>2</v>
      </c>
      <c r="J310" s="37" t="s">
        <v>92</v>
      </c>
      <c r="K310" s="37" t="s">
        <v>92</v>
      </c>
      <c r="L310" s="34">
        <v>1</v>
      </c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>
        <f t="shared" si="5"/>
        <v>1</v>
      </c>
    </row>
    <row r="311" spans="1:25" ht="15" x14ac:dyDescent="0.25">
      <c r="A311" s="40">
        <v>2089</v>
      </c>
      <c r="B311" s="34">
        <v>4</v>
      </c>
      <c r="C311" s="42">
        <v>4446462.51</v>
      </c>
      <c r="D311" s="42">
        <v>344765.5</v>
      </c>
      <c r="E311" s="34" t="s">
        <v>90</v>
      </c>
      <c r="F311" s="47" t="s">
        <v>40</v>
      </c>
      <c r="G311" s="35" t="s">
        <v>43</v>
      </c>
      <c r="H311" s="22" t="s">
        <v>94</v>
      </c>
      <c r="I311" s="37">
        <v>7</v>
      </c>
      <c r="J311" s="37" t="s">
        <v>92</v>
      </c>
      <c r="K311" s="37" t="s">
        <v>92</v>
      </c>
      <c r="L311" s="34">
        <v>1</v>
      </c>
      <c r="M311" s="34"/>
      <c r="N311" s="34"/>
      <c r="O311" s="34">
        <v>1</v>
      </c>
      <c r="P311" s="34"/>
      <c r="Q311" s="34"/>
      <c r="R311" s="34"/>
      <c r="S311" s="34"/>
      <c r="T311" s="34"/>
      <c r="U311" s="34"/>
      <c r="V311" s="34"/>
      <c r="W311" s="34"/>
      <c r="X311" s="34"/>
      <c r="Y311">
        <f t="shared" si="5"/>
        <v>2</v>
      </c>
    </row>
    <row r="312" spans="1:25" ht="15" x14ac:dyDescent="0.25">
      <c r="A312" s="40">
        <v>2088</v>
      </c>
      <c r="B312" s="34">
        <v>4</v>
      </c>
      <c r="C312" s="42">
        <v>4446438.57</v>
      </c>
      <c r="D312" s="42">
        <v>344969.09</v>
      </c>
      <c r="E312" s="34" t="s">
        <v>90</v>
      </c>
      <c r="F312" s="47" t="s">
        <v>40</v>
      </c>
      <c r="G312" s="35" t="s">
        <v>43</v>
      </c>
      <c r="H312" s="22" t="s">
        <v>94</v>
      </c>
      <c r="I312" s="37">
        <v>7</v>
      </c>
      <c r="J312" s="37" t="s">
        <v>92</v>
      </c>
      <c r="K312" s="37" t="s">
        <v>92</v>
      </c>
      <c r="L312" s="34">
        <v>1</v>
      </c>
      <c r="M312" s="34"/>
      <c r="N312" s="34"/>
      <c r="O312" s="34">
        <v>1</v>
      </c>
      <c r="P312" s="34"/>
      <c r="Q312" s="34"/>
      <c r="R312" s="34"/>
      <c r="S312" s="34">
        <v>1</v>
      </c>
      <c r="T312" s="34"/>
      <c r="U312" s="34"/>
      <c r="V312" s="34"/>
      <c r="W312" s="34"/>
      <c r="Y312">
        <f t="shared" si="5"/>
        <v>3</v>
      </c>
    </row>
    <row r="313" spans="1:25" ht="15" x14ac:dyDescent="0.25">
      <c r="A313" s="40">
        <v>1861</v>
      </c>
      <c r="B313" s="34">
        <v>14</v>
      </c>
      <c r="C313" s="42">
        <v>4447761.6399999997</v>
      </c>
      <c r="D313" s="42">
        <v>346387.79</v>
      </c>
      <c r="E313" s="34" t="s">
        <v>90</v>
      </c>
      <c r="F313" s="47" t="s">
        <v>40</v>
      </c>
      <c r="G313" s="35" t="s">
        <v>43</v>
      </c>
      <c r="H313" s="22" t="s">
        <v>94</v>
      </c>
      <c r="I313" s="37">
        <v>2</v>
      </c>
      <c r="J313" s="37" t="s">
        <v>92</v>
      </c>
      <c r="K313" s="37" t="s">
        <v>92</v>
      </c>
      <c r="L313" s="34">
        <v>1</v>
      </c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>
        <f t="shared" si="5"/>
        <v>1</v>
      </c>
    </row>
    <row r="314" spans="1:25" ht="15" x14ac:dyDescent="0.25">
      <c r="A314" s="40">
        <v>1786</v>
      </c>
      <c r="B314" s="34">
        <v>58</v>
      </c>
      <c r="C314" s="42">
        <v>4461233.3</v>
      </c>
      <c r="D314" s="42">
        <v>347947.2</v>
      </c>
      <c r="E314" s="34" t="s">
        <v>90</v>
      </c>
      <c r="F314" s="47" t="s">
        <v>41</v>
      </c>
      <c r="G314" s="35" t="s">
        <v>43</v>
      </c>
      <c r="H314" s="22" t="s">
        <v>94</v>
      </c>
      <c r="I314" s="37">
        <v>2</v>
      </c>
      <c r="J314" s="37" t="s">
        <v>92</v>
      </c>
      <c r="K314" s="37" t="s">
        <v>92</v>
      </c>
      <c r="L314" s="34">
        <v>1</v>
      </c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Y314">
        <f t="shared" si="5"/>
        <v>1</v>
      </c>
    </row>
    <row r="315" spans="1:25" ht="15" x14ac:dyDescent="0.25">
      <c r="A315" s="40">
        <v>1623</v>
      </c>
      <c r="B315" s="34">
        <v>58</v>
      </c>
      <c r="C315" s="42">
        <v>4461205.74</v>
      </c>
      <c r="D315" s="42">
        <v>349563.21</v>
      </c>
      <c r="E315" s="34" t="s">
        <v>90</v>
      </c>
      <c r="F315" s="47" t="s">
        <v>41</v>
      </c>
      <c r="G315" s="35" t="s">
        <v>43</v>
      </c>
      <c r="H315" s="22" t="s">
        <v>94</v>
      </c>
      <c r="I315" s="37">
        <v>2</v>
      </c>
      <c r="J315" s="37" t="s">
        <v>92</v>
      </c>
      <c r="K315" s="37" t="s">
        <v>92</v>
      </c>
      <c r="L315" s="34">
        <v>1</v>
      </c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>
        <f t="shared" si="5"/>
        <v>1</v>
      </c>
    </row>
    <row r="316" spans="1:25" ht="15" x14ac:dyDescent="0.25">
      <c r="A316" s="40">
        <v>2095</v>
      </c>
      <c r="B316" s="34">
        <v>15</v>
      </c>
      <c r="C316" s="42">
        <v>4445290.7300000004</v>
      </c>
      <c r="D316" s="42">
        <v>350371.88</v>
      </c>
      <c r="E316" s="34" t="s">
        <v>90</v>
      </c>
      <c r="F316" s="47" t="s">
        <v>41</v>
      </c>
      <c r="G316" s="35" t="s">
        <v>43</v>
      </c>
      <c r="H316" s="22" t="s">
        <v>94</v>
      </c>
      <c r="I316" s="37">
        <v>7</v>
      </c>
      <c r="J316" s="37" t="s">
        <v>92</v>
      </c>
      <c r="K316" s="37" t="s">
        <v>92</v>
      </c>
      <c r="L316" s="34"/>
      <c r="M316" s="34"/>
      <c r="N316" s="34">
        <v>1</v>
      </c>
      <c r="O316" s="34">
        <v>1</v>
      </c>
      <c r="P316" s="34"/>
      <c r="Q316" s="34"/>
      <c r="R316" s="34"/>
      <c r="S316" s="34"/>
      <c r="T316" s="34"/>
      <c r="U316" s="34"/>
      <c r="V316" s="34"/>
      <c r="W316" s="34"/>
      <c r="X316" s="34"/>
      <c r="Y316">
        <f t="shared" si="5"/>
        <v>2</v>
      </c>
    </row>
    <row r="317" spans="1:25" ht="15" x14ac:dyDescent="0.25">
      <c r="A317" s="40">
        <v>1301</v>
      </c>
      <c r="B317" s="34">
        <v>15</v>
      </c>
      <c r="C317" s="42">
        <v>4445377.9800000004</v>
      </c>
      <c r="D317" s="42">
        <v>350519.33</v>
      </c>
      <c r="E317" s="34" t="s">
        <v>90</v>
      </c>
      <c r="F317" s="47" t="s">
        <v>41</v>
      </c>
      <c r="G317" s="35" t="s">
        <v>43</v>
      </c>
      <c r="H317" s="22" t="s">
        <v>94</v>
      </c>
      <c r="I317" s="37">
        <v>2</v>
      </c>
      <c r="J317" s="37" t="s">
        <v>92</v>
      </c>
      <c r="K317" s="37" t="s">
        <v>92</v>
      </c>
      <c r="L317" s="34">
        <v>1</v>
      </c>
      <c r="M317" s="34"/>
      <c r="N317" s="34"/>
      <c r="O317" s="34">
        <v>1</v>
      </c>
      <c r="P317" s="34"/>
      <c r="Q317" s="34"/>
      <c r="R317" s="34"/>
      <c r="S317" s="34"/>
      <c r="T317" s="34"/>
      <c r="U317" s="34"/>
      <c r="V317" s="34"/>
      <c r="W317" s="34"/>
      <c r="X317" s="34"/>
      <c r="Y317">
        <f t="shared" si="5"/>
        <v>2</v>
      </c>
    </row>
    <row r="318" spans="1:25" ht="15" x14ac:dyDescent="0.25">
      <c r="A318" s="40">
        <v>1302</v>
      </c>
      <c r="B318" s="34">
        <v>15</v>
      </c>
      <c r="C318" s="42">
        <v>4446185.76</v>
      </c>
      <c r="D318" s="42">
        <v>351328.92</v>
      </c>
      <c r="E318" s="34" t="s">
        <v>90</v>
      </c>
      <c r="F318" s="47" t="s">
        <v>41</v>
      </c>
      <c r="G318" s="35" t="s">
        <v>43</v>
      </c>
      <c r="H318" s="22" t="s">
        <v>94</v>
      </c>
      <c r="I318" s="37">
        <v>2</v>
      </c>
      <c r="J318" s="37" t="s">
        <v>92</v>
      </c>
      <c r="K318" s="37" t="s">
        <v>92</v>
      </c>
      <c r="L318" s="34"/>
      <c r="M318" s="34"/>
      <c r="N318" s="34"/>
      <c r="O318" s="34"/>
      <c r="P318" s="34">
        <v>1</v>
      </c>
      <c r="Q318" s="34"/>
      <c r="R318" s="34"/>
      <c r="S318" s="34"/>
      <c r="T318" s="34"/>
      <c r="U318" s="34"/>
      <c r="V318" s="34"/>
      <c r="W318" s="34"/>
      <c r="X318" s="34"/>
      <c r="Y318">
        <f t="shared" si="5"/>
        <v>1</v>
      </c>
    </row>
    <row r="319" spans="1:25" ht="15" x14ac:dyDescent="0.25">
      <c r="A319" s="40">
        <v>2078</v>
      </c>
      <c r="B319" s="34">
        <v>15</v>
      </c>
      <c r="C319" s="42">
        <v>4447526.5</v>
      </c>
      <c r="D319" s="42">
        <v>351788.4</v>
      </c>
      <c r="E319" s="34" t="s">
        <v>90</v>
      </c>
      <c r="F319" s="47" t="s">
        <v>41</v>
      </c>
      <c r="G319" s="35" t="s">
        <v>43</v>
      </c>
      <c r="H319" s="22" t="s">
        <v>94</v>
      </c>
      <c r="I319" s="37">
        <v>2</v>
      </c>
      <c r="J319" s="37" t="s">
        <v>92</v>
      </c>
      <c r="K319" s="37" t="s">
        <v>92</v>
      </c>
      <c r="L319" s="34"/>
      <c r="M319" s="34"/>
      <c r="N319" s="34">
        <v>1</v>
      </c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>
        <f t="shared" si="5"/>
        <v>1</v>
      </c>
    </row>
    <row r="320" spans="1:25" ht="15" x14ac:dyDescent="0.25">
      <c r="A320" s="40">
        <v>1180</v>
      </c>
      <c r="B320" s="34">
        <v>19</v>
      </c>
      <c r="C320" s="42">
        <v>4443586.3</v>
      </c>
      <c r="D320" s="42">
        <v>354866.7</v>
      </c>
      <c r="E320" s="34" t="s">
        <v>90</v>
      </c>
      <c r="F320" s="47" t="s">
        <v>41</v>
      </c>
      <c r="G320" s="35" t="s">
        <v>43</v>
      </c>
      <c r="H320" s="22" t="s">
        <v>94</v>
      </c>
      <c r="I320" s="37">
        <v>9</v>
      </c>
      <c r="J320" s="37" t="s">
        <v>92</v>
      </c>
      <c r="K320" s="37" t="s">
        <v>92</v>
      </c>
      <c r="L320" s="34"/>
      <c r="M320" s="34"/>
      <c r="N320" s="34">
        <v>1</v>
      </c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>
        <f t="shared" si="5"/>
        <v>1</v>
      </c>
    </row>
    <row r="321" spans="1:25" ht="15" x14ac:dyDescent="0.25">
      <c r="A321" s="40">
        <v>1637</v>
      </c>
      <c r="B321" s="34">
        <v>50</v>
      </c>
      <c r="C321" s="42">
        <v>4449079.3600000003</v>
      </c>
      <c r="D321" s="42">
        <v>355736.6</v>
      </c>
      <c r="E321" s="34" t="s">
        <v>90</v>
      </c>
      <c r="F321" s="47" t="s">
        <v>41</v>
      </c>
      <c r="G321" s="35" t="s">
        <v>43</v>
      </c>
      <c r="H321" s="22" t="s">
        <v>94</v>
      </c>
      <c r="I321" s="37">
        <v>2</v>
      </c>
      <c r="J321" s="37" t="s">
        <v>92</v>
      </c>
      <c r="K321" s="37" t="s">
        <v>92</v>
      </c>
      <c r="L321" s="34"/>
      <c r="M321" s="34"/>
      <c r="N321" s="34"/>
      <c r="O321" s="34">
        <v>1</v>
      </c>
      <c r="P321" s="34"/>
      <c r="Q321" s="34"/>
      <c r="R321" s="34"/>
      <c r="S321" s="34"/>
      <c r="T321" s="34"/>
      <c r="U321" s="34"/>
      <c r="V321" s="34"/>
      <c r="W321" s="34"/>
      <c r="X321" s="34"/>
      <c r="Y321">
        <f t="shared" si="5"/>
        <v>1</v>
      </c>
    </row>
    <row r="322" spans="1:25" ht="15" x14ac:dyDescent="0.25">
      <c r="A322" s="40">
        <v>1636</v>
      </c>
      <c r="B322" s="34">
        <v>50</v>
      </c>
      <c r="C322" s="42">
        <v>4449038.24</v>
      </c>
      <c r="D322" s="42">
        <v>355761.54</v>
      </c>
      <c r="E322" s="34" t="s">
        <v>90</v>
      </c>
      <c r="F322" s="47" t="s">
        <v>41</v>
      </c>
      <c r="G322" s="35" t="s">
        <v>43</v>
      </c>
      <c r="H322" s="22" t="s">
        <v>94</v>
      </c>
      <c r="I322" s="37">
        <v>2</v>
      </c>
      <c r="J322" s="37" t="s">
        <v>92</v>
      </c>
      <c r="K322" s="37" t="s">
        <v>92</v>
      </c>
      <c r="L322" s="34"/>
      <c r="M322" s="34"/>
      <c r="N322" s="34"/>
      <c r="O322" s="34">
        <v>1</v>
      </c>
      <c r="P322" s="34"/>
      <c r="Q322" s="34"/>
      <c r="R322" s="34"/>
      <c r="S322" s="34"/>
      <c r="T322" s="34"/>
      <c r="U322" s="34"/>
      <c r="V322" s="34"/>
      <c r="W322" s="34"/>
      <c r="Y322">
        <f t="shared" si="5"/>
        <v>1</v>
      </c>
    </row>
    <row r="323" spans="1:25" ht="15" x14ac:dyDescent="0.25">
      <c r="A323" s="40">
        <v>1779</v>
      </c>
      <c r="B323" s="34">
        <v>50</v>
      </c>
      <c r="C323" s="42">
        <v>4448729.0999999996</v>
      </c>
      <c r="D323" s="42">
        <v>355939.4</v>
      </c>
      <c r="E323" s="34" t="s">
        <v>90</v>
      </c>
      <c r="F323" s="47" t="s">
        <v>41</v>
      </c>
      <c r="G323" s="35" t="s">
        <v>43</v>
      </c>
      <c r="H323" s="22" t="s">
        <v>94</v>
      </c>
      <c r="I323" s="37">
        <v>7</v>
      </c>
      <c r="J323" s="37" t="s">
        <v>92</v>
      </c>
      <c r="K323" s="37" t="s">
        <v>92</v>
      </c>
      <c r="L323" s="34"/>
      <c r="M323" s="34"/>
      <c r="N323" s="34"/>
      <c r="O323" s="34">
        <v>1</v>
      </c>
      <c r="P323" s="34"/>
      <c r="Q323" s="34"/>
      <c r="R323" s="34"/>
      <c r="S323" s="34"/>
      <c r="T323" s="34"/>
      <c r="U323" s="34"/>
      <c r="V323" s="34"/>
      <c r="W323" s="34"/>
      <c r="X323" s="34"/>
      <c r="Y323">
        <f t="shared" si="5"/>
        <v>1</v>
      </c>
    </row>
    <row r="324" spans="1:25" ht="15" x14ac:dyDescent="0.25">
      <c r="A324" s="40">
        <v>1322</v>
      </c>
      <c r="B324" s="34">
        <v>21</v>
      </c>
      <c r="C324" s="42">
        <v>4445178.41</v>
      </c>
      <c r="D324" s="42">
        <v>356228.77</v>
      </c>
      <c r="E324" s="34" t="s">
        <v>90</v>
      </c>
      <c r="F324" s="47" t="s">
        <v>41</v>
      </c>
      <c r="G324" s="35" t="s">
        <v>43</v>
      </c>
      <c r="H324" s="22" t="s">
        <v>94</v>
      </c>
      <c r="I324" s="37">
        <v>2</v>
      </c>
      <c r="J324" s="37" t="s">
        <v>92</v>
      </c>
      <c r="K324" s="37" t="s">
        <v>92</v>
      </c>
      <c r="L324" s="34">
        <v>1</v>
      </c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>
        <f t="shared" si="5"/>
        <v>1</v>
      </c>
    </row>
    <row r="325" spans="1:25" ht="15" x14ac:dyDescent="0.25">
      <c r="A325" s="62"/>
      <c r="B325" s="36"/>
      <c r="C325" s="44"/>
      <c r="D325" s="44"/>
      <c r="E325" s="36"/>
      <c r="F325" s="36"/>
      <c r="G325" s="38"/>
      <c r="H325" s="36"/>
      <c r="I325" s="46"/>
      <c r="J325" s="46"/>
      <c r="K325" s="37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t="s">
        <v>593</v>
      </c>
    </row>
    <row r="326" spans="1:25" ht="15" x14ac:dyDescent="0.25">
      <c r="A326" s="62"/>
      <c r="B326" s="36"/>
      <c r="C326" s="44"/>
      <c r="D326" s="44"/>
      <c r="E326" s="36"/>
      <c r="F326" s="36"/>
      <c r="G326" s="38"/>
      <c r="H326" s="36"/>
      <c r="I326" s="46"/>
      <c r="J326" s="46"/>
      <c r="K326" s="37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spans="1:25" x14ac:dyDescent="0.2">
      <c r="A327" t="s">
        <v>42</v>
      </c>
      <c r="Y327" t="s">
        <v>592</v>
      </c>
    </row>
    <row r="328" spans="1:25" ht="15" x14ac:dyDescent="0.25">
      <c r="A328" s="23" t="s">
        <v>405</v>
      </c>
      <c r="B328" s="34">
        <v>25</v>
      </c>
      <c r="C328" s="42">
        <v>4444351.91</v>
      </c>
      <c r="D328" s="42">
        <v>316884.95</v>
      </c>
      <c r="E328" s="34" t="s">
        <v>90</v>
      </c>
      <c r="F328" s="47" t="s">
        <v>40</v>
      </c>
      <c r="G328" s="35" t="s">
        <v>42</v>
      </c>
      <c r="H328" s="101" t="s">
        <v>94</v>
      </c>
      <c r="I328" s="37">
        <v>7</v>
      </c>
      <c r="J328" s="37" t="s">
        <v>92</v>
      </c>
      <c r="K328" s="37" t="s">
        <v>92</v>
      </c>
      <c r="L328" s="34">
        <v>1</v>
      </c>
      <c r="M328" s="34"/>
      <c r="N328" s="34">
        <v>1</v>
      </c>
      <c r="O328" s="34"/>
      <c r="P328" s="34"/>
      <c r="Q328" s="34"/>
      <c r="R328" s="34"/>
      <c r="S328" s="34"/>
      <c r="T328" s="34"/>
      <c r="U328" s="34"/>
      <c r="V328" s="34"/>
      <c r="W328" s="34"/>
      <c r="Y328">
        <f>SUM(L328:X328)</f>
        <v>2</v>
      </c>
    </row>
    <row r="329" spans="1:25" ht="15" x14ac:dyDescent="0.25">
      <c r="A329" s="23" t="s">
        <v>468</v>
      </c>
      <c r="B329" s="34">
        <v>38</v>
      </c>
      <c r="C329" s="42">
        <v>4450816.07</v>
      </c>
      <c r="D329" s="42">
        <v>317164.32</v>
      </c>
      <c r="E329" s="34" t="s">
        <v>90</v>
      </c>
      <c r="F329" s="47" t="s">
        <v>40</v>
      </c>
      <c r="G329" s="35" t="s">
        <v>42</v>
      </c>
      <c r="H329" s="22" t="s">
        <v>94</v>
      </c>
      <c r="I329" s="37">
        <v>3</v>
      </c>
      <c r="J329" s="37" t="s">
        <v>92</v>
      </c>
      <c r="K329" s="37" t="s">
        <v>92</v>
      </c>
      <c r="L329" s="34"/>
      <c r="M329" s="34">
        <v>1</v>
      </c>
      <c r="N329" s="34"/>
      <c r="O329" s="34"/>
      <c r="P329" s="34"/>
      <c r="Q329" s="34">
        <v>1</v>
      </c>
      <c r="R329" s="34"/>
      <c r="S329" s="34"/>
      <c r="T329" s="34"/>
      <c r="U329" s="34"/>
      <c r="V329" s="34"/>
      <c r="W329" s="34"/>
      <c r="Y329">
        <f t="shared" ref="Y329:Y378" si="6">SUM(L329:X329)</f>
        <v>2</v>
      </c>
    </row>
    <row r="330" spans="1:25" ht="15" x14ac:dyDescent="0.25">
      <c r="A330" s="23" t="s">
        <v>412</v>
      </c>
      <c r="B330" s="34">
        <v>25</v>
      </c>
      <c r="C330" s="42">
        <v>4444618.49</v>
      </c>
      <c r="D330" s="42">
        <v>317210.84999999998</v>
      </c>
      <c r="E330" s="34" t="s">
        <v>90</v>
      </c>
      <c r="F330" s="47" t="s">
        <v>40</v>
      </c>
      <c r="G330" s="35" t="s">
        <v>42</v>
      </c>
      <c r="H330" s="22" t="s">
        <v>94</v>
      </c>
      <c r="I330" s="37">
        <v>3</v>
      </c>
      <c r="J330" s="37" t="s">
        <v>92</v>
      </c>
      <c r="K330" s="37" t="s">
        <v>92</v>
      </c>
      <c r="L330" s="34">
        <v>1</v>
      </c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Y330">
        <f t="shared" si="6"/>
        <v>1</v>
      </c>
    </row>
    <row r="331" spans="1:25" ht="15" x14ac:dyDescent="0.25">
      <c r="A331" s="23" t="s">
        <v>464</v>
      </c>
      <c r="B331" s="34">
        <v>13</v>
      </c>
      <c r="C331" s="42">
        <v>4445049.22</v>
      </c>
      <c r="D331" s="42">
        <v>319301.93</v>
      </c>
      <c r="E331" s="34" t="s">
        <v>90</v>
      </c>
      <c r="F331" s="47" t="s">
        <v>40</v>
      </c>
      <c r="G331" s="35" t="s">
        <v>42</v>
      </c>
      <c r="H331" s="22" t="s">
        <v>94</v>
      </c>
      <c r="I331" s="37">
        <v>3</v>
      </c>
      <c r="J331" s="37" t="s">
        <v>92</v>
      </c>
      <c r="K331" s="37" t="s">
        <v>92</v>
      </c>
      <c r="L331" s="34"/>
      <c r="M331" s="34"/>
      <c r="N331" s="34">
        <v>1</v>
      </c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>
        <f t="shared" si="6"/>
        <v>1</v>
      </c>
    </row>
    <row r="332" spans="1:25" ht="15" x14ac:dyDescent="0.25">
      <c r="A332" s="23" t="s">
        <v>472</v>
      </c>
      <c r="B332" s="34">
        <v>44</v>
      </c>
      <c r="C332" s="42">
        <v>4451262.72</v>
      </c>
      <c r="D332" s="42">
        <v>322802.40000000002</v>
      </c>
      <c r="E332" s="34" t="s">
        <v>96</v>
      </c>
      <c r="F332" s="47" t="s">
        <v>40</v>
      </c>
      <c r="G332" s="35" t="s">
        <v>42</v>
      </c>
      <c r="H332" s="22" t="s">
        <v>94</v>
      </c>
      <c r="I332" s="37">
        <v>7</v>
      </c>
      <c r="J332" s="37" t="s">
        <v>92</v>
      </c>
      <c r="K332" s="37" t="s">
        <v>92</v>
      </c>
      <c r="L332" s="34">
        <v>1</v>
      </c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>
        <f t="shared" si="6"/>
        <v>1</v>
      </c>
    </row>
    <row r="333" spans="1:25" ht="15" x14ac:dyDescent="0.25">
      <c r="A333" s="23" t="s">
        <v>485</v>
      </c>
      <c r="B333" s="34">
        <v>13</v>
      </c>
      <c r="C333" s="42">
        <v>4453456.4000000004</v>
      </c>
      <c r="D333" s="42">
        <v>328457.62</v>
      </c>
      <c r="E333" s="34" t="s">
        <v>90</v>
      </c>
      <c r="F333" s="47" t="s">
        <v>40</v>
      </c>
      <c r="G333" s="35" t="s">
        <v>42</v>
      </c>
      <c r="H333" s="22" t="s">
        <v>94</v>
      </c>
      <c r="I333" s="37">
        <v>2</v>
      </c>
      <c r="J333" s="37" t="s">
        <v>92</v>
      </c>
      <c r="K333" s="37" t="s">
        <v>92</v>
      </c>
      <c r="L333" s="34">
        <v>1</v>
      </c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Y333">
        <f t="shared" si="6"/>
        <v>1</v>
      </c>
    </row>
    <row r="334" spans="1:25" ht="15" x14ac:dyDescent="0.25">
      <c r="A334" s="23" t="s">
        <v>407</v>
      </c>
      <c r="B334" s="34">
        <v>13</v>
      </c>
      <c r="C334" s="42">
        <v>4454248.1500000004</v>
      </c>
      <c r="D334" s="42">
        <v>329296.07</v>
      </c>
      <c r="E334" s="34" t="s">
        <v>90</v>
      </c>
      <c r="F334" s="47" t="s">
        <v>40</v>
      </c>
      <c r="G334" s="35" t="s">
        <v>42</v>
      </c>
      <c r="H334" s="22" t="s">
        <v>94</v>
      </c>
      <c r="I334" s="37">
        <v>6</v>
      </c>
      <c r="J334" s="37" t="s">
        <v>92</v>
      </c>
      <c r="K334" s="37" t="s">
        <v>92</v>
      </c>
      <c r="L334" s="34">
        <v>1</v>
      </c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>
        <f t="shared" si="6"/>
        <v>1</v>
      </c>
    </row>
    <row r="335" spans="1:25" ht="15" x14ac:dyDescent="0.25">
      <c r="A335" s="23" t="s">
        <v>402</v>
      </c>
      <c r="B335" s="34">
        <v>7</v>
      </c>
      <c r="C335" s="42">
        <v>4465716.32</v>
      </c>
      <c r="D335" s="42">
        <v>332463.7</v>
      </c>
      <c r="E335" s="34" t="s">
        <v>90</v>
      </c>
      <c r="F335" s="47" t="s">
        <v>41</v>
      </c>
      <c r="G335" s="35" t="s">
        <v>42</v>
      </c>
      <c r="H335" s="22" t="s">
        <v>94</v>
      </c>
      <c r="I335" s="37">
        <v>4</v>
      </c>
      <c r="J335" s="37" t="s">
        <v>92</v>
      </c>
      <c r="K335" s="37" t="s">
        <v>92</v>
      </c>
      <c r="L335" s="34"/>
      <c r="M335" s="34"/>
      <c r="N335" s="34">
        <v>1</v>
      </c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>
        <f t="shared" si="6"/>
        <v>1</v>
      </c>
    </row>
    <row r="336" spans="1:25" ht="15" x14ac:dyDescent="0.25">
      <c r="A336" s="23" t="s">
        <v>487</v>
      </c>
      <c r="B336" s="34">
        <v>6</v>
      </c>
      <c r="C336" s="42">
        <v>4451165.7300000004</v>
      </c>
      <c r="D336" s="42">
        <v>332826.46000000002</v>
      </c>
      <c r="E336" s="34" t="s">
        <v>90</v>
      </c>
      <c r="F336" s="47" t="s">
        <v>40</v>
      </c>
      <c r="G336" s="35" t="s">
        <v>42</v>
      </c>
      <c r="H336" s="22" t="s">
        <v>94</v>
      </c>
      <c r="I336" s="37">
        <v>3</v>
      </c>
      <c r="J336" s="37" t="s">
        <v>92</v>
      </c>
      <c r="K336" s="37" t="s">
        <v>92</v>
      </c>
      <c r="L336" s="34"/>
      <c r="M336" s="34"/>
      <c r="N336" s="34">
        <v>1</v>
      </c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>
        <f t="shared" si="6"/>
        <v>1</v>
      </c>
    </row>
    <row r="337" spans="1:25" ht="15" x14ac:dyDescent="0.25">
      <c r="A337" s="23" t="s">
        <v>421</v>
      </c>
      <c r="B337" s="34">
        <v>6</v>
      </c>
      <c r="C337" s="42">
        <v>4450562.57</v>
      </c>
      <c r="D337" s="42">
        <v>332841.48</v>
      </c>
      <c r="E337" s="34" t="s">
        <v>90</v>
      </c>
      <c r="F337" s="47" t="s">
        <v>40</v>
      </c>
      <c r="G337" s="35" t="s">
        <v>42</v>
      </c>
      <c r="H337" s="22" t="s">
        <v>94</v>
      </c>
      <c r="I337" s="37">
        <v>7</v>
      </c>
      <c r="J337" s="37" t="s">
        <v>92</v>
      </c>
      <c r="K337" s="37" t="s">
        <v>92</v>
      </c>
      <c r="L337" s="34"/>
      <c r="M337" s="34"/>
      <c r="N337" s="34"/>
      <c r="O337" s="34"/>
      <c r="P337" s="34"/>
      <c r="Q337" s="34"/>
      <c r="R337" s="34">
        <v>1</v>
      </c>
      <c r="S337" s="34"/>
      <c r="T337" s="34"/>
      <c r="U337" s="34"/>
      <c r="V337" s="34"/>
      <c r="W337" s="34"/>
      <c r="X337" s="34"/>
      <c r="Y337">
        <f t="shared" si="6"/>
        <v>1</v>
      </c>
    </row>
    <row r="338" spans="1:25" ht="15" x14ac:dyDescent="0.25">
      <c r="A338" s="23" t="s">
        <v>422</v>
      </c>
      <c r="B338" s="34">
        <v>6</v>
      </c>
      <c r="C338" s="42">
        <v>4450387.4400000004</v>
      </c>
      <c r="D338" s="42">
        <v>332845.78000000003</v>
      </c>
      <c r="E338" s="34" t="s">
        <v>90</v>
      </c>
      <c r="F338" s="47" t="s">
        <v>40</v>
      </c>
      <c r="G338" s="35" t="s">
        <v>42</v>
      </c>
      <c r="H338" s="22" t="s">
        <v>94</v>
      </c>
      <c r="I338" s="37">
        <v>7</v>
      </c>
      <c r="J338" s="37" t="s">
        <v>92</v>
      </c>
      <c r="K338" s="37" t="s">
        <v>92</v>
      </c>
      <c r="L338" s="34"/>
      <c r="M338" s="34"/>
      <c r="N338" s="34">
        <v>1</v>
      </c>
      <c r="O338" s="34"/>
      <c r="P338" s="34"/>
      <c r="Q338" s="34"/>
      <c r="R338" s="34"/>
      <c r="S338" s="34"/>
      <c r="T338" s="34"/>
      <c r="U338" s="34"/>
      <c r="V338" s="34"/>
      <c r="W338" s="34"/>
      <c r="Y338">
        <f t="shared" si="6"/>
        <v>1</v>
      </c>
    </row>
    <row r="339" spans="1:25" ht="15" x14ac:dyDescent="0.25">
      <c r="A339" s="23" t="s">
        <v>486</v>
      </c>
      <c r="B339" s="34">
        <v>6</v>
      </c>
      <c r="C339" s="42">
        <v>4450292.71</v>
      </c>
      <c r="D339" s="42">
        <v>332850.76</v>
      </c>
      <c r="E339" s="34" t="s">
        <v>90</v>
      </c>
      <c r="F339" s="47" t="s">
        <v>40</v>
      </c>
      <c r="G339" s="35" t="s">
        <v>42</v>
      </c>
      <c r="H339" s="22" t="s">
        <v>94</v>
      </c>
      <c r="I339" s="37">
        <v>3</v>
      </c>
      <c r="J339" s="37" t="s">
        <v>92</v>
      </c>
      <c r="K339" s="37" t="s">
        <v>92</v>
      </c>
      <c r="L339" s="34">
        <v>1</v>
      </c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>
        <f t="shared" si="6"/>
        <v>1</v>
      </c>
    </row>
    <row r="340" spans="1:25" ht="15" x14ac:dyDescent="0.25">
      <c r="A340" s="23" t="s">
        <v>376</v>
      </c>
      <c r="B340" s="34">
        <v>4</v>
      </c>
      <c r="C340" s="42">
        <v>4460225.6500000004</v>
      </c>
      <c r="D340" s="42">
        <v>336526.92</v>
      </c>
      <c r="E340" s="34" t="s">
        <v>90</v>
      </c>
      <c r="F340" s="47" t="s">
        <v>41</v>
      </c>
      <c r="G340" s="35" t="s">
        <v>42</v>
      </c>
      <c r="H340" s="22" t="s">
        <v>94</v>
      </c>
      <c r="I340" s="37">
        <v>2</v>
      </c>
      <c r="J340" s="37" t="s">
        <v>92</v>
      </c>
      <c r="K340" s="37" t="s">
        <v>92</v>
      </c>
      <c r="L340" s="34"/>
      <c r="M340" s="34"/>
      <c r="N340" s="34">
        <v>1</v>
      </c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>
        <f t="shared" si="6"/>
        <v>1</v>
      </c>
    </row>
    <row r="341" spans="1:25" ht="15" x14ac:dyDescent="0.25">
      <c r="A341" s="23" t="s">
        <v>408</v>
      </c>
      <c r="B341" s="34">
        <v>4</v>
      </c>
      <c r="C341" s="42">
        <v>4446873.5599999996</v>
      </c>
      <c r="D341" s="42">
        <v>340450.75</v>
      </c>
      <c r="E341" s="34" t="s">
        <v>90</v>
      </c>
      <c r="F341" s="47" t="s">
        <v>40</v>
      </c>
      <c r="G341" s="35" t="s">
        <v>42</v>
      </c>
      <c r="H341" s="22" t="s">
        <v>94</v>
      </c>
      <c r="I341" s="37">
        <v>3</v>
      </c>
      <c r="J341" s="37" t="s">
        <v>92</v>
      </c>
      <c r="K341" s="37" t="s">
        <v>92</v>
      </c>
      <c r="L341" s="34"/>
      <c r="M341" s="34">
        <v>1</v>
      </c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>
        <f t="shared" si="6"/>
        <v>1</v>
      </c>
    </row>
    <row r="342" spans="1:25" ht="15" x14ac:dyDescent="0.25">
      <c r="A342" s="23" t="s">
        <v>478</v>
      </c>
      <c r="B342" s="34">
        <v>4</v>
      </c>
      <c r="C342" s="42">
        <v>4446708.62</v>
      </c>
      <c r="D342" s="42">
        <v>342124.65</v>
      </c>
      <c r="E342" s="34" t="s">
        <v>90</v>
      </c>
      <c r="F342" s="47" t="s">
        <v>40</v>
      </c>
      <c r="G342" s="35" t="s">
        <v>42</v>
      </c>
      <c r="H342" s="22" t="s">
        <v>94</v>
      </c>
      <c r="I342" s="37">
        <v>3</v>
      </c>
      <c r="J342" s="37" t="s">
        <v>92</v>
      </c>
      <c r="K342" s="37" t="s">
        <v>92</v>
      </c>
      <c r="L342" s="34"/>
      <c r="M342" s="34">
        <v>1</v>
      </c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Y342">
        <f t="shared" si="6"/>
        <v>1</v>
      </c>
    </row>
    <row r="343" spans="1:25" ht="15" x14ac:dyDescent="0.25">
      <c r="A343" s="23" t="s">
        <v>477</v>
      </c>
      <c r="B343" s="34">
        <v>4</v>
      </c>
      <c r="C343" s="42">
        <v>4446708.95</v>
      </c>
      <c r="D343" s="42">
        <v>342124.74</v>
      </c>
      <c r="E343" s="34" t="s">
        <v>90</v>
      </c>
      <c r="F343" s="47" t="s">
        <v>40</v>
      </c>
      <c r="G343" s="35" t="s">
        <v>42</v>
      </c>
      <c r="H343" s="22" t="s">
        <v>94</v>
      </c>
      <c r="I343" s="37">
        <v>3</v>
      </c>
      <c r="J343" s="37" t="s">
        <v>92</v>
      </c>
      <c r="K343" s="37" t="s">
        <v>92</v>
      </c>
      <c r="L343" s="34"/>
      <c r="M343" s="34"/>
      <c r="N343" s="34">
        <v>1</v>
      </c>
      <c r="O343" s="34"/>
      <c r="P343" s="34"/>
      <c r="Q343" s="34"/>
      <c r="R343" s="34"/>
      <c r="S343" s="34"/>
      <c r="T343" s="34"/>
      <c r="U343" s="34"/>
      <c r="V343" s="34"/>
      <c r="W343" s="34"/>
      <c r="Y343">
        <f t="shared" si="6"/>
        <v>1</v>
      </c>
    </row>
    <row r="344" spans="1:25" ht="15" x14ac:dyDescent="0.25">
      <c r="A344" s="23" t="s">
        <v>455</v>
      </c>
      <c r="B344" s="34">
        <v>4</v>
      </c>
      <c r="C344" s="42">
        <v>4446643.95</v>
      </c>
      <c r="D344" s="42">
        <v>342782.06</v>
      </c>
      <c r="E344" s="34" t="s">
        <v>90</v>
      </c>
      <c r="F344" s="47" t="s">
        <v>40</v>
      </c>
      <c r="G344" s="35" t="s">
        <v>42</v>
      </c>
      <c r="H344" s="22" t="s">
        <v>94</v>
      </c>
      <c r="I344" s="37">
        <v>3</v>
      </c>
      <c r="J344" s="37" t="s">
        <v>92</v>
      </c>
      <c r="K344" s="37" t="s">
        <v>92</v>
      </c>
      <c r="L344" s="34">
        <v>1</v>
      </c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>
        <f t="shared" si="6"/>
        <v>1</v>
      </c>
    </row>
    <row r="345" spans="1:25" ht="15" x14ac:dyDescent="0.25">
      <c r="A345" s="23" t="s">
        <v>423</v>
      </c>
      <c r="B345" s="34">
        <v>4</v>
      </c>
      <c r="C345" s="42">
        <v>4446629.09</v>
      </c>
      <c r="D345" s="42">
        <v>342941.43</v>
      </c>
      <c r="E345" s="34" t="s">
        <v>90</v>
      </c>
      <c r="F345" s="47" t="s">
        <v>40</v>
      </c>
      <c r="G345" s="35" t="s">
        <v>42</v>
      </c>
      <c r="H345" s="22" t="s">
        <v>94</v>
      </c>
      <c r="I345" s="37">
        <v>3</v>
      </c>
      <c r="J345" s="37" t="s">
        <v>92</v>
      </c>
      <c r="K345" s="37" t="s">
        <v>92</v>
      </c>
      <c r="L345" s="34"/>
      <c r="M345" s="34"/>
      <c r="N345" s="34">
        <v>1</v>
      </c>
      <c r="O345" s="34"/>
      <c r="P345" s="34"/>
      <c r="Q345" s="34"/>
      <c r="R345" s="34"/>
      <c r="S345" s="34"/>
      <c r="T345" s="34"/>
      <c r="U345" s="34">
        <v>1</v>
      </c>
      <c r="V345" s="34"/>
      <c r="W345" s="34"/>
      <c r="X345" s="34"/>
      <c r="Y345">
        <f t="shared" si="6"/>
        <v>2</v>
      </c>
    </row>
    <row r="346" spans="1:25" ht="15" x14ac:dyDescent="0.25">
      <c r="A346" s="23" t="s">
        <v>456</v>
      </c>
      <c r="B346" s="34">
        <v>4</v>
      </c>
      <c r="C346" s="42">
        <v>4446615.51</v>
      </c>
      <c r="D346" s="42">
        <v>343082.43</v>
      </c>
      <c r="E346" s="34" t="s">
        <v>90</v>
      </c>
      <c r="F346" s="47" t="s">
        <v>40</v>
      </c>
      <c r="G346" s="35" t="s">
        <v>42</v>
      </c>
      <c r="H346" s="22" t="s">
        <v>94</v>
      </c>
      <c r="I346" s="37">
        <v>3</v>
      </c>
      <c r="J346" s="37" t="s">
        <v>92</v>
      </c>
      <c r="K346" s="37" t="s">
        <v>92</v>
      </c>
      <c r="L346" s="34">
        <v>1</v>
      </c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>
        <f t="shared" si="6"/>
        <v>1</v>
      </c>
    </row>
    <row r="347" spans="1:25" ht="15" x14ac:dyDescent="0.25">
      <c r="A347" s="23" t="s">
        <v>457</v>
      </c>
      <c r="B347" s="34">
        <v>4</v>
      </c>
      <c r="C347" s="42">
        <v>4446614.9400000004</v>
      </c>
      <c r="D347" s="42">
        <v>343083.1</v>
      </c>
      <c r="E347" s="34" t="s">
        <v>90</v>
      </c>
      <c r="F347" s="47" t="s">
        <v>40</v>
      </c>
      <c r="G347" s="35" t="s">
        <v>42</v>
      </c>
      <c r="H347" s="22" t="s">
        <v>94</v>
      </c>
      <c r="I347" s="37">
        <v>3</v>
      </c>
      <c r="J347" s="37" t="s">
        <v>92</v>
      </c>
      <c r="K347" s="37" t="s">
        <v>92</v>
      </c>
      <c r="L347" s="34">
        <v>1</v>
      </c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>
        <f t="shared" si="6"/>
        <v>1</v>
      </c>
    </row>
    <row r="348" spans="1:25" ht="15" x14ac:dyDescent="0.25">
      <c r="A348" s="23" t="s">
        <v>458</v>
      </c>
      <c r="B348" s="34">
        <v>4</v>
      </c>
      <c r="C348" s="42">
        <v>4446609.1900000004</v>
      </c>
      <c r="D348" s="42">
        <v>343151.15</v>
      </c>
      <c r="E348" s="34" t="s">
        <v>90</v>
      </c>
      <c r="F348" s="47" t="s">
        <v>40</v>
      </c>
      <c r="G348" s="35" t="s">
        <v>42</v>
      </c>
      <c r="H348" s="22" t="s">
        <v>94</v>
      </c>
      <c r="I348" s="37">
        <v>3</v>
      </c>
      <c r="J348" s="37" t="s">
        <v>92</v>
      </c>
      <c r="K348" s="37" t="s">
        <v>92</v>
      </c>
      <c r="L348" s="34"/>
      <c r="M348" s="34">
        <v>1</v>
      </c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Y348">
        <f t="shared" si="6"/>
        <v>1</v>
      </c>
    </row>
    <row r="349" spans="1:25" ht="15" x14ac:dyDescent="0.25">
      <c r="A349" s="23" t="s">
        <v>462</v>
      </c>
      <c r="B349" s="34">
        <v>4</v>
      </c>
      <c r="C349" s="42">
        <v>4446599.25</v>
      </c>
      <c r="D349" s="42">
        <v>343298.7</v>
      </c>
      <c r="E349" s="34" t="s">
        <v>90</v>
      </c>
      <c r="F349" s="47" t="s">
        <v>40</v>
      </c>
      <c r="G349" s="35" t="s">
        <v>42</v>
      </c>
      <c r="H349" s="22" t="s">
        <v>94</v>
      </c>
      <c r="I349" s="37">
        <v>3</v>
      </c>
      <c r="J349" s="37" t="s">
        <v>92</v>
      </c>
      <c r="K349" s="37" t="s">
        <v>92</v>
      </c>
      <c r="L349" s="34"/>
      <c r="M349" s="34"/>
      <c r="N349" s="34">
        <v>1</v>
      </c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>
        <f t="shared" si="6"/>
        <v>1</v>
      </c>
    </row>
    <row r="350" spans="1:25" ht="15" x14ac:dyDescent="0.25">
      <c r="A350" s="23" t="s">
        <v>461</v>
      </c>
      <c r="B350" s="34">
        <v>4</v>
      </c>
      <c r="C350" s="42">
        <v>4446598.57</v>
      </c>
      <c r="D350" s="42">
        <v>343299.28</v>
      </c>
      <c r="E350" s="34" t="s">
        <v>90</v>
      </c>
      <c r="F350" s="47" t="s">
        <v>40</v>
      </c>
      <c r="G350" s="35" t="s">
        <v>42</v>
      </c>
      <c r="H350" s="22" t="s">
        <v>94</v>
      </c>
      <c r="I350" s="37">
        <v>3</v>
      </c>
      <c r="J350" s="37" t="s">
        <v>92</v>
      </c>
      <c r="K350" s="37" t="s">
        <v>92</v>
      </c>
      <c r="L350" s="34"/>
      <c r="M350" s="34"/>
      <c r="N350" s="34">
        <v>1</v>
      </c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>
        <f t="shared" si="6"/>
        <v>1</v>
      </c>
    </row>
    <row r="351" spans="1:25" ht="15" x14ac:dyDescent="0.25">
      <c r="A351" s="23" t="s">
        <v>459</v>
      </c>
      <c r="B351" s="34">
        <v>4</v>
      </c>
      <c r="C351" s="42">
        <v>4446598.01</v>
      </c>
      <c r="D351" s="42">
        <v>343299.69</v>
      </c>
      <c r="E351" s="34" t="s">
        <v>90</v>
      </c>
      <c r="F351" s="47" t="s">
        <v>40</v>
      </c>
      <c r="G351" s="35" t="s">
        <v>42</v>
      </c>
      <c r="H351" s="22" t="s">
        <v>94</v>
      </c>
      <c r="I351" s="37">
        <v>5</v>
      </c>
      <c r="J351" s="37" t="s">
        <v>92</v>
      </c>
      <c r="K351" s="37" t="s">
        <v>92</v>
      </c>
      <c r="L351" s="34"/>
      <c r="M351" s="34">
        <v>1</v>
      </c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>
        <f t="shared" si="6"/>
        <v>1</v>
      </c>
    </row>
    <row r="352" spans="1:25" ht="15" x14ac:dyDescent="0.25">
      <c r="A352" s="23" t="s">
        <v>460</v>
      </c>
      <c r="B352" s="34">
        <v>4</v>
      </c>
      <c r="C352" s="42">
        <v>4446598.67</v>
      </c>
      <c r="D352" s="42">
        <v>343299.71</v>
      </c>
      <c r="E352" s="34" t="s">
        <v>90</v>
      </c>
      <c r="F352" s="47" t="s">
        <v>40</v>
      </c>
      <c r="G352" s="35" t="s">
        <v>42</v>
      </c>
      <c r="H352" s="22" t="s">
        <v>94</v>
      </c>
      <c r="I352" s="37">
        <v>3</v>
      </c>
      <c r="J352" s="37" t="s">
        <v>92</v>
      </c>
      <c r="K352" s="37" t="s">
        <v>92</v>
      </c>
      <c r="L352" s="34">
        <v>1</v>
      </c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>
        <f t="shared" si="6"/>
        <v>1</v>
      </c>
    </row>
    <row r="353" spans="1:25" ht="15" x14ac:dyDescent="0.25">
      <c r="A353" s="23" t="s">
        <v>425</v>
      </c>
      <c r="B353" s="34">
        <v>4</v>
      </c>
      <c r="C353" s="42">
        <v>4446579.22</v>
      </c>
      <c r="D353" s="42">
        <v>343381.28</v>
      </c>
      <c r="E353" s="34" t="s">
        <v>90</v>
      </c>
      <c r="F353" s="47" t="s">
        <v>40</v>
      </c>
      <c r="G353" s="35" t="s">
        <v>42</v>
      </c>
      <c r="H353" s="22" t="s">
        <v>94</v>
      </c>
      <c r="I353" s="37">
        <v>3</v>
      </c>
      <c r="J353" s="37" t="s">
        <v>92</v>
      </c>
      <c r="K353" s="37" t="s">
        <v>92</v>
      </c>
      <c r="L353" s="34"/>
      <c r="M353" s="34"/>
      <c r="N353" s="34">
        <v>1</v>
      </c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>
        <f t="shared" si="6"/>
        <v>1</v>
      </c>
    </row>
    <row r="354" spans="1:25" ht="15" x14ac:dyDescent="0.25">
      <c r="A354" s="23" t="s">
        <v>424</v>
      </c>
      <c r="B354" s="34">
        <v>4</v>
      </c>
      <c r="C354" s="42">
        <v>4446579.54</v>
      </c>
      <c r="D354" s="42">
        <v>343381.62</v>
      </c>
      <c r="E354" s="34" t="s">
        <v>90</v>
      </c>
      <c r="F354" s="47" t="s">
        <v>40</v>
      </c>
      <c r="G354" s="35" t="s">
        <v>42</v>
      </c>
      <c r="H354" s="22" t="s">
        <v>94</v>
      </c>
      <c r="I354" s="37">
        <v>3</v>
      </c>
      <c r="J354" s="37" t="s">
        <v>92</v>
      </c>
      <c r="K354" s="37" t="s">
        <v>92</v>
      </c>
      <c r="L354" s="34"/>
      <c r="M354" s="34"/>
      <c r="N354" s="34">
        <v>1</v>
      </c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>
        <f t="shared" si="6"/>
        <v>1</v>
      </c>
    </row>
    <row r="355" spans="1:25" ht="15" x14ac:dyDescent="0.25">
      <c r="A355" s="23" t="s">
        <v>476</v>
      </c>
      <c r="B355" s="34">
        <v>14</v>
      </c>
      <c r="C355" s="42">
        <v>4448647.8499999996</v>
      </c>
      <c r="D355" s="42">
        <v>343403.67</v>
      </c>
      <c r="E355" s="34" t="s">
        <v>90</v>
      </c>
      <c r="F355" s="47" t="s">
        <v>40</v>
      </c>
      <c r="G355" s="35" t="s">
        <v>42</v>
      </c>
      <c r="H355" s="22" t="s">
        <v>94</v>
      </c>
      <c r="I355" s="37">
        <v>3</v>
      </c>
      <c r="J355" s="37" t="s">
        <v>92</v>
      </c>
      <c r="K355" s="37" t="s">
        <v>92</v>
      </c>
      <c r="L355" s="34"/>
      <c r="M355" s="34"/>
      <c r="N355" s="34">
        <v>1</v>
      </c>
      <c r="O355" s="34"/>
      <c r="P355" s="34"/>
      <c r="Q355" s="34">
        <v>1</v>
      </c>
      <c r="R355" s="34"/>
      <c r="S355" s="34"/>
      <c r="T355" s="34"/>
      <c r="U355" s="34"/>
      <c r="V355" s="34"/>
      <c r="W355" s="34"/>
      <c r="X355" s="34"/>
      <c r="Y355">
        <f t="shared" si="6"/>
        <v>2</v>
      </c>
    </row>
    <row r="356" spans="1:25" ht="15" x14ac:dyDescent="0.25">
      <c r="A356" s="23" t="s">
        <v>449</v>
      </c>
      <c r="B356" s="34">
        <v>5</v>
      </c>
      <c r="C356" s="42">
        <v>4443343.57</v>
      </c>
      <c r="D356" s="42">
        <v>343756.22</v>
      </c>
      <c r="E356" s="34" t="s">
        <v>90</v>
      </c>
      <c r="F356" s="47" t="s">
        <v>40</v>
      </c>
      <c r="G356" s="35" t="s">
        <v>42</v>
      </c>
      <c r="H356" s="22" t="s">
        <v>94</v>
      </c>
      <c r="I356" s="37">
        <v>2</v>
      </c>
      <c r="J356" s="37" t="s">
        <v>92</v>
      </c>
      <c r="K356" s="37" t="s">
        <v>92</v>
      </c>
      <c r="L356" s="34">
        <v>1</v>
      </c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>
        <f t="shared" si="6"/>
        <v>1</v>
      </c>
    </row>
    <row r="357" spans="1:25" ht="15" x14ac:dyDescent="0.25">
      <c r="A357" s="23" t="s">
        <v>479</v>
      </c>
      <c r="B357" s="34">
        <v>4</v>
      </c>
      <c r="C357" s="42">
        <v>4446552.4400000004</v>
      </c>
      <c r="D357" s="42">
        <v>343779.51</v>
      </c>
      <c r="E357" s="34" t="s">
        <v>90</v>
      </c>
      <c r="F357" s="47" t="s">
        <v>40</v>
      </c>
      <c r="G357" s="35" t="s">
        <v>42</v>
      </c>
      <c r="H357" s="22" t="s">
        <v>94</v>
      </c>
      <c r="I357" s="37">
        <v>3</v>
      </c>
      <c r="J357" s="37" t="s">
        <v>92</v>
      </c>
      <c r="K357" s="37" t="s">
        <v>92</v>
      </c>
      <c r="L357" s="34"/>
      <c r="M357" s="34"/>
      <c r="N357" s="34">
        <v>1</v>
      </c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>
        <f t="shared" si="6"/>
        <v>1</v>
      </c>
    </row>
    <row r="358" spans="1:25" ht="15" x14ac:dyDescent="0.25">
      <c r="A358" s="23" t="s">
        <v>426</v>
      </c>
      <c r="B358" s="34">
        <v>4</v>
      </c>
      <c r="C358" s="42">
        <v>4446549.37</v>
      </c>
      <c r="D358" s="42">
        <v>343804.41</v>
      </c>
      <c r="E358" s="34" t="s">
        <v>90</v>
      </c>
      <c r="F358" s="47" t="s">
        <v>40</v>
      </c>
      <c r="G358" s="35" t="s">
        <v>42</v>
      </c>
      <c r="H358" s="22" t="s">
        <v>94</v>
      </c>
      <c r="I358" s="37">
        <v>3</v>
      </c>
      <c r="J358" s="37" t="s">
        <v>92</v>
      </c>
      <c r="K358" s="37" t="s">
        <v>92</v>
      </c>
      <c r="L358" s="34"/>
      <c r="M358" s="34"/>
      <c r="N358" s="34"/>
      <c r="O358" s="34"/>
      <c r="P358" s="34"/>
      <c r="Q358" s="34"/>
      <c r="R358" s="34"/>
      <c r="S358" s="34"/>
      <c r="T358" s="34"/>
      <c r="U358" s="34">
        <v>1</v>
      </c>
      <c r="V358" s="34"/>
      <c r="W358" s="34"/>
      <c r="X358" s="34"/>
      <c r="Y358">
        <f t="shared" si="6"/>
        <v>1</v>
      </c>
    </row>
    <row r="359" spans="1:25" ht="15" x14ac:dyDescent="0.25">
      <c r="A359" s="23" t="s">
        <v>427</v>
      </c>
      <c r="B359" s="34">
        <v>4</v>
      </c>
      <c r="C359" s="42">
        <v>4446548.6100000003</v>
      </c>
      <c r="D359" s="42">
        <v>343808.83</v>
      </c>
      <c r="E359" s="34" t="s">
        <v>90</v>
      </c>
      <c r="F359" s="47" t="s">
        <v>40</v>
      </c>
      <c r="G359" s="35" t="s">
        <v>42</v>
      </c>
      <c r="H359" s="22" t="s">
        <v>94</v>
      </c>
      <c r="I359" s="37">
        <v>3</v>
      </c>
      <c r="J359" s="37" t="s">
        <v>92</v>
      </c>
      <c r="K359" s="37" t="s">
        <v>92</v>
      </c>
      <c r="L359" s="34">
        <v>1</v>
      </c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Y359">
        <f t="shared" si="6"/>
        <v>1</v>
      </c>
    </row>
    <row r="360" spans="1:25" ht="15" x14ac:dyDescent="0.25">
      <c r="A360" s="23" t="s">
        <v>463</v>
      </c>
      <c r="B360" s="34">
        <v>4</v>
      </c>
      <c r="C360" s="42">
        <v>4446533.5599999996</v>
      </c>
      <c r="D360" s="42">
        <v>343984.05</v>
      </c>
      <c r="E360" s="34" t="s">
        <v>90</v>
      </c>
      <c r="F360" s="47" t="s">
        <v>40</v>
      </c>
      <c r="G360" s="35" t="s">
        <v>42</v>
      </c>
      <c r="H360" s="22" t="s">
        <v>94</v>
      </c>
      <c r="I360" s="37">
        <v>3</v>
      </c>
      <c r="J360" s="37" t="s">
        <v>92</v>
      </c>
      <c r="K360" s="37" t="s">
        <v>92</v>
      </c>
      <c r="L360" s="34"/>
      <c r="M360" s="34"/>
      <c r="N360" s="34">
        <v>1</v>
      </c>
      <c r="O360" s="34"/>
      <c r="P360" s="34"/>
      <c r="Q360" s="34"/>
      <c r="R360" s="34"/>
      <c r="S360" s="34"/>
      <c r="T360" s="34"/>
      <c r="U360" s="34">
        <v>1</v>
      </c>
      <c r="V360" s="34"/>
      <c r="W360" s="34"/>
      <c r="X360" s="34"/>
      <c r="Y360">
        <f t="shared" si="6"/>
        <v>2</v>
      </c>
    </row>
    <row r="361" spans="1:25" ht="15" x14ac:dyDescent="0.25">
      <c r="A361" s="23" t="s">
        <v>428</v>
      </c>
      <c r="B361" s="34">
        <v>4</v>
      </c>
      <c r="C361" s="42">
        <v>4446504.1399999997</v>
      </c>
      <c r="D361" s="42">
        <v>344333.83</v>
      </c>
      <c r="E361" s="34" t="s">
        <v>90</v>
      </c>
      <c r="F361" s="47" t="s">
        <v>40</v>
      </c>
      <c r="G361" s="35" t="s">
        <v>42</v>
      </c>
      <c r="H361" s="22" t="s">
        <v>94</v>
      </c>
      <c r="I361" s="37">
        <v>3</v>
      </c>
      <c r="J361" s="37" t="s">
        <v>92</v>
      </c>
      <c r="K361" s="37" t="s">
        <v>92</v>
      </c>
      <c r="L361" s="34">
        <v>1</v>
      </c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Y361">
        <f t="shared" si="6"/>
        <v>1</v>
      </c>
    </row>
    <row r="362" spans="1:25" ht="15" x14ac:dyDescent="0.25">
      <c r="A362" s="23" t="s">
        <v>429</v>
      </c>
      <c r="B362" s="34">
        <v>4</v>
      </c>
      <c r="C362" s="42">
        <v>4446503.3099999996</v>
      </c>
      <c r="D362" s="42">
        <v>344357.93</v>
      </c>
      <c r="E362" s="34" t="s">
        <v>90</v>
      </c>
      <c r="F362" s="47" t="s">
        <v>40</v>
      </c>
      <c r="G362" s="35" t="s">
        <v>42</v>
      </c>
      <c r="H362" s="22" t="s">
        <v>94</v>
      </c>
      <c r="I362" s="37">
        <v>2</v>
      </c>
      <c r="J362" s="37" t="s">
        <v>92</v>
      </c>
      <c r="K362" s="37" t="s">
        <v>92</v>
      </c>
      <c r="L362" s="34"/>
      <c r="M362" s="34"/>
      <c r="N362" s="34">
        <v>1</v>
      </c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>
        <f t="shared" si="6"/>
        <v>1</v>
      </c>
    </row>
    <row r="363" spans="1:25" ht="15" x14ac:dyDescent="0.25">
      <c r="A363" s="23" t="s">
        <v>431</v>
      </c>
      <c r="B363" s="34">
        <v>4</v>
      </c>
      <c r="C363" s="42">
        <v>4446470.7</v>
      </c>
      <c r="D363" s="42">
        <v>344626.44</v>
      </c>
      <c r="E363" s="34" t="s">
        <v>90</v>
      </c>
      <c r="F363" s="47" t="s">
        <v>40</v>
      </c>
      <c r="G363" s="35" t="s">
        <v>42</v>
      </c>
      <c r="H363" s="22" t="s">
        <v>94</v>
      </c>
      <c r="I363" s="37">
        <v>2</v>
      </c>
      <c r="J363" s="37" t="s">
        <v>92</v>
      </c>
      <c r="K363" s="37" t="s">
        <v>92</v>
      </c>
      <c r="L363" s="34"/>
      <c r="M363" s="34"/>
      <c r="N363" s="34">
        <v>1</v>
      </c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>
        <f t="shared" si="6"/>
        <v>1</v>
      </c>
    </row>
    <row r="364" spans="1:25" ht="15" x14ac:dyDescent="0.25">
      <c r="A364" s="23" t="s">
        <v>430</v>
      </c>
      <c r="B364" s="34">
        <v>4</v>
      </c>
      <c r="C364" s="42">
        <v>4446470.3499999996</v>
      </c>
      <c r="D364" s="42">
        <v>344627.02</v>
      </c>
      <c r="E364" s="34" t="s">
        <v>90</v>
      </c>
      <c r="F364" s="47" t="s">
        <v>40</v>
      </c>
      <c r="G364" s="35" t="s">
        <v>42</v>
      </c>
      <c r="H364" s="22" t="s">
        <v>94</v>
      </c>
      <c r="I364" s="37">
        <v>2</v>
      </c>
      <c r="J364" s="37" t="s">
        <v>92</v>
      </c>
      <c r="K364" s="37" t="s">
        <v>92</v>
      </c>
      <c r="L364" s="34"/>
      <c r="M364" s="34"/>
      <c r="N364" s="34">
        <v>1</v>
      </c>
      <c r="O364" s="34"/>
      <c r="P364" s="34"/>
      <c r="Q364" s="34"/>
      <c r="R364" s="34"/>
      <c r="S364" s="34"/>
      <c r="T364" s="34"/>
      <c r="U364" s="34"/>
      <c r="V364" s="34"/>
      <c r="W364" s="34"/>
      <c r="Y364">
        <f t="shared" si="6"/>
        <v>1</v>
      </c>
    </row>
    <row r="365" spans="1:25" ht="15" x14ac:dyDescent="0.25">
      <c r="A365" s="23" t="s">
        <v>432</v>
      </c>
      <c r="B365" s="34">
        <v>4</v>
      </c>
      <c r="C365" s="42">
        <v>4446467.28</v>
      </c>
      <c r="D365" s="42">
        <v>344662.92</v>
      </c>
      <c r="E365" s="34" t="s">
        <v>90</v>
      </c>
      <c r="F365" s="47" t="s">
        <v>40</v>
      </c>
      <c r="G365" s="35" t="s">
        <v>42</v>
      </c>
      <c r="H365" s="22" t="s">
        <v>94</v>
      </c>
      <c r="I365" s="37">
        <v>2</v>
      </c>
      <c r="J365" s="37" t="s">
        <v>92</v>
      </c>
      <c r="K365" s="37" t="s">
        <v>92</v>
      </c>
      <c r="L365" s="34">
        <v>1</v>
      </c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>
        <f t="shared" si="6"/>
        <v>1</v>
      </c>
    </row>
    <row r="366" spans="1:25" ht="15" x14ac:dyDescent="0.25">
      <c r="A366" s="23" t="s">
        <v>409</v>
      </c>
      <c r="B366" s="34">
        <v>4</v>
      </c>
      <c r="C366" s="42">
        <v>4446468.28</v>
      </c>
      <c r="D366" s="42">
        <v>344754.88</v>
      </c>
      <c r="E366" s="34" t="s">
        <v>90</v>
      </c>
      <c r="F366" s="47" t="s">
        <v>40</v>
      </c>
      <c r="G366" s="35" t="s">
        <v>42</v>
      </c>
      <c r="H366" s="22" t="s">
        <v>94</v>
      </c>
      <c r="I366" s="37">
        <v>2</v>
      </c>
      <c r="J366" s="37" t="s">
        <v>92</v>
      </c>
      <c r="K366" s="37" t="s">
        <v>92</v>
      </c>
      <c r="L366" s="34">
        <v>1</v>
      </c>
      <c r="M366" s="34">
        <v>1</v>
      </c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>
        <f t="shared" si="6"/>
        <v>2</v>
      </c>
    </row>
    <row r="367" spans="1:25" ht="15" x14ac:dyDescent="0.25">
      <c r="A367" s="23" t="s">
        <v>433</v>
      </c>
      <c r="B367" s="34">
        <v>4</v>
      </c>
      <c r="C367" s="42">
        <v>4446466.83</v>
      </c>
      <c r="D367" s="42">
        <v>344766.1</v>
      </c>
      <c r="E367" s="34" t="s">
        <v>90</v>
      </c>
      <c r="F367" s="47" t="s">
        <v>40</v>
      </c>
      <c r="G367" s="35" t="s">
        <v>42</v>
      </c>
      <c r="H367" s="22" t="s">
        <v>94</v>
      </c>
      <c r="I367" s="37">
        <v>2</v>
      </c>
      <c r="J367" s="37" t="s">
        <v>92</v>
      </c>
      <c r="K367" s="37" t="s">
        <v>92</v>
      </c>
      <c r="L367" s="34">
        <v>1</v>
      </c>
      <c r="M367" s="34"/>
      <c r="N367" s="34"/>
      <c r="O367" s="34"/>
      <c r="P367" s="34"/>
      <c r="Q367" s="34">
        <v>1</v>
      </c>
      <c r="R367" s="34"/>
      <c r="S367" s="34"/>
      <c r="T367" s="34"/>
      <c r="U367" s="34"/>
      <c r="V367" s="34"/>
      <c r="W367" s="34"/>
      <c r="X367" s="34"/>
      <c r="Y367">
        <f t="shared" si="6"/>
        <v>2</v>
      </c>
    </row>
    <row r="368" spans="1:25" ht="15" x14ac:dyDescent="0.25">
      <c r="A368" s="23" t="s">
        <v>410</v>
      </c>
      <c r="B368" s="34">
        <v>4</v>
      </c>
      <c r="C368" s="42">
        <v>4446455.13</v>
      </c>
      <c r="D368" s="42">
        <v>344805.83</v>
      </c>
      <c r="E368" s="34" t="s">
        <v>90</v>
      </c>
      <c r="F368" s="47" t="s">
        <v>40</v>
      </c>
      <c r="G368" s="35" t="s">
        <v>42</v>
      </c>
      <c r="H368" s="22" t="s">
        <v>94</v>
      </c>
      <c r="I368" s="37">
        <v>2</v>
      </c>
      <c r="J368" s="37" t="s">
        <v>92</v>
      </c>
      <c r="K368" s="37" t="s">
        <v>92</v>
      </c>
      <c r="L368" s="34"/>
      <c r="M368" s="34"/>
      <c r="N368" s="34">
        <v>1</v>
      </c>
      <c r="O368" s="34"/>
      <c r="P368" s="34"/>
      <c r="Q368" s="34"/>
      <c r="R368" s="34"/>
      <c r="S368" s="34"/>
      <c r="T368" s="34"/>
      <c r="U368" s="34"/>
      <c r="V368" s="34"/>
      <c r="W368" s="34"/>
      <c r="Y368">
        <f t="shared" si="6"/>
        <v>1</v>
      </c>
    </row>
    <row r="369" spans="1:25" ht="15" x14ac:dyDescent="0.25">
      <c r="A369" s="23" t="s">
        <v>434</v>
      </c>
      <c r="B369" s="34">
        <v>4</v>
      </c>
      <c r="C369" s="42">
        <v>4446449.1100000003</v>
      </c>
      <c r="D369" s="42">
        <v>344871.83</v>
      </c>
      <c r="E369" s="34" t="s">
        <v>90</v>
      </c>
      <c r="F369" s="47" t="s">
        <v>40</v>
      </c>
      <c r="G369" s="35" t="s">
        <v>42</v>
      </c>
      <c r="H369" s="22" t="s">
        <v>94</v>
      </c>
      <c r="I369" s="37">
        <v>2</v>
      </c>
      <c r="J369" s="37" t="s">
        <v>92</v>
      </c>
      <c r="K369" s="37" t="s">
        <v>92</v>
      </c>
      <c r="L369" s="34"/>
      <c r="M369" s="34">
        <v>1</v>
      </c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>
        <f t="shared" si="6"/>
        <v>1</v>
      </c>
    </row>
    <row r="370" spans="1:25" ht="15" x14ac:dyDescent="0.25">
      <c r="A370" s="23" t="s">
        <v>411</v>
      </c>
      <c r="B370" s="34">
        <v>4</v>
      </c>
      <c r="C370" s="42">
        <v>4446433.47</v>
      </c>
      <c r="D370" s="42">
        <v>345033.92</v>
      </c>
      <c r="E370" s="34" t="s">
        <v>90</v>
      </c>
      <c r="F370" s="47" t="s">
        <v>40</v>
      </c>
      <c r="G370" s="35" t="s">
        <v>42</v>
      </c>
      <c r="H370" s="22" t="s">
        <v>94</v>
      </c>
      <c r="I370" s="37">
        <v>2</v>
      </c>
      <c r="J370" s="37" t="s">
        <v>92</v>
      </c>
      <c r="K370" s="37" t="s">
        <v>92</v>
      </c>
      <c r="L370" s="34">
        <v>1</v>
      </c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>
        <f t="shared" si="6"/>
        <v>1</v>
      </c>
    </row>
    <row r="371" spans="1:25" ht="15" x14ac:dyDescent="0.25">
      <c r="A371" s="23" t="s">
        <v>435</v>
      </c>
      <c r="B371" s="34">
        <v>4</v>
      </c>
      <c r="C371" s="42">
        <v>4446431.51</v>
      </c>
      <c r="D371" s="42">
        <v>345037.11</v>
      </c>
      <c r="E371" s="34" t="s">
        <v>90</v>
      </c>
      <c r="F371" s="47" t="s">
        <v>40</v>
      </c>
      <c r="G371" s="35" t="s">
        <v>42</v>
      </c>
      <c r="H371" s="22" t="s">
        <v>94</v>
      </c>
      <c r="I371" s="37">
        <v>2</v>
      </c>
      <c r="J371" s="37" t="s">
        <v>92</v>
      </c>
      <c r="K371" s="37" t="s">
        <v>92</v>
      </c>
      <c r="L371" s="34"/>
      <c r="M371" s="34">
        <v>1</v>
      </c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>
        <f t="shared" si="6"/>
        <v>1</v>
      </c>
    </row>
    <row r="372" spans="1:25" ht="15" x14ac:dyDescent="0.25">
      <c r="A372" s="23" t="s">
        <v>436</v>
      </c>
      <c r="B372" s="34">
        <v>14</v>
      </c>
      <c r="C372" s="42">
        <v>4447854.2</v>
      </c>
      <c r="D372" s="42">
        <v>345475.19</v>
      </c>
      <c r="E372" s="34" t="s">
        <v>90</v>
      </c>
      <c r="F372" s="47" t="s">
        <v>40</v>
      </c>
      <c r="G372" s="35" t="s">
        <v>42</v>
      </c>
      <c r="H372" s="22" t="s">
        <v>94</v>
      </c>
      <c r="I372" s="37">
        <v>2</v>
      </c>
      <c r="J372" s="37" t="s">
        <v>92</v>
      </c>
      <c r="K372" s="37" t="s">
        <v>92</v>
      </c>
      <c r="L372" s="34"/>
      <c r="M372" s="34"/>
      <c r="N372" s="34">
        <v>1</v>
      </c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>
        <f t="shared" si="6"/>
        <v>1</v>
      </c>
    </row>
    <row r="373" spans="1:25" ht="15" x14ac:dyDescent="0.25">
      <c r="A373" s="23" t="s">
        <v>385</v>
      </c>
      <c r="B373" s="34">
        <v>2</v>
      </c>
      <c r="C373" s="42">
        <v>4452278.8600000003</v>
      </c>
      <c r="D373" s="42">
        <v>351649.06</v>
      </c>
      <c r="E373" s="34" t="s">
        <v>90</v>
      </c>
      <c r="F373" s="47" t="s">
        <v>41</v>
      </c>
      <c r="G373" s="35" t="s">
        <v>42</v>
      </c>
      <c r="H373" s="22" t="s">
        <v>94</v>
      </c>
      <c r="I373" s="37">
        <v>2</v>
      </c>
      <c r="J373" s="37" t="s">
        <v>92</v>
      </c>
      <c r="K373" s="37" t="s">
        <v>92</v>
      </c>
      <c r="L373" s="34"/>
      <c r="M373" s="34"/>
      <c r="N373" s="34">
        <v>1</v>
      </c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>
        <f t="shared" si="6"/>
        <v>1</v>
      </c>
    </row>
    <row r="374" spans="1:25" ht="15" x14ac:dyDescent="0.25">
      <c r="A374" s="23" t="s">
        <v>384</v>
      </c>
      <c r="B374" s="34">
        <v>2</v>
      </c>
      <c r="C374" s="42">
        <v>4452279.08</v>
      </c>
      <c r="D374" s="42">
        <v>351649.07</v>
      </c>
      <c r="E374" s="34" t="s">
        <v>90</v>
      </c>
      <c r="F374" s="47" t="s">
        <v>41</v>
      </c>
      <c r="G374" s="35" t="s">
        <v>42</v>
      </c>
      <c r="H374" s="22" t="s">
        <v>94</v>
      </c>
      <c r="I374" s="37">
        <v>2</v>
      </c>
      <c r="J374" s="37" t="s">
        <v>92</v>
      </c>
      <c r="K374" s="37" t="s">
        <v>92</v>
      </c>
      <c r="L374" s="34"/>
      <c r="M374" s="34"/>
      <c r="N374" s="34">
        <v>1</v>
      </c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>
        <f t="shared" si="6"/>
        <v>1</v>
      </c>
    </row>
    <row r="375" spans="1:25" ht="15" x14ac:dyDescent="0.25">
      <c r="A375" s="23" t="s">
        <v>395</v>
      </c>
      <c r="B375" s="34">
        <v>2</v>
      </c>
      <c r="C375" s="42">
        <v>4451607.2300000004</v>
      </c>
      <c r="D375" s="42">
        <v>352620.08</v>
      </c>
      <c r="E375" s="34" t="s">
        <v>90</v>
      </c>
      <c r="F375" s="47" t="s">
        <v>41</v>
      </c>
      <c r="G375" s="35" t="s">
        <v>42</v>
      </c>
      <c r="H375" s="22" t="s">
        <v>94</v>
      </c>
      <c r="I375" s="37">
        <v>7</v>
      </c>
      <c r="J375" s="37" t="s">
        <v>92</v>
      </c>
      <c r="K375" s="37" t="s">
        <v>92</v>
      </c>
      <c r="L375" s="34">
        <v>1</v>
      </c>
      <c r="M375" s="34"/>
      <c r="N375" s="34">
        <v>1</v>
      </c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>
        <f t="shared" si="6"/>
        <v>2</v>
      </c>
    </row>
    <row r="376" spans="1:25" ht="15" x14ac:dyDescent="0.25">
      <c r="A376" s="23" t="s">
        <v>399</v>
      </c>
      <c r="B376" s="34">
        <v>21</v>
      </c>
      <c r="C376" s="42">
        <v>4445614.13</v>
      </c>
      <c r="D376" s="42">
        <v>353634.58</v>
      </c>
      <c r="E376" s="34" t="s">
        <v>90</v>
      </c>
      <c r="F376" s="47" t="s">
        <v>41</v>
      </c>
      <c r="G376" s="35" t="s">
        <v>42</v>
      </c>
      <c r="H376" s="22" t="s">
        <v>94</v>
      </c>
      <c r="I376" s="37">
        <v>2</v>
      </c>
      <c r="J376" s="37" t="s">
        <v>92</v>
      </c>
      <c r="K376" s="37" t="s">
        <v>92</v>
      </c>
      <c r="L376" s="34">
        <v>1</v>
      </c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>
        <f t="shared" si="6"/>
        <v>1</v>
      </c>
    </row>
    <row r="377" spans="1:25" ht="15" x14ac:dyDescent="0.25">
      <c r="A377" s="23" t="s">
        <v>400</v>
      </c>
      <c r="B377" s="34">
        <v>21</v>
      </c>
      <c r="C377" s="42">
        <v>4445616.01</v>
      </c>
      <c r="D377" s="42">
        <v>353813.14</v>
      </c>
      <c r="E377" s="34" t="s">
        <v>90</v>
      </c>
      <c r="F377" s="47" t="s">
        <v>41</v>
      </c>
      <c r="G377" s="35" t="s">
        <v>42</v>
      </c>
      <c r="H377" s="22" t="s">
        <v>94</v>
      </c>
      <c r="I377" s="37">
        <v>2</v>
      </c>
      <c r="J377" s="37" t="s">
        <v>92</v>
      </c>
      <c r="K377" s="37" t="s">
        <v>92</v>
      </c>
      <c r="L377" s="34"/>
      <c r="M377" s="34"/>
      <c r="N377" s="34">
        <v>1</v>
      </c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>
        <f t="shared" si="6"/>
        <v>1</v>
      </c>
    </row>
    <row r="378" spans="1:25" ht="15" x14ac:dyDescent="0.25">
      <c r="A378" s="23" t="s">
        <v>386</v>
      </c>
      <c r="B378" s="34">
        <v>59</v>
      </c>
      <c r="C378" s="42">
        <v>4452231.24</v>
      </c>
      <c r="D378" s="42">
        <v>355891.11</v>
      </c>
      <c r="E378" s="34" t="s">
        <v>90</v>
      </c>
      <c r="F378" s="47" t="s">
        <v>41</v>
      </c>
      <c r="G378" s="35" t="s">
        <v>42</v>
      </c>
      <c r="H378" s="22" t="s">
        <v>94</v>
      </c>
      <c r="I378" s="37">
        <v>2</v>
      </c>
      <c r="J378" s="37" t="s">
        <v>92</v>
      </c>
      <c r="K378" s="37" t="s">
        <v>92</v>
      </c>
      <c r="L378" s="34"/>
      <c r="M378" s="34"/>
      <c r="N378" s="34">
        <v>1</v>
      </c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>
        <f t="shared" si="6"/>
        <v>1</v>
      </c>
    </row>
    <row r="379" spans="1:25" x14ac:dyDescent="0.2">
      <c r="Y379" t="s">
        <v>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workbookViewId="0">
      <selection activeCell="N23" sqref="N23"/>
    </sheetView>
  </sheetViews>
  <sheetFormatPr defaultRowHeight="12.75" x14ac:dyDescent="0.2"/>
  <cols>
    <col min="1" max="1" width="10.140625" bestFit="1" customWidth="1"/>
    <col min="2" max="2" width="15.42578125" customWidth="1"/>
    <col min="5" max="5" width="11.140625" customWidth="1"/>
    <col min="8" max="8" width="16" customWidth="1"/>
  </cols>
  <sheetData>
    <row r="1" spans="1:11" x14ac:dyDescent="0.2">
      <c r="A1" s="7" t="s">
        <v>533</v>
      </c>
    </row>
    <row r="2" spans="1:11" x14ac:dyDescent="0.2">
      <c r="A2" t="s">
        <v>597</v>
      </c>
    </row>
    <row r="3" spans="1:11" x14ac:dyDescent="0.2">
      <c r="A3" s="18" t="s">
        <v>534</v>
      </c>
      <c r="G3" s="18" t="s">
        <v>535</v>
      </c>
    </row>
    <row r="4" spans="1:11" x14ac:dyDescent="0.2">
      <c r="A4" s="7" t="s">
        <v>91</v>
      </c>
      <c r="B4" s="7"/>
      <c r="C4" s="7" t="s">
        <v>532</v>
      </c>
      <c r="D4" s="7"/>
      <c r="E4" s="7"/>
      <c r="G4" s="7" t="s">
        <v>91</v>
      </c>
      <c r="H4" s="7"/>
      <c r="I4" s="7" t="s">
        <v>532</v>
      </c>
      <c r="J4" s="7"/>
      <c r="K4" s="7"/>
    </row>
    <row r="5" spans="1:11" x14ac:dyDescent="0.2">
      <c r="A5" s="7"/>
      <c r="B5" s="7"/>
      <c r="C5" s="7"/>
      <c r="D5" s="7"/>
      <c r="E5" s="7"/>
      <c r="G5" s="7"/>
      <c r="H5" s="7"/>
      <c r="I5" s="7"/>
      <c r="J5" s="7"/>
      <c r="K5" s="7"/>
    </row>
    <row r="6" spans="1:11" x14ac:dyDescent="0.2">
      <c r="A6" s="7"/>
      <c r="B6" s="7" t="s">
        <v>536</v>
      </c>
      <c r="C6">
        <v>1.25</v>
      </c>
      <c r="D6" s="7"/>
      <c r="E6" s="7"/>
      <c r="G6" s="7"/>
      <c r="H6" s="7" t="s">
        <v>540</v>
      </c>
      <c r="I6">
        <v>3.5</v>
      </c>
      <c r="J6" s="7"/>
    </row>
    <row r="7" spans="1:11" x14ac:dyDescent="0.2">
      <c r="A7" s="7"/>
      <c r="B7" s="7" t="s">
        <v>537</v>
      </c>
      <c r="C7" s="18">
        <v>1.63</v>
      </c>
      <c r="D7" s="7"/>
      <c r="E7" s="7"/>
      <c r="G7" s="7"/>
      <c r="H7" s="7" t="s">
        <v>541</v>
      </c>
      <c r="I7">
        <v>2.5</v>
      </c>
      <c r="J7" s="7"/>
    </row>
    <row r="9" spans="1:11" x14ac:dyDescent="0.2">
      <c r="A9" s="7" t="s">
        <v>94</v>
      </c>
      <c r="B9" s="7"/>
      <c r="C9" s="7" t="s">
        <v>532</v>
      </c>
      <c r="D9" s="7"/>
      <c r="E9" s="7"/>
      <c r="G9" s="7" t="s">
        <v>94</v>
      </c>
      <c r="H9" s="7"/>
      <c r="I9" s="7" t="s">
        <v>532</v>
      </c>
      <c r="J9" s="7"/>
      <c r="K9" s="7"/>
    </row>
    <row r="10" spans="1:11" x14ac:dyDescent="0.2">
      <c r="B10" s="7"/>
      <c r="C10" s="7"/>
      <c r="D10" s="7"/>
      <c r="E10" s="7"/>
      <c r="H10" s="7"/>
      <c r="I10" s="7"/>
      <c r="J10" s="7"/>
      <c r="K10" s="7"/>
    </row>
    <row r="11" spans="1:11" ht="15" x14ac:dyDescent="0.25">
      <c r="B11" s="7" t="s">
        <v>538</v>
      </c>
      <c r="C11" s="104">
        <v>1.1061946902654867</v>
      </c>
      <c r="D11" s="7"/>
      <c r="H11" s="7" t="s">
        <v>542</v>
      </c>
      <c r="I11" s="106">
        <v>1.8082191780821917</v>
      </c>
    </row>
    <row r="12" spans="1:11" x14ac:dyDescent="0.2">
      <c r="B12" s="7" t="s">
        <v>539</v>
      </c>
      <c r="C12" s="105">
        <v>1.411764705882353</v>
      </c>
      <c r="D12" s="7"/>
      <c r="H12" s="7" t="s">
        <v>543</v>
      </c>
      <c r="I12" s="104">
        <v>2.2770270270270272</v>
      </c>
    </row>
    <row r="16" spans="1:11" x14ac:dyDescent="0.2">
      <c r="A16" s="7" t="s">
        <v>554</v>
      </c>
      <c r="J16" s="7" t="s">
        <v>561</v>
      </c>
    </row>
    <row r="17" spans="1:10" x14ac:dyDescent="0.2">
      <c r="A17" s="96" t="s">
        <v>547</v>
      </c>
      <c r="B17" s="7"/>
      <c r="E17" s="97">
        <v>2.2E-16</v>
      </c>
      <c r="J17" s="96" t="s">
        <v>563</v>
      </c>
    </row>
    <row r="18" spans="1:10" x14ac:dyDescent="0.2">
      <c r="A18" s="96" t="s">
        <v>548</v>
      </c>
      <c r="J18" s="96" t="s">
        <v>548</v>
      </c>
    </row>
    <row r="19" spans="1:10" x14ac:dyDescent="0.2">
      <c r="A19" s="96" t="s">
        <v>549</v>
      </c>
      <c r="J19" s="96" t="s">
        <v>549</v>
      </c>
    </row>
    <row r="20" spans="1:10" x14ac:dyDescent="0.2">
      <c r="A20" s="96" t="s">
        <v>550</v>
      </c>
      <c r="J20" s="96" t="s">
        <v>564</v>
      </c>
    </row>
    <row r="21" spans="1:10" x14ac:dyDescent="0.2">
      <c r="A21" s="96" t="s">
        <v>551</v>
      </c>
      <c r="J21" s="96" t="s">
        <v>551</v>
      </c>
    </row>
    <row r="22" spans="1:10" x14ac:dyDescent="0.2">
      <c r="A22" s="96" t="s">
        <v>552</v>
      </c>
      <c r="J22" s="96" t="s">
        <v>552</v>
      </c>
    </row>
    <row r="23" spans="1:10" x14ac:dyDescent="0.2">
      <c r="A23" s="96" t="s">
        <v>553</v>
      </c>
      <c r="J23" s="96" t="s">
        <v>565</v>
      </c>
    </row>
    <row r="25" spans="1:10" x14ac:dyDescent="0.2">
      <c r="A25" s="98" t="s">
        <v>546</v>
      </c>
      <c r="J25" s="7" t="s">
        <v>562</v>
      </c>
    </row>
    <row r="26" spans="1:10" x14ac:dyDescent="0.2">
      <c r="A26" s="96" t="s">
        <v>557</v>
      </c>
      <c r="J26" s="96" t="s">
        <v>566</v>
      </c>
    </row>
    <row r="27" spans="1:10" x14ac:dyDescent="0.2">
      <c r="A27" s="96" t="s">
        <v>558</v>
      </c>
      <c r="J27" s="96" t="s">
        <v>548</v>
      </c>
    </row>
    <row r="28" spans="1:10" x14ac:dyDescent="0.2">
      <c r="A28" s="96" t="s">
        <v>548</v>
      </c>
      <c r="J28" s="96" t="s">
        <v>549</v>
      </c>
    </row>
    <row r="29" spans="1:10" x14ac:dyDescent="0.2">
      <c r="A29" s="96" t="s">
        <v>549</v>
      </c>
      <c r="J29" s="96" t="s">
        <v>567</v>
      </c>
    </row>
    <row r="30" spans="1:10" x14ac:dyDescent="0.2">
      <c r="A30" s="96" t="s">
        <v>559</v>
      </c>
      <c r="J30" s="96" t="s">
        <v>551</v>
      </c>
    </row>
    <row r="31" spans="1:10" x14ac:dyDescent="0.2">
      <c r="A31" s="96" t="s">
        <v>551</v>
      </c>
      <c r="J31" s="96" t="s">
        <v>552</v>
      </c>
    </row>
    <row r="32" spans="1:10" x14ac:dyDescent="0.2">
      <c r="A32" s="96" t="s">
        <v>552</v>
      </c>
      <c r="J32" s="96" t="s">
        <v>568</v>
      </c>
    </row>
    <row r="33" spans="1:11" x14ac:dyDescent="0.2">
      <c r="A33" s="96" t="s">
        <v>560</v>
      </c>
    </row>
    <row r="37" spans="1:11" x14ac:dyDescent="0.2">
      <c r="A37" s="7" t="s">
        <v>533</v>
      </c>
    </row>
    <row r="38" spans="1:11" x14ac:dyDescent="0.2">
      <c r="A38" t="s">
        <v>598</v>
      </c>
    </row>
    <row r="39" spans="1:11" x14ac:dyDescent="0.2">
      <c r="A39" s="18" t="s">
        <v>534</v>
      </c>
      <c r="G39" s="18" t="s">
        <v>535</v>
      </c>
    </row>
    <row r="40" spans="1:11" x14ac:dyDescent="0.2">
      <c r="A40" s="7" t="s">
        <v>91</v>
      </c>
      <c r="B40" s="7"/>
      <c r="C40" s="7" t="s">
        <v>532</v>
      </c>
      <c r="D40" s="7"/>
      <c r="E40" s="7"/>
      <c r="G40" s="7" t="s">
        <v>91</v>
      </c>
      <c r="H40" s="7"/>
      <c r="I40" s="7" t="s">
        <v>532</v>
      </c>
      <c r="J40" s="7"/>
      <c r="K40" s="7"/>
    </row>
    <row r="41" spans="1:11" x14ac:dyDescent="0.2">
      <c r="A41" s="7"/>
      <c r="B41" s="7"/>
      <c r="C41" s="7"/>
      <c r="D41" s="7"/>
      <c r="E41" s="7"/>
      <c r="G41" s="7"/>
      <c r="H41" s="7"/>
      <c r="I41" s="7"/>
      <c r="J41" s="7"/>
      <c r="K41" s="7"/>
    </row>
    <row r="42" spans="1:11" x14ac:dyDescent="0.2">
      <c r="A42" s="7"/>
      <c r="B42" s="7" t="s">
        <v>600</v>
      </c>
      <c r="C42">
        <v>1.22</v>
      </c>
      <c r="D42" s="7"/>
      <c r="E42" s="7"/>
      <c r="G42" s="7"/>
      <c r="H42" s="7" t="s">
        <v>540</v>
      </c>
      <c r="I42">
        <v>3.5</v>
      </c>
      <c r="J42" s="7"/>
    </row>
    <row r="43" spans="1:11" x14ac:dyDescent="0.2">
      <c r="A43" s="7"/>
      <c r="B43" s="7" t="s">
        <v>599</v>
      </c>
      <c r="C43" s="18">
        <v>1.62</v>
      </c>
      <c r="D43" s="7"/>
      <c r="E43" s="7"/>
      <c r="G43" s="7"/>
      <c r="H43" s="7" t="s">
        <v>541</v>
      </c>
      <c r="I43">
        <v>2.5</v>
      </c>
      <c r="J43" s="7"/>
    </row>
    <row r="45" spans="1:11" x14ac:dyDescent="0.2">
      <c r="A45" s="7" t="s">
        <v>94</v>
      </c>
      <c r="B45" s="7"/>
      <c r="C45" s="7" t="s">
        <v>532</v>
      </c>
      <c r="D45" s="7"/>
      <c r="E45" s="7"/>
      <c r="G45" s="7" t="s">
        <v>94</v>
      </c>
      <c r="H45" s="7"/>
      <c r="I45" s="7" t="s">
        <v>532</v>
      </c>
      <c r="J45" s="7"/>
      <c r="K45" s="7"/>
    </row>
    <row r="46" spans="1:11" x14ac:dyDescent="0.2">
      <c r="B46" s="7"/>
      <c r="C46" s="7"/>
      <c r="D46" s="7"/>
      <c r="E46" s="7"/>
      <c r="H46" s="7"/>
      <c r="I46" s="7"/>
      <c r="J46" s="7"/>
      <c r="K46" s="7"/>
    </row>
    <row r="47" spans="1:11" ht="15" x14ac:dyDescent="0.25">
      <c r="B47" s="7" t="s">
        <v>602</v>
      </c>
      <c r="C47" s="18">
        <v>1.1499999999999999</v>
      </c>
      <c r="D47" s="7"/>
      <c r="H47" s="7" t="s">
        <v>542</v>
      </c>
      <c r="I47" s="106">
        <v>1.8082191780821917</v>
      </c>
    </row>
    <row r="48" spans="1:11" x14ac:dyDescent="0.2">
      <c r="B48" s="7" t="s">
        <v>601</v>
      </c>
      <c r="C48" s="9">
        <v>1.28</v>
      </c>
      <c r="D48" s="7"/>
      <c r="H48" s="7" t="s">
        <v>543</v>
      </c>
      <c r="I48" s="104">
        <v>2.2770270270270272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3"/>
  <sheetViews>
    <sheetView workbookViewId="0">
      <selection sqref="A1:XFD1"/>
    </sheetView>
  </sheetViews>
  <sheetFormatPr defaultRowHeight="12.75" x14ac:dyDescent="0.2"/>
  <cols>
    <col min="3" max="4" width="10.7109375" customWidth="1"/>
    <col min="9" max="9" width="4.28515625" customWidth="1"/>
    <col min="10" max="10" width="5.7109375" customWidth="1"/>
    <col min="11" max="11" width="4.42578125" customWidth="1"/>
    <col min="12" max="12" width="4.7109375" customWidth="1"/>
    <col min="13" max="14" width="5.5703125" customWidth="1"/>
    <col min="15" max="15" width="6.42578125" customWidth="1"/>
    <col min="16" max="16" width="7.140625" customWidth="1"/>
    <col min="17" max="17" width="6.85546875" customWidth="1"/>
    <col min="18" max="18" width="7" customWidth="1"/>
    <col min="19" max="19" width="5.140625" customWidth="1"/>
    <col min="20" max="20" width="6.85546875" customWidth="1"/>
    <col min="21" max="21" width="5.85546875" customWidth="1"/>
    <col min="22" max="22" width="7.5703125" customWidth="1"/>
    <col min="23" max="23" width="5.85546875" customWidth="1"/>
    <col min="24" max="24" width="7.140625" customWidth="1"/>
  </cols>
  <sheetData>
    <row r="1" spans="1:24" ht="15" x14ac:dyDescent="0.25">
      <c r="A1" s="25" t="s">
        <v>79</v>
      </c>
      <c r="B1" s="25" t="s">
        <v>80</v>
      </c>
      <c r="C1" s="26" t="s">
        <v>81</v>
      </c>
      <c r="D1" s="26" t="s">
        <v>82</v>
      </c>
      <c r="E1" s="25" t="s">
        <v>83</v>
      </c>
      <c r="F1" s="48" t="s">
        <v>84</v>
      </c>
      <c r="G1" s="25" t="s">
        <v>488</v>
      </c>
      <c r="H1" s="25" t="s">
        <v>489</v>
      </c>
      <c r="I1" s="33" t="s">
        <v>490</v>
      </c>
      <c r="J1" s="25" t="s">
        <v>85</v>
      </c>
      <c r="K1" s="25" t="s">
        <v>86</v>
      </c>
      <c r="L1" s="25" t="s">
        <v>87</v>
      </c>
      <c r="M1" s="24" t="s">
        <v>8</v>
      </c>
      <c r="N1" s="24" t="s">
        <v>9</v>
      </c>
      <c r="O1" s="24" t="s">
        <v>7</v>
      </c>
      <c r="P1" s="24" t="s">
        <v>6</v>
      </c>
      <c r="Q1" s="24" t="s">
        <v>2</v>
      </c>
      <c r="R1" s="24" t="s">
        <v>88</v>
      </c>
      <c r="S1" s="24" t="s">
        <v>1</v>
      </c>
      <c r="T1" s="24" t="s">
        <v>0</v>
      </c>
      <c r="U1" s="24" t="s">
        <v>4</v>
      </c>
      <c r="V1" s="24" t="s">
        <v>11</v>
      </c>
      <c r="W1" s="24" t="s">
        <v>10</v>
      </c>
      <c r="X1" s="24" t="s">
        <v>89</v>
      </c>
    </row>
    <row r="2" spans="1:24" ht="15" x14ac:dyDescent="0.25">
      <c r="A2" s="40">
        <v>1278</v>
      </c>
      <c r="B2" s="34">
        <v>25</v>
      </c>
      <c r="C2" s="42">
        <v>4444352.5</v>
      </c>
      <c r="D2" s="42">
        <v>316883.59999999998</v>
      </c>
      <c r="E2" s="34" t="s">
        <v>90</v>
      </c>
      <c r="F2" s="47" t="s">
        <v>40</v>
      </c>
      <c r="G2" s="35" t="s">
        <v>43</v>
      </c>
      <c r="H2" s="22" t="s">
        <v>91</v>
      </c>
      <c r="I2" s="37">
        <v>3</v>
      </c>
      <c r="J2" s="37" t="s">
        <v>92</v>
      </c>
      <c r="K2" s="37" t="s">
        <v>92</v>
      </c>
      <c r="L2" s="34"/>
      <c r="M2" s="34">
        <v>1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ht="15" x14ac:dyDescent="0.25">
      <c r="A3" s="40">
        <v>1029</v>
      </c>
      <c r="B3" s="34">
        <v>38</v>
      </c>
      <c r="C3" s="42">
        <v>4450826.2699999996</v>
      </c>
      <c r="D3" s="42">
        <v>317183.31</v>
      </c>
      <c r="E3" s="34" t="s">
        <v>90</v>
      </c>
      <c r="F3" s="47" t="s">
        <v>40</v>
      </c>
      <c r="G3" s="35" t="s">
        <v>43</v>
      </c>
      <c r="H3" s="22" t="s">
        <v>91</v>
      </c>
      <c r="I3" s="37">
        <v>3</v>
      </c>
      <c r="J3" s="37" t="s">
        <v>92</v>
      </c>
      <c r="K3" s="37" t="s">
        <v>92</v>
      </c>
      <c r="L3" s="34"/>
      <c r="M3" s="34"/>
      <c r="N3" s="34">
        <v>1</v>
      </c>
      <c r="O3" s="34"/>
      <c r="P3" s="34"/>
      <c r="Q3" s="34"/>
      <c r="R3" s="34"/>
      <c r="S3" s="34"/>
      <c r="T3" s="34"/>
      <c r="U3" s="34"/>
      <c r="V3" s="34"/>
      <c r="W3" s="34"/>
    </row>
    <row r="4" spans="1:24" ht="15" x14ac:dyDescent="0.25">
      <c r="A4" s="40">
        <v>1609</v>
      </c>
      <c r="B4" s="34">
        <v>25</v>
      </c>
      <c r="C4" s="42">
        <v>4444764.75</v>
      </c>
      <c r="D4" s="42">
        <v>317400.40000000002</v>
      </c>
      <c r="E4" s="34" t="s">
        <v>90</v>
      </c>
      <c r="F4" s="47" t="s">
        <v>40</v>
      </c>
      <c r="G4" s="35" t="s">
        <v>43</v>
      </c>
      <c r="H4" s="22" t="s">
        <v>91</v>
      </c>
      <c r="I4" s="37">
        <v>3</v>
      </c>
      <c r="J4" s="37" t="s">
        <v>92</v>
      </c>
      <c r="K4" s="37" t="s">
        <v>92</v>
      </c>
      <c r="L4" s="34"/>
      <c r="M4" s="34">
        <v>1</v>
      </c>
      <c r="N4" s="34"/>
      <c r="O4" s="34">
        <v>1</v>
      </c>
      <c r="P4" s="34"/>
      <c r="Q4" s="34">
        <v>1</v>
      </c>
      <c r="R4" s="34"/>
      <c r="S4" s="34"/>
      <c r="T4" s="34"/>
      <c r="U4" s="34"/>
      <c r="V4" s="34"/>
      <c r="W4" s="34"/>
      <c r="X4" s="34"/>
    </row>
    <row r="5" spans="1:24" ht="15" x14ac:dyDescent="0.25">
      <c r="A5" s="40">
        <v>1645</v>
      </c>
      <c r="B5" s="34">
        <v>13</v>
      </c>
      <c r="C5" s="42">
        <v>4444899.9000000004</v>
      </c>
      <c r="D5" s="42">
        <v>319410.64</v>
      </c>
      <c r="E5" s="34" t="s">
        <v>90</v>
      </c>
      <c r="F5" s="47" t="s">
        <v>40</v>
      </c>
      <c r="G5" s="35" t="s">
        <v>43</v>
      </c>
      <c r="H5" s="22" t="s">
        <v>91</v>
      </c>
      <c r="I5" s="37">
        <v>3</v>
      </c>
      <c r="J5" s="37" t="s">
        <v>92</v>
      </c>
      <c r="K5" s="37" t="s">
        <v>92</v>
      </c>
      <c r="L5" s="34"/>
      <c r="M5" s="34">
        <v>1</v>
      </c>
      <c r="N5" s="34"/>
      <c r="O5" s="34"/>
      <c r="P5" s="34"/>
      <c r="Q5" s="34"/>
      <c r="R5" s="34"/>
      <c r="S5" s="34">
        <v>1</v>
      </c>
      <c r="T5" s="34"/>
      <c r="U5" s="34"/>
      <c r="V5" s="34"/>
      <c r="W5" s="34"/>
      <c r="X5" s="34"/>
    </row>
    <row r="6" spans="1:24" ht="15" x14ac:dyDescent="0.25">
      <c r="A6" s="40">
        <v>1903</v>
      </c>
      <c r="B6" s="34">
        <v>13</v>
      </c>
      <c r="C6" s="42">
        <v>4444832.12</v>
      </c>
      <c r="D6" s="42">
        <v>320018.05</v>
      </c>
      <c r="E6" s="34" t="s">
        <v>90</v>
      </c>
      <c r="F6" s="47" t="s">
        <v>40</v>
      </c>
      <c r="G6" s="35" t="s">
        <v>43</v>
      </c>
      <c r="H6" s="22" t="s">
        <v>91</v>
      </c>
      <c r="I6" s="37">
        <v>3</v>
      </c>
      <c r="J6" s="37" t="s">
        <v>92</v>
      </c>
      <c r="K6" s="37" t="s">
        <v>92</v>
      </c>
      <c r="L6" s="34"/>
      <c r="M6" s="34">
        <v>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spans="1:24" ht="15" x14ac:dyDescent="0.25">
      <c r="A7" s="40">
        <v>1419</v>
      </c>
      <c r="B7" s="34">
        <v>23</v>
      </c>
      <c r="C7" s="42">
        <v>4442516.46</v>
      </c>
      <c r="D7" s="42">
        <v>324031.43</v>
      </c>
      <c r="E7" s="34" t="s">
        <v>90</v>
      </c>
      <c r="F7" s="47" t="s">
        <v>40</v>
      </c>
      <c r="G7" s="35" t="s">
        <v>43</v>
      </c>
      <c r="H7" s="22" t="s">
        <v>91</v>
      </c>
      <c r="I7" s="37">
        <v>3</v>
      </c>
      <c r="J7" s="37" t="s">
        <v>92</v>
      </c>
      <c r="K7" s="37" t="s">
        <v>92</v>
      </c>
      <c r="L7" s="34">
        <v>1</v>
      </c>
      <c r="M7" s="34"/>
      <c r="N7" s="34"/>
      <c r="O7" s="34">
        <v>1</v>
      </c>
      <c r="P7" s="34"/>
      <c r="Q7" s="34"/>
      <c r="R7" s="34"/>
      <c r="S7" s="34"/>
      <c r="T7" s="34"/>
      <c r="U7" s="34"/>
      <c r="V7" s="34"/>
      <c r="W7" s="34"/>
      <c r="X7" s="34"/>
    </row>
    <row r="8" spans="1:24" ht="15" x14ac:dyDescent="0.25">
      <c r="A8" s="40">
        <v>1069</v>
      </c>
      <c r="B8" s="34">
        <v>44</v>
      </c>
      <c r="C8" s="42">
        <v>4450251.96</v>
      </c>
      <c r="D8" s="42">
        <v>324126.25</v>
      </c>
      <c r="E8" s="34" t="s">
        <v>90</v>
      </c>
      <c r="F8" s="47" t="s">
        <v>40</v>
      </c>
      <c r="G8" s="35" t="s">
        <v>43</v>
      </c>
      <c r="H8" s="22" t="s">
        <v>91</v>
      </c>
      <c r="I8" s="37">
        <v>3</v>
      </c>
      <c r="J8" s="37" t="s">
        <v>92</v>
      </c>
      <c r="K8" s="37" t="s">
        <v>92</v>
      </c>
      <c r="L8" s="34">
        <v>1</v>
      </c>
      <c r="M8" s="34"/>
      <c r="N8" s="34"/>
      <c r="O8" s="34">
        <v>1</v>
      </c>
      <c r="P8" s="34"/>
      <c r="Q8" s="34"/>
      <c r="R8" s="34"/>
      <c r="S8" s="34"/>
      <c r="T8" s="34"/>
      <c r="U8" s="34"/>
      <c r="V8" s="34"/>
      <c r="W8" s="34"/>
    </row>
    <row r="9" spans="1:24" ht="15" x14ac:dyDescent="0.25">
      <c r="A9" s="40">
        <v>1171</v>
      </c>
      <c r="B9" s="34">
        <v>44</v>
      </c>
      <c r="C9" s="42">
        <v>4450402.5</v>
      </c>
      <c r="D9" s="42">
        <v>324312.09999999998</v>
      </c>
      <c r="E9" s="34" t="s">
        <v>90</v>
      </c>
      <c r="F9" s="47" t="s">
        <v>40</v>
      </c>
      <c r="G9" s="35" t="s">
        <v>43</v>
      </c>
      <c r="H9" s="22" t="s">
        <v>91</v>
      </c>
      <c r="I9" s="37">
        <v>3</v>
      </c>
      <c r="J9" s="37" t="s">
        <v>92</v>
      </c>
      <c r="K9" s="37" t="s">
        <v>92</v>
      </c>
      <c r="L9" s="34"/>
      <c r="M9" s="34">
        <v>1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" x14ac:dyDescent="0.25">
      <c r="A10" s="40">
        <v>1172</v>
      </c>
      <c r="B10" s="34">
        <v>44</v>
      </c>
      <c r="C10" s="42">
        <v>4450402.2</v>
      </c>
      <c r="D10" s="42">
        <v>324313</v>
      </c>
      <c r="E10" s="34" t="s">
        <v>90</v>
      </c>
      <c r="F10" s="47" t="s">
        <v>40</v>
      </c>
      <c r="G10" s="35" t="s">
        <v>43</v>
      </c>
      <c r="H10" s="22" t="s">
        <v>91</v>
      </c>
      <c r="I10" s="37">
        <v>3</v>
      </c>
      <c r="J10" s="37" t="s">
        <v>92</v>
      </c>
      <c r="K10" s="37" t="s">
        <v>92</v>
      </c>
      <c r="L10" s="34"/>
      <c r="M10" s="34">
        <v>1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" x14ac:dyDescent="0.25">
      <c r="A11" s="40">
        <v>1173</v>
      </c>
      <c r="B11" s="34">
        <v>44</v>
      </c>
      <c r="C11" s="42">
        <v>4450403.5</v>
      </c>
      <c r="D11" s="42">
        <v>324313.3</v>
      </c>
      <c r="E11" s="34" t="s">
        <v>90</v>
      </c>
      <c r="F11" s="47" t="s">
        <v>40</v>
      </c>
      <c r="G11" s="35" t="s">
        <v>43</v>
      </c>
      <c r="H11" s="22" t="s">
        <v>91</v>
      </c>
      <c r="I11" s="37">
        <v>3</v>
      </c>
      <c r="J11" s="37" t="s">
        <v>92</v>
      </c>
      <c r="K11" s="37" t="s">
        <v>92</v>
      </c>
      <c r="L11" s="34"/>
      <c r="M11" s="34">
        <v>1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" x14ac:dyDescent="0.25">
      <c r="A12" s="40">
        <v>1421</v>
      </c>
      <c r="B12" s="34">
        <v>23</v>
      </c>
      <c r="C12" s="42">
        <v>4442702.1399999997</v>
      </c>
      <c r="D12" s="42">
        <v>324429.61</v>
      </c>
      <c r="E12" s="34" t="s">
        <v>90</v>
      </c>
      <c r="F12" s="47" t="s">
        <v>40</v>
      </c>
      <c r="G12" s="35" t="s">
        <v>43</v>
      </c>
      <c r="H12" s="22" t="s">
        <v>91</v>
      </c>
      <c r="I12" s="37">
        <v>3</v>
      </c>
      <c r="J12" s="37" t="s">
        <v>92</v>
      </c>
      <c r="K12" s="37" t="s">
        <v>92</v>
      </c>
      <c r="L12" s="34">
        <v>1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" x14ac:dyDescent="0.25">
      <c r="A13" s="40">
        <v>1841</v>
      </c>
      <c r="B13" s="34">
        <v>23</v>
      </c>
      <c r="C13" s="42">
        <v>4442874.47</v>
      </c>
      <c r="D13" s="42">
        <v>324762.39</v>
      </c>
      <c r="E13" s="34" t="s">
        <v>90</v>
      </c>
      <c r="F13" s="47" t="s">
        <v>40</v>
      </c>
      <c r="G13" s="35" t="s">
        <v>43</v>
      </c>
      <c r="H13" s="22" t="s">
        <v>91</v>
      </c>
      <c r="I13" s="37">
        <v>3</v>
      </c>
      <c r="J13" s="37" t="s">
        <v>92</v>
      </c>
      <c r="K13" s="37" t="s">
        <v>92</v>
      </c>
      <c r="L13" s="34"/>
      <c r="M13" s="34">
        <v>1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" x14ac:dyDescent="0.25">
      <c r="A14" s="40">
        <v>1900</v>
      </c>
      <c r="B14" s="34">
        <v>45</v>
      </c>
      <c r="C14" s="42">
        <v>4441657.8099999996</v>
      </c>
      <c r="D14" s="42">
        <v>325014.74</v>
      </c>
      <c r="E14" s="34" t="s">
        <v>90</v>
      </c>
      <c r="F14" s="47" t="s">
        <v>40</v>
      </c>
      <c r="G14" s="35" t="s">
        <v>43</v>
      </c>
      <c r="H14" s="22" t="s">
        <v>91</v>
      </c>
      <c r="I14" s="37">
        <v>3</v>
      </c>
      <c r="J14" s="37" t="s">
        <v>92</v>
      </c>
      <c r="K14" s="37" t="s">
        <v>92</v>
      </c>
      <c r="L14" s="34">
        <v>1</v>
      </c>
      <c r="M14" s="34">
        <v>1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" x14ac:dyDescent="0.25">
      <c r="A15" s="40">
        <v>1840</v>
      </c>
      <c r="B15" s="34">
        <v>23</v>
      </c>
      <c r="C15" s="42">
        <v>4443064.58</v>
      </c>
      <c r="D15" s="42">
        <v>325157.48</v>
      </c>
      <c r="E15" s="34" t="s">
        <v>90</v>
      </c>
      <c r="F15" s="47" t="s">
        <v>40</v>
      </c>
      <c r="G15" s="35" t="s">
        <v>43</v>
      </c>
      <c r="H15" s="22" t="s">
        <v>91</v>
      </c>
      <c r="I15" s="37">
        <v>3</v>
      </c>
      <c r="J15" s="37" t="s">
        <v>92</v>
      </c>
      <c r="K15" s="37" t="s">
        <v>92</v>
      </c>
      <c r="L15" s="34"/>
      <c r="M15" s="34">
        <v>1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spans="1:24" ht="15" x14ac:dyDescent="0.25">
      <c r="A16" s="40">
        <v>1415</v>
      </c>
      <c r="B16" s="34">
        <v>23</v>
      </c>
      <c r="C16" s="42">
        <v>4443124.68</v>
      </c>
      <c r="D16" s="42">
        <v>325272.44</v>
      </c>
      <c r="E16" s="34" t="s">
        <v>90</v>
      </c>
      <c r="F16" s="47" t="s">
        <v>40</v>
      </c>
      <c r="G16" s="35" t="s">
        <v>43</v>
      </c>
      <c r="H16" s="22" t="s">
        <v>91</v>
      </c>
      <c r="I16" s="37">
        <v>3</v>
      </c>
      <c r="J16" s="37" t="s">
        <v>92</v>
      </c>
      <c r="K16" s="37" t="s">
        <v>92</v>
      </c>
      <c r="L16" s="34">
        <v>1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4" ht="15" x14ac:dyDescent="0.25">
      <c r="A17" s="40">
        <v>1280</v>
      </c>
      <c r="B17" s="34">
        <v>23</v>
      </c>
      <c r="C17" s="42">
        <v>4443128.07</v>
      </c>
      <c r="D17" s="42">
        <v>325284.28000000003</v>
      </c>
      <c r="E17" s="34" t="s">
        <v>90</v>
      </c>
      <c r="F17" s="47" t="s">
        <v>40</v>
      </c>
      <c r="G17" s="35" t="s">
        <v>43</v>
      </c>
      <c r="H17" s="22" t="s">
        <v>91</v>
      </c>
      <c r="I17" s="37">
        <v>3</v>
      </c>
      <c r="J17" s="37" t="s">
        <v>92</v>
      </c>
      <c r="K17" s="37" t="s">
        <v>92</v>
      </c>
      <c r="L17" s="34">
        <v>1</v>
      </c>
      <c r="M17" s="34"/>
      <c r="N17" s="34"/>
      <c r="O17" s="34"/>
      <c r="P17" s="34"/>
      <c r="Q17" s="34">
        <v>1</v>
      </c>
      <c r="R17" s="34"/>
      <c r="S17" s="34"/>
      <c r="T17" s="34"/>
      <c r="U17" s="34"/>
      <c r="V17" s="34"/>
      <c r="W17" s="34"/>
    </row>
    <row r="18" spans="1:24" ht="15" x14ac:dyDescent="0.25">
      <c r="A18" s="40">
        <v>1842</v>
      </c>
      <c r="B18" s="34">
        <v>23</v>
      </c>
      <c r="C18" s="42">
        <v>4443571.2</v>
      </c>
      <c r="D18" s="42">
        <v>325907.18</v>
      </c>
      <c r="E18" s="34" t="s">
        <v>90</v>
      </c>
      <c r="F18" s="47" t="s">
        <v>40</v>
      </c>
      <c r="G18" s="35" t="s">
        <v>43</v>
      </c>
      <c r="H18" s="22" t="s">
        <v>91</v>
      </c>
      <c r="I18" s="37">
        <v>3</v>
      </c>
      <c r="J18" s="37" t="s">
        <v>92</v>
      </c>
      <c r="K18" s="37" t="s">
        <v>92</v>
      </c>
      <c r="L18" s="34">
        <v>1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ht="15" x14ac:dyDescent="0.25">
      <c r="A19" s="40">
        <v>1538</v>
      </c>
      <c r="B19" s="34">
        <v>23</v>
      </c>
      <c r="C19" s="42">
        <v>4444023.7</v>
      </c>
      <c r="D19" s="42">
        <v>325910.68</v>
      </c>
      <c r="E19" s="34" t="s">
        <v>90</v>
      </c>
      <c r="F19" s="47" t="s">
        <v>40</v>
      </c>
      <c r="G19" s="35" t="s">
        <v>43</v>
      </c>
      <c r="H19" s="22" t="s">
        <v>91</v>
      </c>
      <c r="I19" s="37">
        <v>3</v>
      </c>
      <c r="J19" s="37" t="s">
        <v>92</v>
      </c>
      <c r="K19" s="37" t="s">
        <v>92</v>
      </c>
      <c r="L19" s="34"/>
      <c r="M19" s="34">
        <v>1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15" x14ac:dyDescent="0.25">
      <c r="A20" s="40">
        <v>1541</v>
      </c>
      <c r="B20" s="34">
        <v>23</v>
      </c>
      <c r="C20" s="42">
        <v>4444118.53</v>
      </c>
      <c r="D20" s="42">
        <v>325916.44</v>
      </c>
      <c r="E20" s="34" t="s">
        <v>90</v>
      </c>
      <c r="F20" s="47" t="s">
        <v>40</v>
      </c>
      <c r="G20" s="35" t="s">
        <v>43</v>
      </c>
      <c r="H20" s="22" t="s">
        <v>91</v>
      </c>
      <c r="I20" s="37">
        <v>3</v>
      </c>
      <c r="J20" s="37" t="s">
        <v>92</v>
      </c>
      <c r="K20" s="37" t="s">
        <v>92</v>
      </c>
      <c r="L20" s="34"/>
      <c r="M20" s="34">
        <v>1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" x14ac:dyDescent="0.25">
      <c r="A21" s="40">
        <v>1547</v>
      </c>
      <c r="B21" s="34">
        <v>23</v>
      </c>
      <c r="C21" s="42">
        <v>4444608.07</v>
      </c>
      <c r="D21" s="42">
        <v>325917.46000000002</v>
      </c>
      <c r="E21" s="34" t="s">
        <v>90</v>
      </c>
      <c r="F21" s="47" t="s">
        <v>40</v>
      </c>
      <c r="G21" s="35" t="s">
        <v>43</v>
      </c>
      <c r="H21" s="22" t="s">
        <v>91</v>
      </c>
      <c r="I21" s="37">
        <v>3</v>
      </c>
      <c r="J21" s="37" t="s">
        <v>92</v>
      </c>
      <c r="K21" s="37" t="s">
        <v>92</v>
      </c>
      <c r="L21" s="34"/>
      <c r="M21" s="34">
        <v>1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ht="15" x14ac:dyDescent="0.25">
      <c r="A22" s="40">
        <v>1672</v>
      </c>
      <c r="B22" s="34">
        <v>23</v>
      </c>
      <c r="C22" s="42">
        <v>4444816.87</v>
      </c>
      <c r="D22" s="42">
        <v>325922.34999999998</v>
      </c>
      <c r="E22" s="34" t="s">
        <v>90</v>
      </c>
      <c r="F22" s="47" t="s">
        <v>40</v>
      </c>
      <c r="G22" s="35" t="s">
        <v>43</v>
      </c>
      <c r="H22" s="22" t="s">
        <v>91</v>
      </c>
      <c r="I22" s="37">
        <v>3</v>
      </c>
      <c r="J22" s="37" t="s">
        <v>92</v>
      </c>
      <c r="K22" s="37" t="s">
        <v>92</v>
      </c>
      <c r="L22" s="34"/>
      <c r="M22" s="34"/>
      <c r="N22" s="34">
        <v>1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spans="1:24" ht="15" x14ac:dyDescent="0.25">
      <c r="A23" s="40">
        <v>1546</v>
      </c>
      <c r="B23" s="34">
        <v>23</v>
      </c>
      <c r="C23" s="42">
        <v>4445021.32</v>
      </c>
      <c r="D23" s="42">
        <v>325923.39</v>
      </c>
      <c r="E23" s="34" t="s">
        <v>90</v>
      </c>
      <c r="F23" s="47" t="s">
        <v>40</v>
      </c>
      <c r="G23" s="35" t="s">
        <v>43</v>
      </c>
      <c r="H23" s="22" t="s">
        <v>91</v>
      </c>
      <c r="I23" s="37">
        <v>3</v>
      </c>
      <c r="J23" s="37" t="s">
        <v>92</v>
      </c>
      <c r="K23" s="37" t="s">
        <v>92</v>
      </c>
      <c r="L23" s="34">
        <v>1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1:24" ht="15" x14ac:dyDescent="0.25">
      <c r="A24" s="40">
        <v>1318</v>
      </c>
      <c r="B24" s="34">
        <v>23</v>
      </c>
      <c r="C24" s="42">
        <v>4446153.91</v>
      </c>
      <c r="D24" s="42">
        <v>325929.67</v>
      </c>
      <c r="E24" s="34" t="s">
        <v>90</v>
      </c>
      <c r="F24" s="47" t="s">
        <v>40</v>
      </c>
      <c r="G24" s="35" t="s">
        <v>43</v>
      </c>
      <c r="H24" s="22" t="s">
        <v>91</v>
      </c>
      <c r="I24" s="37">
        <v>3</v>
      </c>
      <c r="J24" s="37" t="s">
        <v>92</v>
      </c>
      <c r="K24" s="37" t="s">
        <v>92</v>
      </c>
      <c r="L24" s="34"/>
      <c r="M24" s="34">
        <v>1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</row>
    <row r="25" spans="1:24" ht="15" x14ac:dyDescent="0.25">
      <c r="A25" s="40">
        <v>1670</v>
      </c>
      <c r="B25" s="34">
        <v>23</v>
      </c>
      <c r="C25" s="42">
        <v>4445496.91</v>
      </c>
      <c r="D25" s="42">
        <v>325932.03000000003</v>
      </c>
      <c r="E25" s="34" t="s">
        <v>90</v>
      </c>
      <c r="F25" s="47" t="s">
        <v>40</v>
      </c>
      <c r="G25" s="35" t="s">
        <v>43</v>
      </c>
      <c r="H25" s="22" t="s">
        <v>91</v>
      </c>
      <c r="I25" s="37">
        <v>3</v>
      </c>
      <c r="J25" s="37" t="s">
        <v>92</v>
      </c>
      <c r="K25" s="37" t="s">
        <v>92</v>
      </c>
      <c r="L25" s="34">
        <v>1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1:24" ht="15" x14ac:dyDescent="0.25">
      <c r="A26" s="40">
        <v>1893</v>
      </c>
      <c r="B26" s="34">
        <v>8</v>
      </c>
      <c r="C26" s="42">
        <v>4461605.6900000004</v>
      </c>
      <c r="D26" s="42">
        <v>327268.90999999997</v>
      </c>
      <c r="E26" s="34" t="s">
        <v>90</v>
      </c>
      <c r="F26" s="47" t="s">
        <v>40</v>
      </c>
      <c r="G26" s="35" t="s">
        <v>43</v>
      </c>
      <c r="H26" s="22" t="s">
        <v>91</v>
      </c>
      <c r="I26" s="37">
        <v>3</v>
      </c>
      <c r="J26" s="37" t="s">
        <v>92</v>
      </c>
      <c r="K26" s="37" t="s">
        <v>92</v>
      </c>
      <c r="L26" s="34"/>
      <c r="M26" s="34"/>
      <c r="N26" s="34"/>
      <c r="O26" s="34">
        <v>1</v>
      </c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" x14ac:dyDescent="0.25">
      <c r="A27" s="40">
        <v>2042</v>
      </c>
      <c r="B27" s="34">
        <v>8</v>
      </c>
      <c r="C27" s="42">
        <v>4463590.32</v>
      </c>
      <c r="D27" s="42">
        <v>327317.43</v>
      </c>
      <c r="E27" s="34" t="s">
        <v>90</v>
      </c>
      <c r="F27" s="47" t="s">
        <v>40</v>
      </c>
      <c r="G27" s="35" t="s">
        <v>43</v>
      </c>
      <c r="H27" s="22" t="s">
        <v>91</v>
      </c>
      <c r="I27" s="37">
        <v>2</v>
      </c>
      <c r="J27" s="37" t="s">
        <v>92</v>
      </c>
      <c r="K27" s="37" t="s">
        <v>92</v>
      </c>
      <c r="L27" s="34"/>
      <c r="M27" s="34"/>
      <c r="N27" s="34"/>
      <c r="O27" s="34">
        <v>1</v>
      </c>
      <c r="P27" s="34"/>
      <c r="Q27" s="34"/>
      <c r="R27" s="34"/>
      <c r="S27" s="34"/>
      <c r="T27" s="34"/>
      <c r="U27" s="34"/>
      <c r="V27" s="34"/>
      <c r="W27" s="34"/>
    </row>
    <row r="28" spans="1:24" ht="15" x14ac:dyDescent="0.25">
      <c r="A28" s="40">
        <v>1649</v>
      </c>
      <c r="B28" s="34">
        <v>28</v>
      </c>
      <c r="C28" s="42">
        <v>4442983.17</v>
      </c>
      <c r="D28" s="42">
        <v>327946.15000000002</v>
      </c>
      <c r="E28" s="34" t="s">
        <v>90</v>
      </c>
      <c r="F28" s="47" t="s">
        <v>40</v>
      </c>
      <c r="G28" s="35" t="s">
        <v>43</v>
      </c>
      <c r="H28" s="22" t="s">
        <v>91</v>
      </c>
      <c r="I28" s="37">
        <v>6</v>
      </c>
      <c r="J28" s="37" t="s">
        <v>92</v>
      </c>
      <c r="K28" s="37" t="s">
        <v>92</v>
      </c>
      <c r="L28" s="34">
        <v>1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4" ht="15" x14ac:dyDescent="0.25">
      <c r="A29" s="40">
        <v>1915</v>
      </c>
      <c r="B29" s="34">
        <v>28</v>
      </c>
      <c r="C29" s="42">
        <v>4442983.82</v>
      </c>
      <c r="D29" s="42">
        <v>327951.71000000002</v>
      </c>
      <c r="E29" s="34" t="s">
        <v>90</v>
      </c>
      <c r="F29" s="47" t="s">
        <v>40</v>
      </c>
      <c r="G29" s="35" t="s">
        <v>43</v>
      </c>
      <c r="H29" s="22" t="s">
        <v>91</v>
      </c>
      <c r="I29" s="37">
        <v>3</v>
      </c>
      <c r="J29" s="37" t="s">
        <v>92</v>
      </c>
      <c r="K29" s="37" t="s">
        <v>92</v>
      </c>
      <c r="L29" s="34"/>
      <c r="M29" s="34">
        <v>1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15" x14ac:dyDescent="0.25">
      <c r="A30" s="40">
        <v>1647</v>
      </c>
      <c r="B30" s="34">
        <v>28</v>
      </c>
      <c r="C30" s="42">
        <v>4443088.3499999996</v>
      </c>
      <c r="D30" s="42">
        <v>328063.46999999997</v>
      </c>
      <c r="E30" s="34" t="s">
        <v>90</v>
      </c>
      <c r="F30" s="47" t="s">
        <v>40</v>
      </c>
      <c r="G30" s="35" t="s">
        <v>43</v>
      </c>
      <c r="H30" s="22" t="s">
        <v>91</v>
      </c>
      <c r="I30" s="37">
        <v>6</v>
      </c>
      <c r="J30" s="37" t="s">
        <v>92</v>
      </c>
      <c r="K30" s="37" t="s">
        <v>92</v>
      </c>
      <c r="L30" s="34"/>
      <c r="M30" s="34"/>
      <c r="N30" s="34">
        <v>1</v>
      </c>
      <c r="O30" s="34"/>
      <c r="P30" s="34"/>
      <c r="Q30" s="34"/>
      <c r="R30" s="34"/>
      <c r="S30" s="34"/>
      <c r="T30" s="34"/>
      <c r="U30" s="34"/>
      <c r="V30" s="34"/>
      <c r="W30" s="34"/>
    </row>
    <row r="31" spans="1:24" ht="15" x14ac:dyDescent="0.25">
      <c r="A31" s="40">
        <v>1537</v>
      </c>
      <c r="B31" s="34">
        <v>55</v>
      </c>
      <c r="C31" s="42">
        <v>4448178.0999999996</v>
      </c>
      <c r="D31" s="42">
        <v>328476.3</v>
      </c>
      <c r="E31" s="34" t="s">
        <v>90</v>
      </c>
      <c r="F31" s="47" t="s">
        <v>40</v>
      </c>
      <c r="G31" s="35" t="s">
        <v>43</v>
      </c>
      <c r="H31" s="22" t="s">
        <v>91</v>
      </c>
      <c r="I31" s="37">
        <v>3</v>
      </c>
      <c r="J31" s="37" t="s">
        <v>92</v>
      </c>
      <c r="K31" s="37" t="s">
        <v>92</v>
      </c>
      <c r="L31" s="34"/>
      <c r="M31" s="34"/>
      <c r="N31" s="34"/>
      <c r="O31" s="34">
        <v>1</v>
      </c>
      <c r="P31" s="34"/>
      <c r="Q31" s="34">
        <v>1</v>
      </c>
      <c r="R31" s="34"/>
      <c r="S31" s="34"/>
      <c r="T31" s="34"/>
      <c r="U31" s="34"/>
      <c r="V31" s="34">
        <v>1</v>
      </c>
      <c r="W31" s="34"/>
    </row>
    <row r="32" spans="1:24" ht="15" x14ac:dyDescent="0.25">
      <c r="A32" s="40">
        <v>1889</v>
      </c>
      <c r="B32" s="34">
        <v>36</v>
      </c>
      <c r="C32" s="42">
        <v>4462015.1100000003</v>
      </c>
      <c r="D32" s="42">
        <v>328837.77</v>
      </c>
      <c r="E32" s="34" t="s">
        <v>90</v>
      </c>
      <c r="F32" s="47" t="s">
        <v>40</v>
      </c>
      <c r="G32" s="35" t="s">
        <v>43</v>
      </c>
      <c r="H32" s="22" t="s">
        <v>91</v>
      </c>
      <c r="I32" s="37">
        <v>3</v>
      </c>
      <c r="J32" s="37" t="s">
        <v>92</v>
      </c>
      <c r="K32" s="37" t="s">
        <v>92</v>
      </c>
      <c r="L32" s="34">
        <v>1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 ht="15" x14ac:dyDescent="0.25">
      <c r="A33" s="40">
        <v>1822</v>
      </c>
      <c r="B33" s="34">
        <v>36</v>
      </c>
      <c r="C33" s="42">
        <v>4461733</v>
      </c>
      <c r="D33" s="42">
        <v>328937.3</v>
      </c>
      <c r="E33" s="34" t="s">
        <v>90</v>
      </c>
      <c r="F33" s="47" t="s">
        <v>40</v>
      </c>
      <c r="G33" s="35" t="s">
        <v>43</v>
      </c>
      <c r="H33" s="22" t="s">
        <v>91</v>
      </c>
      <c r="I33" s="37">
        <v>2</v>
      </c>
      <c r="J33" s="37" t="s">
        <v>92</v>
      </c>
      <c r="K33" s="37" t="s">
        <v>92</v>
      </c>
      <c r="L33" s="34">
        <v>1</v>
      </c>
      <c r="M33" s="34"/>
      <c r="N33" s="34"/>
      <c r="O33" s="34"/>
      <c r="P33" s="34"/>
      <c r="Q33" s="34">
        <v>1</v>
      </c>
      <c r="R33" s="34"/>
      <c r="S33" s="34"/>
      <c r="T33" s="34"/>
      <c r="U33" s="34"/>
      <c r="V33" s="34"/>
      <c r="W33" s="34"/>
      <c r="X33" s="34"/>
    </row>
    <row r="34" spans="1:24" ht="15" x14ac:dyDescent="0.25">
      <c r="A34" s="40">
        <v>1821</v>
      </c>
      <c r="B34" s="34">
        <v>36</v>
      </c>
      <c r="C34" s="42">
        <v>4461121</v>
      </c>
      <c r="D34" s="42">
        <v>329152.90000000002</v>
      </c>
      <c r="E34" s="34" t="s">
        <v>90</v>
      </c>
      <c r="F34" s="47" t="s">
        <v>40</v>
      </c>
      <c r="G34" s="35" t="s">
        <v>43</v>
      </c>
      <c r="H34" s="22" t="s">
        <v>91</v>
      </c>
      <c r="I34" s="37">
        <v>2</v>
      </c>
      <c r="J34" s="37" t="s">
        <v>92</v>
      </c>
      <c r="K34" s="37" t="s">
        <v>92</v>
      </c>
      <c r="L34" s="34"/>
      <c r="M34" s="34"/>
      <c r="N34" s="34">
        <v>1</v>
      </c>
      <c r="O34" s="34">
        <v>1</v>
      </c>
      <c r="P34" s="34">
        <v>1</v>
      </c>
      <c r="Q34" s="34"/>
      <c r="R34" s="34"/>
      <c r="S34" s="34"/>
      <c r="T34" s="34"/>
      <c r="U34" s="34"/>
      <c r="V34" s="34"/>
      <c r="W34" s="34"/>
      <c r="X34" s="34"/>
    </row>
    <row r="35" spans="1:24" ht="15" x14ac:dyDescent="0.25">
      <c r="A35" s="40">
        <v>1905</v>
      </c>
      <c r="B35" s="34">
        <v>28</v>
      </c>
      <c r="C35" s="42">
        <v>4443689.3600000003</v>
      </c>
      <c r="D35" s="42">
        <v>329199.59000000003</v>
      </c>
      <c r="E35" s="34" t="s">
        <v>90</v>
      </c>
      <c r="F35" s="47" t="s">
        <v>40</v>
      </c>
      <c r="G35" s="35" t="s">
        <v>43</v>
      </c>
      <c r="H35" s="22" t="s">
        <v>91</v>
      </c>
      <c r="I35" s="37">
        <v>3</v>
      </c>
      <c r="J35" s="37" t="s">
        <v>92</v>
      </c>
      <c r="K35" s="37" t="s">
        <v>92</v>
      </c>
      <c r="L35" s="34">
        <v>1</v>
      </c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 ht="15" x14ac:dyDescent="0.25">
      <c r="A36" s="40">
        <v>1646</v>
      </c>
      <c r="B36" s="34">
        <v>28</v>
      </c>
      <c r="C36" s="42">
        <v>4443906.8099999996</v>
      </c>
      <c r="D36" s="42">
        <v>329224.36</v>
      </c>
      <c r="E36" s="34" t="s">
        <v>90</v>
      </c>
      <c r="F36" s="47" t="s">
        <v>40</v>
      </c>
      <c r="G36" s="35" t="s">
        <v>43</v>
      </c>
      <c r="H36" s="22" t="s">
        <v>91</v>
      </c>
      <c r="I36" s="37">
        <v>3</v>
      </c>
      <c r="J36" s="37" t="s">
        <v>92</v>
      </c>
      <c r="K36" s="37" t="s">
        <v>92</v>
      </c>
      <c r="L36" s="34"/>
      <c r="M36" s="34">
        <v>1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5" x14ac:dyDescent="0.25">
      <c r="A37" s="40">
        <v>1823</v>
      </c>
      <c r="B37" s="34">
        <v>13</v>
      </c>
      <c r="C37" s="42">
        <v>4454241.1399999997</v>
      </c>
      <c r="D37" s="42">
        <v>329232.65999999997</v>
      </c>
      <c r="E37" s="34" t="s">
        <v>90</v>
      </c>
      <c r="F37" s="47" t="s">
        <v>40</v>
      </c>
      <c r="G37" s="35" t="s">
        <v>43</v>
      </c>
      <c r="H37" s="22" t="s">
        <v>91</v>
      </c>
      <c r="I37" s="37">
        <v>6</v>
      </c>
      <c r="J37" s="37" t="s">
        <v>92</v>
      </c>
      <c r="K37" s="37" t="s">
        <v>92</v>
      </c>
      <c r="L37" s="34">
        <v>1</v>
      </c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4" ht="15" x14ac:dyDescent="0.25">
      <c r="A38" s="40">
        <v>1885</v>
      </c>
      <c r="B38" s="34">
        <v>36</v>
      </c>
      <c r="C38" s="42">
        <v>4460638.42</v>
      </c>
      <c r="D38" s="42">
        <v>329324.43</v>
      </c>
      <c r="E38" s="34" t="s">
        <v>90</v>
      </c>
      <c r="F38" s="47" t="s">
        <v>40</v>
      </c>
      <c r="G38" s="35" t="s">
        <v>43</v>
      </c>
      <c r="H38" s="22" t="s">
        <v>91</v>
      </c>
      <c r="I38" s="37">
        <v>3</v>
      </c>
      <c r="J38" s="37" t="s">
        <v>92</v>
      </c>
      <c r="K38" s="37" t="s">
        <v>92</v>
      </c>
      <c r="L38" s="34"/>
      <c r="M38" s="34"/>
      <c r="N38" s="34"/>
      <c r="O38" s="34">
        <v>1</v>
      </c>
      <c r="P38" s="34"/>
      <c r="Q38" s="34"/>
      <c r="R38" s="34"/>
      <c r="S38" s="34"/>
      <c r="T38" s="34"/>
      <c r="U38" s="34"/>
      <c r="V38" s="34"/>
      <c r="W38" s="34"/>
      <c r="X38" s="34"/>
    </row>
    <row r="39" spans="1:24" ht="15" x14ac:dyDescent="0.25">
      <c r="A39" s="40">
        <v>1887</v>
      </c>
      <c r="B39" s="34">
        <v>36</v>
      </c>
      <c r="C39" s="42">
        <v>4460615.62</v>
      </c>
      <c r="D39" s="42">
        <v>329335.82</v>
      </c>
      <c r="E39" s="34" t="s">
        <v>90</v>
      </c>
      <c r="F39" s="47" t="s">
        <v>40</v>
      </c>
      <c r="G39" s="35" t="s">
        <v>43</v>
      </c>
      <c r="H39" s="22" t="s">
        <v>91</v>
      </c>
      <c r="I39" s="37">
        <v>3</v>
      </c>
      <c r="J39" s="37" t="s">
        <v>92</v>
      </c>
      <c r="K39" s="37" t="s">
        <v>92</v>
      </c>
      <c r="L39" s="34">
        <v>1</v>
      </c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4" ht="15" x14ac:dyDescent="0.25">
      <c r="A40" s="40">
        <v>1886</v>
      </c>
      <c r="B40" s="34">
        <v>36</v>
      </c>
      <c r="C40" s="42">
        <v>4460466.28</v>
      </c>
      <c r="D40" s="42">
        <v>329392.92</v>
      </c>
      <c r="E40" s="34" t="s">
        <v>90</v>
      </c>
      <c r="F40" s="47" t="s">
        <v>40</v>
      </c>
      <c r="G40" s="35" t="s">
        <v>43</v>
      </c>
      <c r="H40" s="22" t="s">
        <v>91</v>
      </c>
      <c r="I40" s="37">
        <v>3</v>
      </c>
      <c r="J40" s="37" t="s">
        <v>92</v>
      </c>
      <c r="K40" s="37" t="s">
        <v>92</v>
      </c>
      <c r="L40" s="34">
        <v>1</v>
      </c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24" ht="15" x14ac:dyDescent="0.25">
      <c r="A41" s="40">
        <v>1827</v>
      </c>
      <c r="B41" s="34">
        <v>7</v>
      </c>
      <c r="C41" s="42">
        <v>4465467.71</v>
      </c>
      <c r="D41" s="42">
        <v>330474</v>
      </c>
      <c r="E41" s="34" t="s">
        <v>90</v>
      </c>
      <c r="F41" s="47" t="s">
        <v>41</v>
      </c>
      <c r="G41" s="35" t="s">
        <v>43</v>
      </c>
      <c r="H41" s="22" t="s">
        <v>91</v>
      </c>
      <c r="I41" s="37">
        <v>4</v>
      </c>
      <c r="J41" s="37" t="s">
        <v>92</v>
      </c>
      <c r="K41" s="37" t="s">
        <v>92</v>
      </c>
      <c r="L41" s="34">
        <v>1</v>
      </c>
      <c r="M41" s="34"/>
      <c r="N41" s="34"/>
      <c r="O41" s="34"/>
      <c r="P41" s="34"/>
      <c r="Q41" s="34">
        <v>1</v>
      </c>
      <c r="R41" s="34"/>
      <c r="S41" s="34"/>
      <c r="T41" s="34"/>
      <c r="U41" s="34"/>
      <c r="V41" s="34"/>
      <c r="W41" s="34"/>
      <c r="X41" s="34"/>
    </row>
    <row r="42" spans="1:24" ht="15" x14ac:dyDescent="0.25">
      <c r="A42" s="40">
        <v>1826</v>
      </c>
      <c r="B42" s="34">
        <v>7</v>
      </c>
      <c r="C42" s="42">
        <v>4465468.1900000004</v>
      </c>
      <c r="D42" s="42">
        <v>330496.71000000002</v>
      </c>
      <c r="E42" s="34" t="s">
        <v>90</v>
      </c>
      <c r="F42" s="47" t="s">
        <v>41</v>
      </c>
      <c r="G42" s="35" t="s">
        <v>43</v>
      </c>
      <c r="H42" s="22" t="s">
        <v>91</v>
      </c>
      <c r="I42" s="37">
        <v>4</v>
      </c>
      <c r="J42" s="37" t="s">
        <v>92</v>
      </c>
      <c r="K42" s="37" t="s">
        <v>92</v>
      </c>
      <c r="L42" s="34"/>
      <c r="M42" s="34"/>
      <c r="N42" s="34"/>
      <c r="O42" s="34">
        <v>1</v>
      </c>
      <c r="P42" s="34"/>
      <c r="Q42" s="34">
        <v>1</v>
      </c>
      <c r="R42" s="34"/>
      <c r="S42" s="34"/>
      <c r="T42" s="34"/>
      <c r="U42" s="34"/>
      <c r="V42" s="34"/>
      <c r="W42" s="34"/>
    </row>
    <row r="43" spans="1:24" ht="15" x14ac:dyDescent="0.25">
      <c r="A43" s="40">
        <v>2026</v>
      </c>
      <c r="B43" s="34">
        <v>13</v>
      </c>
      <c r="C43" s="42">
        <v>4455782.59</v>
      </c>
      <c r="D43" s="42">
        <v>330898.65999999997</v>
      </c>
      <c r="E43" s="34" t="s">
        <v>90</v>
      </c>
      <c r="F43" s="47" t="s">
        <v>40</v>
      </c>
      <c r="G43" s="35" t="s">
        <v>43</v>
      </c>
      <c r="H43" s="22" t="s">
        <v>91</v>
      </c>
      <c r="I43" s="37">
        <v>3</v>
      </c>
      <c r="J43" s="37" t="s">
        <v>92</v>
      </c>
      <c r="K43" s="37" t="s">
        <v>92</v>
      </c>
      <c r="L43" s="34"/>
      <c r="M43" s="34">
        <v>1</v>
      </c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4" ht="15" x14ac:dyDescent="0.25">
      <c r="A44" s="40">
        <v>1892</v>
      </c>
      <c r="B44" s="34">
        <v>7</v>
      </c>
      <c r="C44" s="42">
        <v>4464728.7</v>
      </c>
      <c r="D44" s="42">
        <v>333325.84999999998</v>
      </c>
      <c r="E44" s="34" t="s">
        <v>90</v>
      </c>
      <c r="F44" s="47" t="s">
        <v>41</v>
      </c>
      <c r="G44" s="35" t="s">
        <v>43</v>
      </c>
      <c r="H44" s="22" t="s">
        <v>91</v>
      </c>
      <c r="I44" s="37">
        <v>9</v>
      </c>
      <c r="J44" s="37" t="s">
        <v>92</v>
      </c>
      <c r="K44" s="37" t="s">
        <v>92</v>
      </c>
      <c r="L44" s="34"/>
      <c r="M44" s="34">
        <v>1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24" ht="15" x14ac:dyDescent="0.25">
      <c r="A45" s="40">
        <v>2024</v>
      </c>
      <c r="B45" s="34">
        <v>9</v>
      </c>
      <c r="C45" s="42">
        <v>4447109.0199999996</v>
      </c>
      <c r="D45" s="42">
        <v>335907.71</v>
      </c>
      <c r="E45" s="34" t="s">
        <v>90</v>
      </c>
      <c r="F45" s="47" t="s">
        <v>40</v>
      </c>
      <c r="G45" s="35" t="s">
        <v>43</v>
      </c>
      <c r="H45" s="22" t="s">
        <v>91</v>
      </c>
      <c r="I45" s="37">
        <v>3</v>
      </c>
      <c r="J45" s="37" t="s">
        <v>92</v>
      </c>
      <c r="K45" s="37" t="s">
        <v>92</v>
      </c>
      <c r="L45" s="34"/>
      <c r="M45" s="34"/>
      <c r="N45" s="34">
        <v>1</v>
      </c>
      <c r="O45" s="34">
        <v>1</v>
      </c>
      <c r="P45" s="34"/>
      <c r="Q45" s="34"/>
      <c r="R45" s="34"/>
      <c r="S45" s="34"/>
      <c r="T45" s="34"/>
      <c r="U45" s="34"/>
      <c r="V45" s="34"/>
      <c r="W45" s="34"/>
      <c r="X45" s="34"/>
    </row>
    <row r="46" spans="1:24" ht="15" x14ac:dyDescent="0.25">
      <c r="A46" s="40">
        <v>2096</v>
      </c>
      <c r="B46" s="34">
        <v>12</v>
      </c>
      <c r="C46" s="42">
        <v>4459905.07</v>
      </c>
      <c r="D46" s="42">
        <v>335968.22</v>
      </c>
      <c r="E46" s="34" t="s">
        <v>90</v>
      </c>
      <c r="F46" s="47" t="s">
        <v>41</v>
      </c>
      <c r="G46" s="35" t="s">
        <v>43</v>
      </c>
      <c r="H46" s="22" t="s">
        <v>91</v>
      </c>
      <c r="I46" s="37">
        <v>9</v>
      </c>
      <c r="J46" s="37" t="s">
        <v>92</v>
      </c>
      <c r="K46" s="37" t="s">
        <v>92</v>
      </c>
      <c r="L46" s="34">
        <v>1</v>
      </c>
      <c r="M46" s="34"/>
      <c r="N46" s="34"/>
      <c r="O46" s="34">
        <v>1</v>
      </c>
      <c r="P46" s="34"/>
      <c r="Q46" s="34"/>
      <c r="R46" s="34"/>
      <c r="S46" s="34"/>
      <c r="T46" s="34"/>
      <c r="U46" s="34"/>
      <c r="V46" s="34"/>
      <c r="W46" s="34"/>
    </row>
    <row r="47" spans="1:24" ht="15" x14ac:dyDescent="0.25">
      <c r="A47" s="40">
        <v>2097</v>
      </c>
      <c r="B47" s="34">
        <v>12</v>
      </c>
      <c r="C47" s="42">
        <v>4459903.7300000004</v>
      </c>
      <c r="D47" s="42">
        <v>335968.36</v>
      </c>
      <c r="E47" s="34" t="s">
        <v>90</v>
      </c>
      <c r="F47" s="47" t="s">
        <v>41</v>
      </c>
      <c r="G47" s="35" t="s">
        <v>43</v>
      </c>
      <c r="H47" s="22" t="s">
        <v>91</v>
      </c>
      <c r="I47" s="37">
        <v>9</v>
      </c>
      <c r="J47" s="37" t="s">
        <v>92</v>
      </c>
      <c r="K47" s="37" t="s">
        <v>92</v>
      </c>
      <c r="L47" s="34">
        <v>1</v>
      </c>
      <c r="M47" s="34"/>
      <c r="N47" s="34"/>
      <c r="O47" s="34">
        <v>1</v>
      </c>
      <c r="P47" s="34"/>
      <c r="Q47" s="34"/>
      <c r="R47" s="34"/>
      <c r="S47" s="34"/>
      <c r="T47" s="34"/>
      <c r="U47" s="34"/>
      <c r="V47" s="34"/>
      <c r="W47" s="34"/>
    </row>
    <row r="48" spans="1:24" ht="15" x14ac:dyDescent="0.25">
      <c r="A48" s="40">
        <v>1536</v>
      </c>
      <c r="B48" s="34">
        <v>57</v>
      </c>
      <c r="C48" s="42">
        <v>4444434.8</v>
      </c>
      <c r="D48" s="42">
        <v>336381.1</v>
      </c>
      <c r="E48" s="34" t="s">
        <v>90</v>
      </c>
      <c r="F48" s="47" t="s">
        <v>40</v>
      </c>
      <c r="G48" s="35" t="s">
        <v>43</v>
      </c>
      <c r="H48" s="22" t="s">
        <v>91</v>
      </c>
      <c r="I48" s="37">
        <v>6</v>
      </c>
      <c r="J48" s="37" t="s">
        <v>92</v>
      </c>
      <c r="K48" s="37" t="s">
        <v>92</v>
      </c>
      <c r="L48" s="34">
        <v>1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24" ht="15" x14ac:dyDescent="0.25">
      <c r="A49" s="40">
        <v>1535</v>
      </c>
      <c r="B49" s="34">
        <v>57</v>
      </c>
      <c r="C49" s="42">
        <v>4444433.7</v>
      </c>
      <c r="D49" s="42">
        <v>336421</v>
      </c>
      <c r="E49" s="34" t="s">
        <v>90</v>
      </c>
      <c r="F49" s="47" t="s">
        <v>40</v>
      </c>
      <c r="G49" s="35" t="s">
        <v>43</v>
      </c>
      <c r="H49" s="22" t="s">
        <v>91</v>
      </c>
      <c r="I49" s="37">
        <v>6</v>
      </c>
      <c r="J49" s="37" t="s">
        <v>92</v>
      </c>
      <c r="K49" s="37" t="s">
        <v>92</v>
      </c>
      <c r="L49" s="34"/>
      <c r="M49" s="34">
        <v>1</v>
      </c>
      <c r="N49" s="34"/>
      <c r="O49" s="34">
        <v>1</v>
      </c>
      <c r="P49" s="34"/>
      <c r="Q49" s="34"/>
      <c r="R49" s="34">
        <v>1</v>
      </c>
      <c r="S49" s="34"/>
      <c r="T49" s="34"/>
      <c r="U49" s="34"/>
      <c r="V49" s="34"/>
      <c r="W49" s="34"/>
    </row>
    <row r="50" spans="1:24" ht="15" x14ac:dyDescent="0.25">
      <c r="A50" s="40">
        <v>2098</v>
      </c>
      <c r="B50" s="34">
        <v>12</v>
      </c>
      <c r="C50" s="42">
        <v>4460316.34</v>
      </c>
      <c r="D50" s="42">
        <v>336651.8</v>
      </c>
      <c r="E50" s="34" t="s">
        <v>90</v>
      </c>
      <c r="F50" s="47" t="s">
        <v>41</v>
      </c>
      <c r="G50" s="35" t="s">
        <v>43</v>
      </c>
      <c r="H50" s="22" t="s">
        <v>91</v>
      </c>
      <c r="I50" s="37">
        <v>9</v>
      </c>
      <c r="J50" s="37" t="s">
        <v>92</v>
      </c>
      <c r="K50" s="37" t="s">
        <v>92</v>
      </c>
      <c r="L50" s="34"/>
      <c r="M50" s="34"/>
      <c r="N50" s="34">
        <v>1</v>
      </c>
      <c r="O50" s="34">
        <v>1</v>
      </c>
      <c r="P50" s="34"/>
      <c r="Q50" s="34"/>
      <c r="R50" s="34"/>
      <c r="S50" s="34"/>
      <c r="T50" s="34"/>
      <c r="U50" s="34"/>
      <c r="V50" s="34"/>
      <c r="W50" s="34"/>
    </row>
    <row r="51" spans="1:24" ht="15" x14ac:dyDescent="0.25">
      <c r="A51" s="40">
        <v>1314</v>
      </c>
      <c r="B51" s="34">
        <v>12</v>
      </c>
      <c r="C51" s="42">
        <v>4460574.22</v>
      </c>
      <c r="D51" s="42">
        <v>337010.3</v>
      </c>
      <c r="E51" s="34" t="s">
        <v>90</v>
      </c>
      <c r="F51" s="47" t="s">
        <v>41</v>
      </c>
      <c r="G51" s="35" t="s">
        <v>43</v>
      </c>
      <c r="H51" s="22" t="s">
        <v>91</v>
      </c>
      <c r="I51" s="37">
        <v>2</v>
      </c>
      <c r="J51" s="37" t="s">
        <v>92</v>
      </c>
      <c r="K51" s="37" t="s">
        <v>92</v>
      </c>
      <c r="L51" s="34">
        <v>1</v>
      </c>
      <c r="M51" s="34"/>
      <c r="N51" s="34">
        <v>1</v>
      </c>
      <c r="O51" s="34">
        <v>1</v>
      </c>
      <c r="P51" s="34"/>
      <c r="Q51" s="34"/>
      <c r="R51" s="34"/>
      <c r="S51" s="34"/>
      <c r="T51" s="34"/>
      <c r="U51" s="34"/>
      <c r="V51" s="34"/>
      <c r="W51" s="34"/>
      <c r="X51" s="34"/>
    </row>
    <row r="52" spans="1:24" ht="15" x14ac:dyDescent="0.25">
      <c r="A52" s="40">
        <v>1164</v>
      </c>
      <c r="B52" s="34">
        <v>12</v>
      </c>
      <c r="C52" s="42">
        <v>4460722.67</v>
      </c>
      <c r="D52" s="42">
        <v>337459.21</v>
      </c>
      <c r="E52" s="34" t="s">
        <v>90</v>
      </c>
      <c r="F52" s="47" t="s">
        <v>41</v>
      </c>
      <c r="G52" s="35" t="s">
        <v>43</v>
      </c>
      <c r="H52" s="22" t="s">
        <v>91</v>
      </c>
      <c r="I52" s="37">
        <v>2</v>
      </c>
      <c r="J52" s="37" t="s">
        <v>92</v>
      </c>
      <c r="K52" s="37" t="s">
        <v>92</v>
      </c>
      <c r="L52" s="34"/>
      <c r="M52" s="34"/>
      <c r="N52" s="34">
        <v>1</v>
      </c>
      <c r="O52" s="34">
        <v>1</v>
      </c>
      <c r="P52" s="34"/>
      <c r="Q52" s="34"/>
      <c r="R52" s="34"/>
      <c r="S52" s="34"/>
      <c r="T52" s="34"/>
      <c r="U52" s="34"/>
      <c r="V52" s="34"/>
      <c r="W52" s="34"/>
    </row>
    <row r="53" spans="1:24" ht="15" x14ac:dyDescent="0.25">
      <c r="A53" s="40">
        <v>1528</v>
      </c>
      <c r="B53" s="34">
        <v>57</v>
      </c>
      <c r="C53" s="42">
        <v>4444021.5</v>
      </c>
      <c r="D53" s="42">
        <v>337469.7</v>
      </c>
      <c r="E53" s="34" t="s">
        <v>90</v>
      </c>
      <c r="F53" s="47" t="s">
        <v>40</v>
      </c>
      <c r="G53" s="35" t="s">
        <v>43</v>
      </c>
      <c r="H53" s="22" t="s">
        <v>91</v>
      </c>
      <c r="I53" s="37">
        <v>3</v>
      </c>
      <c r="J53" s="37" t="s">
        <v>92</v>
      </c>
      <c r="K53" s="37" t="s">
        <v>92</v>
      </c>
      <c r="L53" s="34">
        <v>1</v>
      </c>
      <c r="M53" s="34"/>
      <c r="N53" s="34"/>
      <c r="O53" s="34">
        <v>1</v>
      </c>
      <c r="P53" s="34"/>
      <c r="Q53" s="34"/>
      <c r="R53" s="34"/>
      <c r="S53" s="34"/>
      <c r="T53" s="34"/>
      <c r="U53" s="34"/>
      <c r="V53" s="34"/>
      <c r="W53" s="34"/>
    </row>
    <row r="54" spans="1:24" ht="15" x14ac:dyDescent="0.25">
      <c r="A54" s="40">
        <v>1531</v>
      </c>
      <c r="B54" s="34">
        <v>57</v>
      </c>
      <c r="C54" s="42">
        <v>4444009.5</v>
      </c>
      <c r="D54" s="42">
        <v>337480.8</v>
      </c>
      <c r="E54" s="34" t="s">
        <v>90</v>
      </c>
      <c r="F54" s="47" t="s">
        <v>40</v>
      </c>
      <c r="G54" s="35" t="s">
        <v>43</v>
      </c>
      <c r="H54" s="22" t="s">
        <v>91</v>
      </c>
      <c r="I54" s="37">
        <v>3</v>
      </c>
      <c r="J54" s="37" t="s">
        <v>92</v>
      </c>
      <c r="K54" s="37" t="s">
        <v>92</v>
      </c>
      <c r="L54" s="34">
        <v>1</v>
      </c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4" ht="15" x14ac:dyDescent="0.25">
      <c r="A55" s="40">
        <v>1533</v>
      </c>
      <c r="B55" s="34">
        <v>57</v>
      </c>
      <c r="C55" s="42">
        <v>4443993.2</v>
      </c>
      <c r="D55" s="42">
        <v>337496.5</v>
      </c>
      <c r="E55" s="34" t="s">
        <v>90</v>
      </c>
      <c r="F55" s="47" t="s">
        <v>40</v>
      </c>
      <c r="G55" s="35" t="s">
        <v>43</v>
      </c>
      <c r="H55" s="22" t="s">
        <v>91</v>
      </c>
      <c r="I55" s="37">
        <v>3</v>
      </c>
      <c r="J55" s="37" t="s">
        <v>92</v>
      </c>
      <c r="K55" s="37" t="s">
        <v>92</v>
      </c>
      <c r="L55" s="34"/>
      <c r="M55" s="34"/>
      <c r="N55" s="34"/>
      <c r="O55" s="34"/>
      <c r="P55" s="34"/>
      <c r="Q55" s="34"/>
      <c r="R55" s="34">
        <v>1</v>
      </c>
      <c r="S55" s="34"/>
      <c r="T55" s="34"/>
      <c r="U55" s="34"/>
      <c r="V55" s="34"/>
      <c r="W55" s="34"/>
      <c r="X55" s="34"/>
    </row>
    <row r="56" spans="1:24" ht="15" x14ac:dyDescent="0.25">
      <c r="A56" s="40">
        <v>1410</v>
      </c>
      <c r="B56" s="34">
        <v>57</v>
      </c>
      <c r="C56" s="42">
        <v>4443846.75</v>
      </c>
      <c r="D56" s="42">
        <v>337653.9</v>
      </c>
      <c r="E56" s="34" t="s">
        <v>90</v>
      </c>
      <c r="F56" s="47" t="s">
        <v>40</v>
      </c>
      <c r="G56" s="35" t="s">
        <v>43</v>
      </c>
      <c r="H56" s="22" t="s">
        <v>91</v>
      </c>
      <c r="I56" s="37">
        <v>3</v>
      </c>
      <c r="J56" s="37" t="s">
        <v>92</v>
      </c>
      <c r="K56" s="37" t="s">
        <v>92</v>
      </c>
      <c r="L56" s="34">
        <v>1</v>
      </c>
      <c r="M56" s="34"/>
      <c r="N56" s="34"/>
      <c r="O56" s="34">
        <v>1</v>
      </c>
      <c r="P56" s="34"/>
      <c r="Q56" s="34"/>
      <c r="R56" s="34"/>
      <c r="S56" s="34">
        <v>1</v>
      </c>
      <c r="T56" s="34"/>
      <c r="U56" s="34"/>
      <c r="V56" s="34"/>
      <c r="W56" s="34"/>
      <c r="X56" s="34"/>
    </row>
    <row r="57" spans="1:24" ht="15" x14ac:dyDescent="0.25">
      <c r="A57" s="40">
        <v>1411</v>
      </c>
      <c r="B57" s="34">
        <v>57</v>
      </c>
      <c r="C57" s="42">
        <v>4443845.29</v>
      </c>
      <c r="D57" s="42">
        <v>337654.72</v>
      </c>
      <c r="E57" s="34" t="s">
        <v>90</v>
      </c>
      <c r="F57" s="47" t="s">
        <v>40</v>
      </c>
      <c r="G57" s="35" t="s">
        <v>43</v>
      </c>
      <c r="H57" s="22" t="s">
        <v>91</v>
      </c>
      <c r="I57" s="37">
        <v>3</v>
      </c>
      <c r="J57" s="37" t="s">
        <v>92</v>
      </c>
      <c r="K57" s="37" t="s">
        <v>92</v>
      </c>
      <c r="L57" s="34">
        <v>1</v>
      </c>
      <c r="M57" s="34"/>
      <c r="N57" s="34"/>
      <c r="O57" s="34">
        <v>1</v>
      </c>
      <c r="P57" s="34"/>
      <c r="Q57" s="34"/>
      <c r="R57" s="34"/>
      <c r="S57" s="34"/>
      <c r="T57" s="34"/>
      <c r="U57" s="34"/>
      <c r="V57" s="34"/>
      <c r="W57" s="34"/>
      <c r="X57" s="34"/>
    </row>
    <row r="58" spans="1:24" ht="15" x14ac:dyDescent="0.25">
      <c r="A58" s="40">
        <v>1125</v>
      </c>
      <c r="B58" s="34">
        <v>12</v>
      </c>
      <c r="C58" s="42">
        <v>4460772.79</v>
      </c>
      <c r="D58" s="42">
        <v>337746.24</v>
      </c>
      <c r="E58" s="34" t="s">
        <v>90</v>
      </c>
      <c r="F58" s="47" t="s">
        <v>41</v>
      </c>
      <c r="G58" s="35" t="s">
        <v>43</v>
      </c>
      <c r="H58" s="22" t="s">
        <v>91</v>
      </c>
      <c r="I58" s="37">
        <v>3</v>
      </c>
      <c r="J58" s="37" t="s">
        <v>92</v>
      </c>
      <c r="K58" s="37" t="s">
        <v>92</v>
      </c>
      <c r="L58" s="34"/>
      <c r="M58" s="34">
        <v>1</v>
      </c>
      <c r="N58" s="34"/>
      <c r="O58" s="34">
        <v>1</v>
      </c>
      <c r="P58" s="34"/>
      <c r="Q58" s="34"/>
      <c r="R58" s="34"/>
      <c r="S58" s="34"/>
      <c r="T58" s="34"/>
      <c r="U58" s="34"/>
      <c r="V58" s="34"/>
      <c r="W58" s="34"/>
    </row>
    <row r="59" spans="1:24" ht="15" x14ac:dyDescent="0.25">
      <c r="A59" s="40">
        <v>1357</v>
      </c>
      <c r="B59" s="34">
        <v>12</v>
      </c>
      <c r="C59" s="42">
        <v>4460980.1500000004</v>
      </c>
      <c r="D59" s="42">
        <v>338158.29</v>
      </c>
      <c r="E59" s="34" t="s">
        <v>90</v>
      </c>
      <c r="F59" s="47" t="s">
        <v>41</v>
      </c>
      <c r="G59" s="35" t="s">
        <v>43</v>
      </c>
      <c r="H59" s="22" t="s">
        <v>91</v>
      </c>
      <c r="I59" s="37">
        <v>2</v>
      </c>
      <c r="J59" s="37" t="s">
        <v>92</v>
      </c>
      <c r="K59" s="37" t="s">
        <v>92</v>
      </c>
      <c r="L59" s="34"/>
      <c r="M59" s="34"/>
      <c r="N59" s="34"/>
      <c r="O59" s="34">
        <v>1</v>
      </c>
      <c r="P59" s="34"/>
      <c r="Q59" s="34"/>
      <c r="R59" s="34"/>
      <c r="S59" s="34"/>
      <c r="T59" s="34"/>
      <c r="U59" s="34"/>
      <c r="V59" s="34">
        <v>1</v>
      </c>
      <c r="W59" s="34"/>
      <c r="X59" s="34"/>
    </row>
    <row r="60" spans="1:24" ht="15" x14ac:dyDescent="0.25">
      <c r="A60" s="40">
        <v>1311</v>
      </c>
      <c r="B60" s="34">
        <v>11</v>
      </c>
      <c r="C60" s="42">
        <v>4458601.5</v>
      </c>
      <c r="D60" s="42">
        <v>338475.48</v>
      </c>
      <c r="E60" s="34" t="s">
        <v>90</v>
      </c>
      <c r="F60" s="47" t="s">
        <v>41</v>
      </c>
      <c r="G60" s="35" t="s">
        <v>43</v>
      </c>
      <c r="H60" s="22" t="s">
        <v>91</v>
      </c>
      <c r="I60" s="37">
        <v>9</v>
      </c>
      <c r="J60" s="37" t="s">
        <v>92</v>
      </c>
      <c r="K60" s="37" t="s">
        <v>92</v>
      </c>
      <c r="L60" s="34"/>
      <c r="M60" s="34"/>
      <c r="N60" s="34"/>
      <c r="O60" s="34"/>
      <c r="P60" s="34"/>
      <c r="Q60" s="34">
        <v>1</v>
      </c>
      <c r="R60" s="34"/>
      <c r="S60" s="34"/>
      <c r="T60" s="34"/>
      <c r="U60" s="34"/>
      <c r="V60" s="34">
        <v>1</v>
      </c>
      <c r="W60" s="34"/>
      <c r="X60" s="34"/>
    </row>
    <row r="61" spans="1:24" ht="15" x14ac:dyDescent="0.25">
      <c r="A61" s="40">
        <v>1312</v>
      </c>
      <c r="B61" s="34">
        <v>11</v>
      </c>
      <c r="C61" s="42">
        <v>4458602.71</v>
      </c>
      <c r="D61" s="42">
        <v>338475.76</v>
      </c>
      <c r="E61" s="34" t="s">
        <v>90</v>
      </c>
      <c r="F61" s="47" t="s">
        <v>41</v>
      </c>
      <c r="G61" s="35" t="s">
        <v>43</v>
      </c>
      <c r="H61" s="22" t="s">
        <v>91</v>
      </c>
      <c r="I61" s="37">
        <v>9</v>
      </c>
      <c r="J61" s="37" t="s">
        <v>92</v>
      </c>
      <c r="K61" s="37" t="s">
        <v>92</v>
      </c>
      <c r="L61" s="34"/>
      <c r="M61" s="34"/>
      <c r="N61" s="34"/>
      <c r="O61" s="34"/>
      <c r="P61" s="34"/>
      <c r="Q61" s="34">
        <v>1</v>
      </c>
      <c r="R61" s="34"/>
      <c r="S61" s="34"/>
      <c r="T61" s="34"/>
      <c r="U61" s="34"/>
      <c r="V61" s="34">
        <v>1</v>
      </c>
      <c r="W61" s="34"/>
      <c r="X61" s="34"/>
    </row>
    <row r="62" spans="1:24" ht="15" x14ac:dyDescent="0.25">
      <c r="A62" s="40">
        <v>1358</v>
      </c>
      <c r="B62" s="34">
        <v>12</v>
      </c>
      <c r="C62" s="42">
        <v>4460676.34</v>
      </c>
      <c r="D62" s="42">
        <v>338772.32</v>
      </c>
      <c r="E62" s="34" t="s">
        <v>90</v>
      </c>
      <c r="F62" s="47" t="s">
        <v>41</v>
      </c>
      <c r="G62" s="35" t="s">
        <v>43</v>
      </c>
      <c r="H62" s="22" t="s">
        <v>91</v>
      </c>
      <c r="I62" s="37">
        <v>3</v>
      </c>
      <c r="J62" s="37" t="s">
        <v>92</v>
      </c>
      <c r="K62" s="37" t="s">
        <v>92</v>
      </c>
      <c r="L62" s="34">
        <v>1</v>
      </c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</row>
    <row r="63" spans="1:24" ht="15" x14ac:dyDescent="0.25">
      <c r="A63" s="40">
        <v>1877</v>
      </c>
      <c r="B63" s="34">
        <v>30</v>
      </c>
      <c r="C63" s="42">
        <v>4465947.71</v>
      </c>
      <c r="D63" s="42">
        <v>339814.32</v>
      </c>
      <c r="E63" s="34" t="s">
        <v>90</v>
      </c>
      <c r="F63" s="47" t="s">
        <v>41</v>
      </c>
      <c r="G63" s="35" t="s">
        <v>43</v>
      </c>
      <c r="H63" s="22" t="s">
        <v>91</v>
      </c>
      <c r="I63" s="37">
        <v>9</v>
      </c>
      <c r="J63" s="37" t="s">
        <v>92</v>
      </c>
      <c r="K63" s="37" t="s">
        <v>92</v>
      </c>
      <c r="L63" s="34"/>
      <c r="M63" s="34"/>
      <c r="N63" s="34"/>
      <c r="O63" s="34">
        <v>1</v>
      </c>
      <c r="P63" s="34"/>
      <c r="Q63" s="34"/>
      <c r="R63" s="34"/>
      <c r="S63" s="34"/>
      <c r="T63" s="34"/>
      <c r="U63" s="34"/>
      <c r="V63" s="34"/>
      <c r="W63" s="34"/>
      <c r="X63" s="34"/>
    </row>
    <row r="64" spans="1:24" ht="15" x14ac:dyDescent="0.25">
      <c r="A64" s="40">
        <v>2079</v>
      </c>
      <c r="B64" s="34">
        <v>11</v>
      </c>
      <c r="C64" s="42">
        <v>4455959.97</v>
      </c>
      <c r="D64" s="42">
        <v>340151.59</v>
      </c>
      <c r="E64" s="34" t="s">
        <v>90</v>
      </c>
      <c r="F64" s="47" t="s">
        <v>41</v>
      </c>
      <c r="G64" s="35" t="s">
        <v>43</v>
      </c>
      <c r="H64" s="22" t="s">
        <v>91</v>
      </c>
      <c r="I64" s="37">
        <v>2</v>
      </c>
      <c r="J64" s="37" t="s">
        <v>92</v>
      </c>
      <c r="K64" s="37" t="s">
        <v>92</v>
      </c>
      <c r="L64" s="34"/>
      <c r="M64" s="34"/>
      <c r="N64" s="34"/>
      <c r="O64" s="34">
        <v>1</v>
      </c>
      <c r="P64" s="34"/>
      <c r="Q64" s="34">
        <v>1</v>
      </c>
      <c r="R64" s="34"/>
      <c r="S64" s="34"/>
      <c r="T64" s="34"/>
      <c r="U64" s="34"/>
      <c r="V64" s="34"/>
      <c r="W64" s="34"/>
      <c r="X64" s="34"/>
    </row>
    <row r="65" spans="1:24" ht="15" x14ac:dyDescent="0.25">
      <c r="A65" s="40">
        <v>1331</v>
      </c>
      <c r="B65" s="34">
        <v>3</v>
      </c>
      <c r="C65" s="42">
        <v>4449298.18</v>
      </c>
      <c r="D65" s="42">
        <v>340324.47</v>
      </c>
      <c r="E65" s="34" t="s">
        <v>90</v>
      </c>
      <c r="F65" s="47" t="s">
        <v>40</v>
      </c>
      <c r="G65" s="35" t="s">
        <v>43</v>
      </c>
      <c r="H65" s="22" t="s">
        <v>91</v>
      </c>
      <c r="I65" s="37">
        <v>3</v>
      </c>
      <c r="J65" s="37" t="s">
        <v>92</v>
      </c>
      <c r="K65" s="37" t="s">
        <v>92</v>
      </c>
      <c r="L65" s="34"/>
      <c r="M65" s="34"/>
      <c r="N65" s="34"/>
      <c r="O65" s="34"/>
      <c r="P65" s="34"/>
      <c r="Q65" s="34">
        <v>1</v>
      </c>
      <c r="R65" s="34"/>
      <c r="S65" s="34"/>
      <c r="T65" s="34"/>
      <c r="U65" s="34"/>
      <c r="V65" s="34"/>
      <c r="W65" s="34"/>
      <c r="X65" s="34"/>
    </row>
    <row r="66" spans="1:24" ht="15" x14ac:dyDescent="0.25">
      <c r="A66" s="40">
        <v>1330</v>
      </c>
      <c r="B66" s="34">
        <v>3</v>
      </c>
      <c r="C66" s="42">
        <v>4449294.21</v>
      </c>
      <c r="D66" s="42">
        <v>340412.55</v>
      </c>
      <c r="E66" s="34" t="s">
        <v>90</v>
      </c>
      <c r="F66" s="47" t="s">
        <v>40</v>
      </c>
      <c r="G66" s="35" t="s">
        <v>43</v>
      </c>
      <c r="H66" s="22" t="s">
        <v>91</v>
      </c>
      <c r="I66" s="37">
        <v>3</v>
      </c>
      <c r="J66" s="37" t="s">
        <v>92</v>
      </c>
      <c r="K66" s="37" t="s">
        <v>92</v>
      </c>
      <c r="L66" s="34"/>
      <c r="M66" s="34"/>
      <c r="N66" s="34"/>
      <c r="O66" s="34"/>
      <c r="P66" s="34"/>
      <c r="Q66" s="34">
        <v>1</v>
      </c>
      <c r="R66" s="34">
        <v>1</v>
      </c>
      <c r="S66" s="34"/>
      <c r="T66" s="34"/>
      <c r="U66" s="34"/>
      <c r="V66" s="34"/>
      <c r="W66" s="34"/>
      <c r="X66" s="34"/>
    </row>
    <row r="67" spans="1:24" ht="15" x14ac:dyDescent="0.25">
      <c r="A67" s="40">
        <v>2061</v>
      </c>
      <c r="B67" s="34">
        <v>3</v>
      </c>
      <c r="C67" s="42">
        <v>4449279.8099999996</v>
      </c>
      <c r="D67" s="42">
        <v>340500.07</v>
      </c>
      <c r="E67" s="34" t="s">
        <v>90</v>
      </c>
      <c r="F67" s="47" t="s">
        <v>40</v>
      </c>
      <c r="G67" s="35" t="s">
        <v>43</v>
      </c>
      <c r="H67" s="22" t="s">
        <v>91</v>
      </c>
      <c r="I67" s="37">
        <v>3</v>
      </c>
      <c r="J67" s="37" t="s">
        <v>92</v>
      </c>
      <c r="K67" s="37" t="s">
        <v>92</v>
      </c>
      <c r="L67" s="34"/>
      <c r="M67" s="34"/>
      <c r="N67" s="34"/>
      <c r="O67" s="34">
        <v>1</v>
      </c>
      <c r="P67" s="34"/>
      <c r="Q67" s="34"/>
      <c r="R67" s="34"/>
      <c r="S67" s="34"/>
      <c r="T67" s="34"/>
      <c r="U67" s="34"/>
      <c r="V67" s="34"/>
      <c r="W67" s="34">
        <v>1</v>
      </c>
      <c r="X67" s="34"/>
    </row>
    <row r="68" spans="1:24" ht="15" x14ac:dyDescent="0.25">
      <c r="A68" s="40">
        <v>1329</v>
      </c>
      <c r="B68" s="34">
        <v>3</v>
      </c>
      <c r="C68" s="42">
        <v>4449280.6900000004</v>
      </c>
      <c r="D68" s="42">
        <v>340537.32</v>
      </c>
      <c r="E68" s="34" t="s">
        <v>90</v>
      </c>
      <c r="F68" s="47" t="s">
        <v>40</v>
      </c>
      <c r="G68" s="35" t="s">
        <v>43</v>
      </c>
      <c r="H68" s="22" t="s">
        <v>91</v>
      </c>
      <c r="I68" s="37">
        <v>3</v>
      </c>
      <c r="J68" s="37" t="s">
        <v>92</v>
      </c>
      <c r="K68" s="37" t="s">
        <v>92</v>
      </c>
      <c r="L68" s="34"/>
      <c r="M68" s="34"/>
      <c r="N68" s="34"/>
      <c r="O68" s="34">
        <v>1</v>
      </c>
      <c r="P68" s="34"/>
      <c r="Q68" s="34">
        <v>1</v>
      </c>
      <c r="R68" s="34"/>
      <c r="S68" s="34"/>
      <c r="T68" s="34"/>
      <c r="U68" s="34"/>
      <c r="V68" s="34"/>
      <c r="W68" s="34"/>
    </row>
    <row r="69" spans="1:24" ht="15" x14ac:dyDescent="0.25">
      <c r="A69" s="40">
        <v>2060</v>
      </c>
      <c r="B69" s="34">
        <v>3</v>
      </c>
      <c r="C69" s="42">
        <v>4449277.47</v>
      </c>
      <c r="D69" s="42">
        <v>340537.5</v>
      </c>
      <c r="E69" s="34" t="s">
        <v>90</v>
      </c>
      <c r="F69" s="47" t="s">
        <v>40</v>
      </c>
      <c r="G69" s="35" t="s">
        <v>43</v>
      </c>
      <c r="H69" s="22" t="s">
        <v>91</v>
      </c>
      <c r="I69" s="37">
        <v>3</v>
      </c>
      <c r="J69" s="37" t="s">
        <v>92</v>
      </c>
      <c r="K69" s="37" t="s">
        <v>92</v>
      </c>
      <c r="L69" s="34"/>
      <c r="M69" s="34"/>
      <c r="N69" s="34"/>
      <c r="O69" s="34">
        <v>1</v>
      </c>
      <c r="P69" s="34"/>
      <c r="Q69" s="34"/>
      <c r="R69" s="34"/>
      <c r="S69" s="34"/>
      <c r="T69" s="34"/>
      <c r="U69" s="34"/>
      <c r="V69" s="34"/>
      <c r="W69" s="34"/>
      <c r="X69" s="34"/>
    </row>
    <row r="70" spans="1:24" ht="15" x14ac:dyDescent="0.25">
      <c r="A70" s="40">
        <v>2049</v>
      </c>
      <c r="B70" s="34">
        <v>3</v>
      </c>
      <c r="C70" s="42">
        <v>4449272.5</v>
      </c>
      <c r="D70" s="42">
        <v>340562.44</v>
      </c>
      <c r="E70" s="34" t="s">
        <v>90</v>
      </c>
      <c r="F70" s="47" t="s">
        <v>40</v>
      </c>
      <c r="G70" s="35" t="s">
        <v>43</v>
      </c>
      <c r="H70" s="22" t="s">
        <v>91</v>
      </c>
      <c r="I70" s="37">
        <v>3</v>
      </c>
      <c r="J70" s="37" t="s">
        <v>92</v>
      </c>
      <c r="K70" s="37" t="s">
        <v>92</v>
      </c>
      <c r="L70" s="34"/>
      <c r="M70" s="34"/>
      <c r="N70" s="34"/>
      <c r="O70" s="34">
        <v>1</v>
      </c>
      <c r="P70" s="34"/>
      <c r="Q70" s="34"/>
      <c r="R70" s="34"/>
      <c r="S70" s="34"/>
      <c r="T70" s="34"/>
      <c r="U70" s="34"/>
      <c r="V70" s="34"/>
      <c r="W70" s="34"/>
    </row>
    <row r="71" spans="1:24" ht="15" x14ac:dyDescent="0.25">
      <c r="A71" s="40">
        <v>1328</v>
      </c>
      <c r="B71" s="34">
        <v>3</v>
      </c>
      <c r="C71" s="42">
        <v>4449298.2699999996</v>
      </c>
      <c r="D71" s="42">
        <v>340741.44</v>
      </c>
      <c r="E71" s="34" t="s">
        <v>90</v>
      </c>
      <c r="F71" s="47" t="s">
        <v>40</v>
      </c>
      <c r="G71" s="35" t="s">
        <v>43</v>
      </c>
      <c r="H71" s="22" t="s">
        <v>91</v>
      </c>
      <c r="I71" s="37">
        <v>3</v>
      </c>
      <c r="J71" s="37" t="s">
        <v>92</v>
      </c>
      <c r="K71" s="37" t="s">
        <v>92</v>
      </c>
      <c r="L71" s="34"/>
      <c r="M71" s="34"/>
      <c r="N71" s="34"/>
      <c r="O71" s="34">
        <v>1</v>
      </c>
      <c r="P71" s="34"/>
      <c r="Q71" s="34"/>
      <c r="R71" s="34"/>
      <c r="S71" s="34"/>
      <c r="T71" s="34"/>
      <c r="U71" s="34"/>
      <c r="V71" s="34"/>
      <c r="W71" s="34"/>
      <c r="X71" s="36"/>
    </row>
    <row r="72" spans="1:24" ht="15" x14ac:dyDescent="0.25">
      <c r="A72" s="40">
        <v>2071</v>
      </c>
      <c r="B72" s="34">
        <v>4</v>
      </c>
      <c r="C72" s="42">
        <v>4446827.4000000004</v>
      </c>
      <c r="D72" s="42">
        <v>340912.81</v>
      </c>
      <c r="E72" s="34" t="s">
        <v>90</v>
      </c>
      <c r="F72" s="47" t="s">
        <v>40</v>
      </c>
      <c r="G72" s="35" t="s">
        <v>43</v>
      </c>
      <c r="H72" s="22" t="s">
        <v>91</v>
      </c>
      <c r="I72" s="37">
        <v>3</v>
      </c>
      <c r="J72" s="37" t="s">
        <v>92</v>
      </c>
      <c r="K72" s="37" t="s">
        <v>92</v>
      </c>
      <c r="L72" s="34"/>
      <c r="M72" s="34"/>
      <c r="N72" s="34"/>
      <c r="O72" s="34"/>
      <c r="P72" s="34"/>
      <c r="Q72" s="34">
        <v>1</v>
      </c>
      <c r="R72" s="34"/>
      <c r="S72" s="34"/>
      <c r="T72" s="34"/>
      <c r="U72" s="34"/>
      <c r="V72" s="34"/>
      <c r="W72" s="34"/>
      <c r="X72" s="34"/>
    </row>
    <row r="73" spans="1:24" ht="15" x14ac:dyDescent="0.25">
      <c r="A73" s="40">
        <v>1326</v>
      </c>
      <c r="B73" s="34">
        <v>3</v>
      </c>
      <c r="C73" s="42">
        <v>4449351.21</v>
      </c>
      <c r="D73" s="42">
        <v>341017.18</v>
      </c>
      <c r="E73" s="34" t="s">
        <v>90</v>
      </c>
      <c r="F73" s="47" t="s">
        <v>40</v>
      </c>
      <c r="G73" s="35" t="s">
        <v>43</v>
      </c>
      <c r="H73" s="22" t="s">
        <v>91</v>
      </c>
      <c r="I73" s="37">
        <v>3</v>
      </c>
      <c r="J73" s="37" t="s">
        <v>92</v>
      </c>
      <c r="K73" s="37" t="s">
        <v>92</v>
      </c>
      <c r="L73" s="34"/>
      <c r="M73" s="34"/>
      <c r="N73" s="34"/>
      <c r="O73" s="34">
        <v>1</v>
      </c>
      <c r="P73" s="34"/>
      <c r="Q73" s="34"/>
      <c r="R73" s="34"/>
      <c r="S73" s="34"/>
      <c r="T73" s="34"/>
      <c r="U73" s="34"/>
      <c r="V73" s="34"/>
      <c r="W73" s="34"/>
      <c r="X73" s="34"/>
    </row>
    <row r="74" spans="1:24" ht="15" x14ac:dyDescent="0.25">
      <c r="A74" s="40">
        <v>1325</v>
      </c>
      <c r="B74" s="34">
        <v>3</v>
      </c>
      <c r="C74" s="42">
        <v>4449370.07</v>
      </c>
      <c r="D74" s="42">
        <v>341070.9</v>
      </c>
      <c r="E74" s="34" t="s">
        <v>90</v>
      </c>
      <c r="F74" s="47" t="s">
        <v>40</v>
      </c>
      <c r="G74" s="35" t="s">
        <v>43</v>
      </c>
      <c r="H74" s="22" t="s">
        <v>91</v>
      </c>
      <c r="I74" s="37">
        <v>3</v>
      </c>
      <c r="J74" s="37" t="s">
        <v>92</v>
      </c>
      <c r="K74" s="37" t="s">
        <v>92</v>
      </c>
      <c r="L74" s="34"/>
      <c r="M74" s="34"/>
      <c r="N74" s="34"/>
      <c r="O74" s="34">
        <v>1</v>
      </c>
      <c r="P74" s="34">
        <v>1</v>
      </c>
      <c r="Q74" s="34"/>
      <c r="R74" s="34"/>
      <c r="S74" s="34"/>
      <c r="T74" s="34"/>
      <c r="U74" s="34"/>
      <c r="V74" s="34"/>
      <c r="W74" s="34"/>
      <c r="X74" s="34"/>
    </row>
    <row r="75" spans="1:24" ht="15" x14ac:dyDescent="0.25">
      <c r="A75" s="40">
        <v>2070</v>
      </c>
      <c r="B75" s="34">
        <v>4</v>
      </c>
      <c r="C75" s="42">
        <v>4446801.5599999996</v>
      </c>
      <c r="D75" s="42">
        <v>341186.22</v>
      </c>
      <c r="E75" s="34" t="s">
        <v>90</v>
      </c>
      <c r="F75" s="47" t="s">
        <v>40</v>
      </c>
      <c r="G75" s="35" t="s">
        <v>43</v>
      </c>
      <c r="H75" s="22" t="s">
        <v>91</v>
      </c>
      <c r="I75" s="37">
        <v>3</v>
      </c>
      <c r="J75" s="37" t="s">
        <v>92</v>
      </c>
      <c r="K75" s="37" t="s">
        <v>92</v>
      </c>
      <c r="L75" s="34"/>
      <c r="M75" s="34"/>
      <c r="N75" s="34"/>
      <c r="O75" s="34"/>
      <c r="P75" s="34"/>
      <c r="Q75" s="34"/>
      <c r="R75" s="34"/>
      <c r="S75" s="34">
        <v>1</v>
      </c>
      <c r="T75" s="34"/>
      <c r="U75" s="34"/>
      <c r="V75" s="34"/>
      <c r="W75" s="34"/>
    </row>
    <row r="76" spans="1:24" ht="15" x14ac:dyDescent="0.25">
      <c r="A76" s="40">
        <v>1340</v>
      </c>
      <c r="B76" s="34">
        <v>4</v>
      </c>
      <c r="C76" s="42">
        <v>4446801.99</v>
      </c>
      <c r="D76" s="42">
        <v>341186.57</v>
      </c>
      <c r="E76" s="34" t="s">
        <v>90</v>
      </c>
      <c r="F76" s="47" t="s">
        <v>40</v>
      </c>
      <c r="G76" s="35" t="s">
        <v>43</v>
      </c>
      <c r="H76" s="22" t="s">
        <v>91</v>
      </c>
      <c r="I76" s="37">
        <v>3</v>
      </c>
      <c r="J76" s="37" t="s">
        <v>92</v>
      </c>
      <c r="K76" s="37" t="s">
        <v>92</v>
      </c>
      <c r="L76" s="34"/>
      <c r="M76" s="34">
        <v>1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4" ht="15" x14ac:dyDescent="0.25">
      <c r="A77" s="40">
        <v>1339</v>
      </c>
      <c r="B77" s="34">
        <v>4</v>
      </c>
      <c r="C77" s="42">
        <v>4446804.66</v>
      </c>
      <c r="D77" s="42">
        <v>341234.17</v>
      </c>
      <c r="E77" s="34" t="s">
        <v>90</v>
      </c>
      <c r="F77" s="47" t="s">
        <v>40</v>
      </c>
      <c r="G77" s="35" t="s">
        <v>43</v>
      </c>
      <c r="H77" s="22" t="s">
        <v>91</v>
      </c>
      <c r="I77" s="37">
        <v>3</v>
      </c>
      <c r="J77" s="37" t="s">
        <v>92</v>
      </c>
      <c r="K77" s="37" t="s">
        <v>92</v>
      </c>
      <c r="L77" s="34"/>
      <c r="M77" s="34">
        <v>1</v>
      </c>
      <c r="N77" s="34"/>
      <c r="O77" s="34">
        <v>1</v>
      </c>
      <c r="P77" s="34"/>
      <c r="Q77" s="34"/>
      <c r="R77" s="34">
        <v>1</v>
      </c>
      <c r="S77" s="34"/>
      <c r="T77" s="34"/>
      <c r="U77" s="34"/>
      <c r="V77" s="34"/>
      <c r="W77" s="34"/>
      <c r="X77" s="34"/>
    </row>
    <row r="78" spans="1:24" ht="15" x14ac:dyDescent="0.25">
      <c r="A78" s="40">
        <v>1324</v>
      </c>
      <c r="B78" s="34">
        <v>3</v>
      </c>
      <c r="C78" s="42">
        <v>4449457.9000000004</v>
      </c>
      <c r="D78" s="42">
        <v>341288.08</v>
      </c>
      <c r="E78" s="34" t="s">
        <v>90</v>
      </c>
      <c r="F78" s="47" t="s">
        <v>40</v>
      </c>
      <c r="G78" s="35" t="s">
        <v>43</v>
      </c>
      <c r="H78" s="22" t="s">
        <v>91</v>
      </c>
      <c r="I78" s="37">
        <v>3</v>
      </c>
      <c r="J78" s="37" t="s">
        <v>92</v>
      </c>
      <c r="K78" s="37" t="s">
        <v>92</v>
      </c>
      <c r="L78" s="34"/>
      <c r="M78" s="34"/>
      <c r="N78" s="34"/>
      <c r="O78" s="34"/>
      <c r="P78" s="34"/>
      <c r="Q78" s="34">
        <v>1</v>
      </c>
      <c r="R78" s="34">
        <v>1</v>
      </c>
      <c r="S78" s="34">
        <v>1</v>
      </c>
      <c r="T78" s="34"/>
      <c r="U78" s="34"/>
      <c r="V78" s="34"/>
      <c r="W78" s="34"/>
      <c r="X78" s="34"/>
    </row>
    <row r="79" spans="1:24" ht="15" x14ac:dyDescent="0.25">
      <c r="A79" s="40">
        <v>2031</v>
      </c>
      <c r="B79" s="34">
        <v>16</v>
      </c>
      <c r="C79" s="42">
        <v>4468202.84</v>
      </c>
      <c r="D79" s="42">
        <v>341337.1</v>
      </c>
      <c r="E79" s="34" t="s">
        <v>90</v>
      </c>
      <c r="F79" s="47" t="s">
        <v>41</v>
      </c>
      <c r="G79" s="35" t="s">
        <v>43</v>
      </c>
      <c r="H79" s="22" t="s">
        <v>91</v>
      </c>
      <c r="I79" s="37">
        <v>2</v>
      </c>
      <c r="J79" s="37" t="s">
        <v>92</v>
      </c>
      <c r="K79" s="37" t="s">
        <v>92</v>
      </c>
      <c r="L79" s="34">
        <v>1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4" ht="15" x14ac:dyDescent="0.25">
      <c r="A80" s="40">
        <v>2046</v>
      </c>
      <c r="B80" s="34">
        <v>3</v>
      </c>
      <c r="C80" s="42">
        <v>4449580.55</v>
      </c>
      <c r="D80" s="42">
        <v>341592.7</v>
      </c>
      <c r="E80" s="34" t="s">
        <v>90</v>
      </c>
      <c r="F80" s="47" t="s">
        <v>40</v>
      </c>
      <c r="G80" s="35" t="s">
        <v>43</v>
      </c>
      <c r="H80" s="22" t="s">
        <v>91</v>
      </c>
      <c r="I80" s="37">
        <v>3</v>
      </c>
      <c r="J80" s="37" t="s">
        <v>92</v>
      </c>
      <c r="K80" s="37" t="s">
        <v>92</v>
      </c>
      <c r="L80" s="34"/>
      <c r="M80" s="34"/>
      <c r="N80" s="34"/>
      <c r="O80" s="34">
        <v>1</v>
      </c>
      <c r="P80" s="34"/>
      <c r="Q80" s="34"/>
      <c r="R80" s="34"/>
      <c r="S80" s="34"/>
      <c r="T80" s="34"/>
      <c r="U80" s="34"/>
      <c r="V80" s="34"/>
      <c r="W80" s="34"/>
      <c r="X80" s="34"/>
    </row>
    <row r="81" spans="1:24" ht="15" x14ac:dyDescent="0.25">
      <c r="A81" s="40">
        <v>1323</v>
      </c>
      <c r="B81" s="34">
        <v>3</v>
      </c>
      <c r="C81" s="42">
        <v>4449600.3899999997</v>
      </c>
      <c r="D81" s="42">
        <v>341652.66</v>
      </c>
      <c r="E81" s="34" t="s">
        <v>90</v>
      </c>
      <c r="F81" s="47" t="s">
        <v>40</v>
      </c>
      <c r="G81" s="35" t="s">
        <v>43</v>
      </c>
      <c r="H81" s="22" t="s">
        <v>91</v>
      </c>
      <c r="I81" s="37">
        <v>3</v>
      </c>
      <c r="J81" s="37" t="s">
        <v>92</v>
      </c>
      <c r="K81" s="37" t="s">
        <v>92</v>
      </c>
      <c r="L81" s="34"/>
      <c r="M81" s="34"/>
      <c r="N81" s="34"/>
      <c r="O81" s="34">
        <v>1</v>
      </c>
      <c r="P81" s="34"/>
      <c r="Q81" s="34"/>
      <c r="R81" s="34"/>
      <c r="S81" s="34"/>
      <c r="T81" s="34"/>
      <c r="U81" s="34"/>
      <c r="V81" s="34"/>
      <c r="W81" s="34"/>
      <c r="X81" s="34"/>
    </row>
    <row r="82" spans="1:24" ht="15" x14ac:dyDescent="0.25">
      <c r="A82" s="40">
        <v>1332</v>
      </c>
      <c r="B82" s="34">
        <v>3</v>
      </c>
      <c r="C82" s="42">
        <v>4449656.0999999996</v>
      </c>
      <c r="D82" s="42">
        <v>341771.2</v>
      </c>
      <c r="E82" s="34" t="s">
        <v>90</v>
      </c>
      <c r="F82" s="47" t="s">
        <v>40</v>
      </c>
      <c r="G82" s="35" t="s">
        <v>43</v>
      </c>
      <c r="H82" s="22" t="s">
        <v>91</v>
      </c>
      <c r="I82" s="37">
        <v>3</v>
      </c>
      <c r="J82" s="37" t="s">
        <v>92</v>
      </c>
      <c r="K82" s="37" t="s">
        <v>92</v>
      </c>
      <c r="L82" s="34"/>
      <c r="M82" s="34"/>
      <c r="N82" s="34"/>
      <c r="O82" s="34">
        <v>1</v>
      </c>
      <c r="P82" s="34"/>
      <c r="Q82" s="34">
        <v>1</v>
      </c>
      <c r="R82" s="34"/>
      <c r="S82" s="34"/>
      <c r="T82" s="34"/>
      <c r="U82" s="34"/>
      <c r="V82" s="34"/>
      <c r="W82" s="34"/>
      <c r="X82" s="34"/>
    </row>
    <row r="83" spans="1:24" ht="15" x14ac:dyDescent="0.25">
      <c r="A83" s="40">
        <v>2045</v>
      </c>
      <c r="B83" s="34">
        <v>3</v>
      </c>
      <c r="C83" s="42">
        <v>4449660.8899999997</v>
      </c>
      <c r="D83" s="42">
        <v>341786.37</v>
      </c>
      <c r="E83" s="34" t="s">
        <v>90</v>
      </c>
      <c r="F83" s="47" t="s">
        <v>40</v>
      </c>
      <c r="G83" s="35" t="s">
        <v>43</v>
      </c>
      <c r="H83" s="22" t="s">
        <v>91</v>
      </c>
      <c r="I83" s="37">
        <v>3</v>
      </c>
      <c r="J83" s="37" t="s">
        <v>92</v>
      </c>
      <c r="K83" s="37" t="s">
        <v>92</v>
      </c>
      <c r="L83" s="34"/>
      <c r="M83" s="34"/>
      <c r="N83" s="34"/>
      <c r="O83" s="34">
        <v>1</v>
      </c>
      <c r="P83" s="34"/>
      <c r="Q83" s="34"/>
      <c r="R83" s="34"/>
      <c r="S83" s="34"/>
      <c r="T83" s="34"/>
      <c r="U83" s="34"/>
      <c r="V83" s="34"/>
      <c r="W83" s="34"/>
      <c r="X83" s="34"/>
    </row>
    <row r="84" spans="1:24" ht="15" x14ac:dyDescent="0.25">
      <c r="A84" s="40">
        <v>1615</v>
      </c>
      <c r="B84" s="34">
        <v>16</v>
      </c>
      <c r="C84" s="42">
        <v>4467627.47</v>
      </c>
      <c r="D84" s="42">
        <v>341842.19</v>
      </c>
      <c r="E84" s="34" t="s">
        <v>90</v>
      </c>
      <c r="F84" s="47" t="s">
        <v>41</v>
      </c>
      <c r="G84" s="35" t="s">
        <v>43</v>
      </c>
      <c r="H84" s="22" t="s">
        <v>91</v>
      </c>
      <c r="I84" s="37">
        <v>2</v>
      </c>
      <c r="J84" s="37" t="s">
        <v>92</v>
      </c>
      <c r="K84" s="37" t="s">
        <v>92</v>
      </c>
      <c r="L84" s="34"/>
      <c r="M84" s="34"/>
      <c r="N84" s="34"/>
      <c r="O84" s="34">
        <v>1</v>
      </c>
      <c r="P84" s="34"/>
      <c r="Q84" s="34"/>
      <c r="R84" s="34"/>
      <c r="S84" s="34"/>
      <c r="T84" s="34"/>
      <c r="U84" s="34"/>
      <c r="V84" s="34"/>
      <c r="W84" s="34"/>
      <c r="X84" s="34"/>
    </row>
    <row r="85" spans="1:24" ht="15" x14ac:dyDescent="0.25">
      <c r="A85" s="40">
        <v>2044</v>
      </c>
      <c r="B85" s="34">
        <v>3</v>
      </c>
      <c r="C85" s="42">
        <v>4449693.6900000004</v>
      </c>
      <c r="D85" s="42">
        <v>341869.51</v>
      </c>
      <c r="E85" s="34" t="s">
        <v>90</v>
      </c>
      <c r="F85" s="47" t="s">
        <v>40</v>
      </c>
      <c r="G85" s="35" t="s">
        <v>43</v>
      </c>
      <c r="H85" s="22" t="s">
        <v>91</v>
      </c>
      <c r="I85" s="37">
        <v>3</v>
      </c>
      <c r="J85" s="37" t="s">
        <v>92</v>
      </c>
      <c r="K85" s="37" t="s">
        <v>92</v>
      </c>
      <c r="L85" s="34"/>
      <c r="M85" s="34"/>
      <c r="N85" s="34"/>
      <c r="O85" s="34">
        <v>1</v>
      </c>
      <c r="P85" s="34"/>
      <c r="Q85" s="34"/>
      <c r="R85" s="34"/>
      <c r="S85" s="34"/>
      <c r="T85" s="34"/>
      <c r="U85" s="34"/>
      <c r="V85" s="34"/>
      <c r="W85" s="34"/>
      <c r="X85" s="34"/>
    </row>
    <row r="86" spans="1:24" ht="15" x14ac:dyDescent="0.25">
      <c r="A86" s="40">
        <v>1871</v>
      </c>
      <c r="B86" s="34">
        <v>16</v>
      </c>
      <c r="C86" s="42">
        <v>4467510.3</v>
      </c>
      <c r="D86" s="42">
        <v>341927.25</v>
      </c>
      <c r="E86" s="34" t="s">
        <v>90</v>
      </c>
      <c r="F86" s="47" t="s">
        <v>41</v>
      </c>
      <c r="G86" s="35" t="s">
        <v>43</v>
      </c>
      <c r="H86" s="22" t="s">
        <v>91</v>
      </c>
      <c r="I86" s="37">
        <v>2</v>
      </c>
      <c r="J86" s="37" t="s">
        <v>92</v>
      </c>
      <c r="K86" s="37" t="s">
        <v>92</v>
      </c>
      <c r="L86" s="34"/>
      <c r="M86" s="34"/>
      <c r="N86" s="34"/>
      <c r="O86" s="34">
        <v>1</v>
      </c>
      <c r="P86" s="34"/>
      <c r="Q86" s="34"/>
      <c r="R86" s="34"/>
      <c r="S86" s="34"/>
      <c r="T86" s="34"/>
      <c r="U86" s="34"/>
      <c r="V86" s="34"/>
      <c r="W86" s="34"/>
      <c r="X86" s="34"/>
    </row>
    <row r="87" spans="1:24" ht="15" x14ac:dyDescent="0.25">
      <c r="A87" s="40">
        <v>2032</v>
      </c>
      <c r="B87" s="34">
        <v>16</v>
      </c>
      <c r="C87" s="42">
        <v>4467438.33</v>
      </c>
      <c r="D87" s="42">
        <v>341969.84</v>
      </c>
      <c r="E87" s="34" t="s">
        <v>90</v>
      </c>
      <c r="F87" s="47" t="s">
        <v>41</v>
      </c>
      <c r="G87" s="35" t="s">
        <v>43</v>
      </c>
      <c r="H87" s="22" t="s">
        <v>91</v>
      </c>
      <c r="I87" s="37">
        <v>2</v>
      </c>
      <c r="J87" s="37" t="s">
        <v>92</v>
      </c>
      <c r="K87" s="37" t="s">
        <v>92</v>
      </c>
      <c r="L87" s="34"/>
      <c r="M87" s="34"/>
      <c r="N87" s="34">
        <v>1</v>
      </c>
      <c r="O87" s="34"/>
      <c r="P87" s="34"/>
      <c r="Q87" s="34"/>
      <c r="R87" s="34"/>
      <c r="S87" s="34"/>
      <c r="T87" s="34"/>
      <c r="U87" s="34"/>
      <c r="V87" s="34"/>
      <c r="W87" s="34"/>
      <c r="X87" s="34"/>
    </row>
    <row r="88" spans="1:24" ht="15" x14ac:dyDescent="0.25">
      <c r="A88" s="40">
        <v>2043</v>
      </c>
      <c r="B88" s="34">
        <v>3</v>
      </c>
      <c r="C88" s="42">
        <v>4449764.42</v>
      </c>
      <c r="D88" s="42">
        <v>342093.3</v>
      </c>
      <c r="E88" s="34" t="s">
        <v>90</v>
      </c>
      <c r="F88" s="47" t="s">
        <v>40</v>
      </c>
      <c r="G88" s="35" t="s">
        <v>43</v>
      </c>
      <c r="H88" s="22" t="s">
        <v>91</v>
      </c>
      <c r="I88" s="37">
        <v>3</v>
      </c>
      <c r="J88" s="37" t="s">
        <v>92</v>
      </c>
      <c r="K88" s="37" t="s">
        <v>92</v>
      </c>
      <c r="L88" s="34"/>
      <c r="M88" s="34">
        <v>1</v>
      </c>
      <c r="N88" s="34"/>
      <c r="O88" s="34">
        <v>1</v>
      </c>
      <c r="P88" s="34"/>
      <c r="Q88" s="34"/>
      <c r="R88" s="34"/>
      <c r="S88" s="34"/>
      <c r="T88" s="34"/>
      <c r="U88" s="34"/>
      <c r="V88" s="34"/>
      <c r="W88" s="34"/>
      <c r="X88" s="34"/>
    </row>
    <row r="89" spans="1:24" ht="15" x14ac:dyDescent="0.25">
      <c r="A89" s="40">
        <v>1899</v>
      </c>
      <c r="B89" s="34">
        <v>3</v>
      </c>
      <c r="C89" s="42">
        <v>4449779.33</v>
      </c>
      <c r="D89" s="42">
        <v>342144.72</v>
      </c>
      <c r="E89" s="34" t="s">
        <v>90</v>
      </c>
      <c r="F89" s="47" t="s">
        <v>40</v>
      </c>
      <c r="G89" s="35" t="s">
        <v>43</v>
      </c>
      <c r="H89" s="22" t="s">
        <v>91</v>
      </c>
      <c r="I89" s="37">
        <v>3</v>
      </c>
      <c r="J89" s="37" t="s">
        <v>92</v>
      </c>
      <c r="K89" s="37" t="s">
        <v>92</v>
      </c>
      <c r="L89" s="34"/>
      <c r="M89" s="34">
        <v>1</v>
      </c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</row>
    <row r="90" spans="1:24" ht="15" x14ac:dyDescent="0.25">
      <c r="A90" s="40">
        <v>1612</v>
      </c>
      <c r="B90" s="34">
        <v>17</v>
      </c>
      <c r="C90" s="42">
        <v>4465960.7</v>
      </c>
      <c r="D90" s="42">
        <v>342797.96</v>
      </c>
      <c r="E90" s="34" t="s">
        <v>90</v>
      </c>
      <c r="F90" s="47" t="s">
        <v>41</v>
      </c>
      <c r="G90" s="35" t="s">
        <v>43</v>
      </c>
      <c r="H90" s="22" t="s">
        <v>91</v>
      </c>
      <c r="I90" s="37">
        <v>2</v>
      </c>
      <c r="J90" s="37" t="s">
        <v>92</v>
      </c>
      <c r="K90" s="37" t="s">
        <v>92</v>
      </c>
      <c r="L90" s="34">
        <v>1</v>
      </c>
      <c r="M90" s="34"/>
      <c r="N90" s="34"/>
      <c r="O90" s="34">
        <v>1</v>
      </c>
      <c r="P90" s="34"/>
      <c r="Q90" s="34"/>
      <c r="R90" s="34"/>
      <c r="S90" s="34"/>
      <c r="T90" s="34"/>
      <c r="U90" s="34"/>
      <c r="V90" s="34"/>
      <c r="W90" s="34"/>
      <c r="X90" s="34"/>
    </row>
    <row r="91" spans="1:24" ht="15" x14ac:dyDescent="0.25">
      <c r="A91" s="40">
        <v>1613</v>
      </c>
      <c r="B91" s="34">
        <v>17</v>
      </c>
      <c r="C91" s="42">
        <v>4465959.3600000003</v>
      </c>
      <c r="D91" s="42">
        <v>342798.02</v>
      </c>
      <c r="E91" s="34" t="s">
        <v>90</v>
      </c>
      <c r="F91" s="47" t="s">
        <v>41</v>
      </c>
      <c r="G91" s="35" t="s">
        <v>43</v>
      </c>
      <c r="H91" s="22" t="s">
        <v>91</v>
      </c>
      <c r="I91" s="37">
        <v>2</v>
      </c>
      <c r="J91" s="37" t="s">
        <v>92</v>
      </c>
      <c r="K91" s="37" t="s">
        <v>92</v>
      </c>
      <c r="L91" s="34">
        <v>1</v>
      </c>
      <c r="M91" s="34"/>
      <c r="N91" s="34"/>
      <c r="O91" s="34">
        <v>1</v>
      </c>
      <c r="P91" s="34"/>
      <c r="Q91" s="34"/>
      <c r="R91" s="34"/>
      <c r="S91" s="34"/>
      <c r="T91" s="34"/>
      <c r="U91" s="34"/>
      <c r="V91" s="34"/>
      <c r="W91" s="34"/>
      <c r="X91" s="34"/>
    </row>
    <row r="92" spans="1:24" ht="15" x14ac:dyDescent="0.25">
      <c r="A92" s="40">
        <v>2069</v>
      </c>
      <c r="B92" s="34">
        <v>14</v>
      </c>
      <c r="C92" s="42">
        <v>4448538.84</v>
      </c>
      <c r="D92" s="42">
        <v>342823.83</v>
      </c>
      <c r="E92" s="34" t="s">
        <v>90</v>
      </c>
      <c r="F92" s="47" t="s">
        <v>40</v>
      </c>
      <c r="G92" s="35" t="s">
        <v>43</v>
      </c>
      <c r="H92" s="22" t="s">
        <v>91</v>
      </c>
      <c r="I92" s="37">
        <v>3</v>
      </c>
      <c r="J92" s="37" t="s">
        <v>92</v>
      </c>
      <c r="K92" s="37" t="s">
        <v>92</v>
      </c>
      <c r="L92" s="34"/>
      <c r="M92" s="34"/>
      <c r="N92" s="34"/>
      <c r="O92" s="34">
        <v>1</v>
      </c>
      <c r="P92" s="34">
        <v>1</v>
      </c>
      <c r="Q92" s="34"/>
      <c r="R92" s="34"/>
      <c r="S92" s="34"/>
      <c r="T92" s="34"/>
      <c r="U92" s="34"/>
      <c r="V92" s="34"/>
      <c r="W92" s="34"/>
      <c r="X92" s="34"/>
    </row>
    <row r="93" spans="1:24" ht="15" x14ac:dyDescent="0.25">
      <c r="A93" s="40">
        <v>1874</v>
      </c>
      <c r="B93" s="34">
        <v>17</v>
      </c>
      <c r="C93" s="42">
        <v>4465597.21</v>
      </c>
      <c r="D93" s="42">
        <v>342947.01</v>
      </c>
      <c r="E93" s="34" t="s">
        <v>90</v>
      </c>
      <c r="F93" s="47" t="s">
        <v>41</v>
      </c>
      <c r="G93" s="35" t="s">
        <v>43</v>
      </c>
      <c r="H93" s="22" t="s">
        <v>91</v>
      </c>
      <c r="I93" s="37">
        <v>2</v>
      </c>
      <c r="J93" s="37" t="s">
        <v>92</v>
      </c>
      <c r="K93" s="37" t="s">
        <v>92</v>
      </c>
      <c r="L93" s="34"/>
      <c r="M93" s="34"/>
      <c r="N93" s="34"/>
      <c r="O93" s="34">
        <v>1</v>
      </c>
      <c r="P93" s="34"/>
      <c r="Q93" s="34">
        <v>1</v>
      </c>
      <c r="R93" s="34"/>
      <c r="S93" s="34"/>
      <c r="T93" s="34"/>
      <c r="U93" s="34"/>
      <c r="V93" s="34"/>
      <c r="W93" s="34"/>
    </row>
    <row r="94" spans="1:24" ht="15" x14ac:dyDescent="0.25">
      <c r="A94" s="40">
        <v>2034</v>
      </c>
      <c r="B94" s="34">
        <v>17</v>
      </c>
      <c r="C94" s="42">
        <v>4465600.5</v>
      </c>
      <c r="D94" s="42">
        <v>342949.12</v>
      </c>
      <c r="E94" s="34" t="s">
        <v>90</v>
      </c>
      <c r="F94" s="47" t="s">
        <v>41</v>
      </c>
      <c r="G94" s="35" t="s">
        <v>43</v>
      </c>
      <c r="H94" s="22" t="s">
        <v>91</v>
      </c>
      <c r="I94" s="37">
        <v>2</v>
      </c>
      <c r="J94" s="37" t="s">
        <v>92</v>
      </c>
      <c r="K94" s="37" t="s">
        <v>92</v>
      </c>
      <c r="L94" s="34">
        <v>1</v>
      </c>
      <c r="M94" s="34"/>
      <c r="N94" s="34"/>
      <c r="O94" s="34">
        <v>1</v>
      </c>
      <c r="P94" s="34"/>
      <c r="Q94" s="34"/>
      <c r="R94" s="34"/>
      <c r="S94" s="34">
        <v>1</v>
      </c>
      <c r="T94" s="34"/>
      <c r="U94" s="34"/>
      <c r="V94" s="34"/>
      <c r="W94" s="34"/>
    </row>
    <row r="95" spans="1:24" ht="15" x14ac:dyDescent="0.25">
      <c r="A95" s="40">
        <v>2029</v>
      </c>
      <c r="B95" s="34">
        <v>3</v>
      </c>
      <c r="C95" s="42">
        <v>4450194.1900000004</v>
      </c>
      <c r="D95" s="42">
        <v>343074.07</v>
      </c>
      <c r="E95" s="34" t="s">
        <v>90</v>
      </c>
      <c r="F95" s="47" t="s">
        <v>40</v>
      </c>
      <c r="G95" s="35" t="s">
        <v>43</v>
      </c>
      <c r="H95" s="22" t="s">
        <v>91</v>
      </c>
      <c r="I95" s="37">
        <v>9</v>
      </c>
      <c r="J95" s="37" t="s">
        <v>92</v>
      </c>
      <c r="K95" s="37" t="s">
        <v>92</v>
      </c>
      <c r="L95" s="34"/>
      <c r="M95" s="34"/>
      <c r="N95" s="34">
        <v>1</v>
      </c>
      <c r="O95" s="34">
        <v>1</v>
      </c>
      <c r="P95" s="34"/>
      <c r="Q95" s="34"/>
      <c r="R95" s="34"/>
      <c r="S95" s="34"/>
      <c r="T95" s="34"/>
      <c r="U95" s="34"/>
      <c r="V95" s="34"/>
      <c r="W95" s="34"/>
    </row>
    <row r="96" spans="1:24" ht="15" x14ac:dyDescent="0.25">
      <c r="A96" s="40">
        <v>1334</v>
      </c>
      <c r="B96" s="34">
        <v>14</v>
      </c>
      <c r="C96" s="42">
        <v>4448599.0999999996</v>
      </c>
      <c r="D96" s="42">
        <v>343087.63</v>
      </c>
      <c r="E96" s="34" t="s">
        <v>90</v>
      </c>
      <c r="F96" s="47" t="s">
        <v>40</v>
      </c>
      <c r="G96" s="35" t="s">
        <v>43</v>
      </c>
      <c r="H96" s="22" t="s">
        <v>91</v>
      </c>
      <c r="I96" s="37">
        <v>3</v>
      </c>
      <c r="J96" s="37" t="s">
        <v>92</v>
      </c>
      <c r="K96" s="37" t="s">
        <v>92</v>
      </c>
      <c r="L96" s="34"/>
      <c r="M96" s="34">
        <v>1</v>
      </c>
      <c r="N96" s="34"/>
      <c r="O96" s="34">
        <v>1</v>
      </c>
      <c r="P96" s="34"/>
      <c r="Q96" s="34">
        <v>1</v>
      </c>
      <c r="R96" s="34"/>
      <c r="S96" s="34"/>
      <c r="T96" s="34"/>
      <c r="U96" s="34"/>
      <c r="V96" s="34"/>
      <c r="W96" s="34"/>
      <c r="X96" s="34"/>
    </row>
    <row r="97" spans="1:24" ht="15" x14ac:dyDescent="0.25">
      <c r="A97" s="40">
        <v>2068</v>
      </c>
      <c r="B97" s="34">
        <v>14</v>
      </c>
      <c r="C97" s="42">
        <v>4448601.0599999996</v>
      </c>
      <c r="D97" s="42">
        <v>343094.66</v>
      </c>
      <c r="E97" s="34" t="s">
        <v>90</v>
      </c>
      <c r="F97" s="47" t="s">
        <v>40</v>
      </c>
      <c r="G97" s="35" t="s">
        <v>43</v>
      </c>
      <c r="H97" s="22" t="s">
        <v>91</v>
      </c>
      <c r="I97" s="37">
        <v>3</v>
      </c>
      <c r="J97" s="37" t="s">
        <v>92</v>
      </c>
      <c r="K97" s="37" t="s">
        <v>92</v>
      </c>
      <c r="L97" s="34"/>
      <c r="M97" s="34"/>
      <c r="N97" s="34">
        <v>1</v>
      </c>
      <c r="O97" s="34">
        <v>1</v>
      </c>
      <c r="P97" s="34"/>
      <c r="Q97" s="34"/>
      <c r="R97" s="34"/>
      <c r="S97" s="34"/>
      <c r="T97" s="34"/>
      <c r="U97" s="34"/>
      <c r="V97" s="34"/>
      <c r="W97" s="34"/>
      <c r="X97" s="34"/>
    </row>
    <row r="98" spans="1:24" ht="15" x14ac:dyDescent="0.25">
      <c r="A98" s="40">
        <v>1336</v>
      </c>
      <c r="B98" s="34">
        <v>14</v>
      </c>
      <c r="C98" s="42">
        <v>4448604.78</v>
      </c>
      <c r="D98" s="42">
        <v>343145.85</v>
      </c>
      <c r="E98" s="34" t="s">
        <v>90</v>
      </c>
      <c r="F98" s="47" t="s">
        <v>40</v>
      </c>
      <c r="G98" s="35" t="s">
        <v>43</v>
      </c>
      <c r="H98" s="22" t="s">
        <v>91</v>
      </c>
      <c r="I98" s="37">
        <v>3</v>
      </c>
      <c r="J98" s="37" t="s">
        <v>92</v>
      </c>
      <c r="K98" s="37" t="s">
        <v>92</v>
      </c>
      <c r="L98" s="34"/>
      <c r="M98" s="34">
        <v>1</v>
      </c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</row>
    <row r="99" spans="1:24" ht="15" x14ac:dyDescent="0.25">
      <c r="A99" s="40">
        <v>2035</v>
      </c>
      <c r="B99" s="34">
        <v>17</v>
      </c>
      <c r="C99" s="42">
        <v>4465494.05</v>
      </c>
      <c r="D99" s="42">
        <v>343170.1</v>
      </c>
      <c r="E99" s="34" t="s">
        <v>90</v>
      </c>
      <c r="F99" s="47" t="s">
        <v>41</v>
      </c>
      <c r="G99" s="35" t="s">
        <v>43</v>
      </c>
      <c r="H99" s="22" t="s">
        <v>91</v>
      </c>
      <c r="I99" s="37">
        <v>2</v>
      </c>
      <c r="J99" s="37" t="s">
        <v>92</v>
      </c>
      <c r="K99" s="37" t="s">
        <v>92</v>
      </c>
      <c r="L99" s="34">
        <v>1</v>
      </c>
      <c r="M99" s="34"/>
      <c r="N99" s="34"/>
      <c r="O99" s="34">
        <v>1</v>
      </c>
      <c r="P99" s="34"/>
      <c r="Q99" s="34"/>
      <c r="R99" s="34"/>
      <c r="S99" s="34"/>
      <c r="T99" s="34"/>
      <c r="U99" s="34"/>
      <c r="V99" s="34"/>
      <c r="W99" s="34"/>
      <c r="X99" s="34"/>
    </row>
    <row r="100" spans="1:24" ht="15" x14ac:dyDescent="0.25">
      <c r="A100" s="40">
        <v>2050</v>
      </c>
      <c r="B100" s="34">
        <v>3</v>
      </c>
      <c r="C100" s="42">
        <v>4450217.2</v>
      </c>
      <c r="D100" s="42">
        <v>343179.74</v>
      </c>
      <c r="E100" s="34" t="s">
        <v>90</v>
      </c>
      <c r="F100" s="47" t="s">
        <v>40</v>
      </c>
      <c r="G100" s="35" t="s">
        <v>43</v>
      </c>
      <c r="H100" s="22" t="s">
        <v>91</v>
      </c>
      <c r="I100" s="37">
        <v>9</v>
      </c>
      <c r="J100" s="37" t="s">
        <v>92</v>
      </c>
      <c r="K100" s="37" t="s">
        <v>92</v>
      </c>
      <c r="L100" s="34"/>
      <c r="M100" s="34"/>
      <c r="N100" s="34"/>
      <c r="O100" s="34">
        <v>1</v>
      </c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 ht="15" x14ac:dyDescent="0.25">
      <c r="A101" s="40">
        <v>2067</v>
      </c>
      <c r="B101" s="34">
        <v>14</v>
      </c>
      <c r="C101" s="42">
        <v>4448647.54</v>
      </c>
      <c r="D101" s="42">
        <v>343402.55</v>
      </c>
      <c r="E101" s="34" t="s">
        <v>90</v>
      </c>
      <c r="F101" s="47" t="s">
        <v>40</v>
      </c>
      <c r="G101" s="35" t="s">
        <v>43</v>
      </c>
      <c r="H101" s="22" t="s">
        <v>91</v>
      </c>
      <c r="I101" s="37">
        <v>3</v>
      </c>
      <c r="J101" s="37" t="s">
        <v>92</v>
      </c>
      <c r="K101" s="37" t="s">
        <v>92</v>
      </c>
      <c r="L101" s="34"/>
      <c r="M101" s="34"/>
      <c r="N101" s="34"/>
      <c r="O101" s="34">
        <v>1</v>
      </c>
      <c r="P101" s="34">
        <v>1</v>
      </c>
      <c r="Q101" s="34"/>
      <c r="R101" s="34"/>
      <c r="S101" s="34"/>
      <c r="T101" s="34"/>
      <c r="U101" s="34"/>
      <c r="V101" s="34"/>
      <c r="W101" s="34"/>
      <c r="X101" s="34"/>
    </row>
    <row r="102" spans="1:24" ht="15" x14ac:dyDescent="0.25">
      <c r="A102" s="40">
        <v>1614</v>
      </c>
      <c r="B102" s="34">
        <v>17</v>
      </c>
      <c r="C102" s="42">
        <v>4465271.68</v>
      </c>
      <c r="D102" s="42">
        <v>343470.44</v>
      </c>
      <c r="E102" s="34" t="s">
        <v>90</v>
      </c>
      <c r="F102" s="47" t="s">
        <v>41</v>
      </c>
      <c r="G102" s="35" t="s">
        <v>43</v>
      </c>
      <c r="H102" s="22" t="s">
        <v>91</v>
      </c>
      <c r="I102" s="37">
        <v>2</v>
      </c>
      <c r="J102" s="37" t="s">
        <v>92</v>
      </c>
      <c r="K102" s="37" t="s">
        <v>92</v>
      </c>
      <c r="L102" s="34">
        <v>1</v>
      </c>
      <c r="M102" s="34"/>
      <c r="N102" s="34"/>
      <c r="O102" s="34">
        <v>1</v>
      </c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 ht="15" x14ac:dyDescent="0.25">
      <c r="A103" s="40">
        <v>2051</v>
      </c>
      <c r="B103" s="34">
        <v>3</v>
      </c>
      <c r="C103" s="42">
        <v>4450116.57</v>
      </c>
      <c r="D103" s="42">
        <v>343512.96</v>
      </c>
      <c r="E103" s="34" t="s">
        <v>90</v>
      </c>
      <c r="F103" s="47" t="s">
        <v>41</v>
      </c>
      <c r="G103" s="35" t="s">
        <v>43</v>
      </c>
      <c r="H103" s="22" t="s">
        <v>91</v>
      </c>
      <c r="I103" s="37">
        <v>9</v>
      </c>
      <c r="J103" s="37" t="s">
        <v>92</v>
      </c>
      <c r="K103" s="37" t="s">
        <v>92</v>
      </c>
      <c r="L103" s="34">
        <v>1</v>
      </c>
      <c r="M103" s="34"/>
      <c r="N103" s="34"/>
      <c r="O103" s="34">
        <v>1</v>
      </c>
      <c r="P103" s="34"/>
      <c r="Q103" s="34"/>
      <c r="R103" s="34"/>
      <c r="S103" s="34">
        <v>1</v>
      </c>
      <c r="T103" s="34"/>
      <c r="U103" s="34"/>
      <c r="V103" s="34"/>
      <c r="W103" s="34"/>
      <c r="X103" s="34"/>
    </row>
    <row r="104" spans="1:24" ht="15" x14ac:dyDescent="0.25">
      <c r="A104" s="40">
        <v>2066</v>
      </c>
      <c r="B104" s="34">
        <v>14</v>
      </c>
      <c r="C104" s="42">
        <v>4448654.0599999996</v>
      </c>
      <c r="D104" s="42">
        <v>343575.96</v>
      </c>
      <c r="E104" s="34" t="s">
        <v>90</v>
      </c>
      <c r="F104" s="47" t="s">
        <v>40</v>
      </c>
      <c r="G104" s="35" t="s">
        <v>43</v>
      </c>
      <c r="H104" s="22" t="s">
        <v>91</v>
      </c>
      <c r="I104" s="37">
        <v>2</v>
      </c>
      <c r="J104" s="37" t="s">
        <v>92</v>
      </c>
      <c r="K104" s="37" t="s">
        <v>92</v>
      </c>
      <c r="L104" s="34"/>
      <c r="M104" s="34"/>
      <c r="N104" s="34">
        <v>1</v>
      </c>
      <c r="O104" s="34"/>
      <c r="P104" s="34"/>
      <c r="Q104" s="34"/>
      <c r="R104" s="34"/>
      <c r="S104" s="34">
        <v>1</v>
      </c>
      <c r="T104" s="34"/>
      <c r="U104" s="34"/>
      <c r="V104" s="34"/>
      <c r="W104" s="34"/>
      <c r="X104" s="34"/>
    </row>
    <row r="105" spans="1:24" ht="15" x14ac:dyDescent="0.25">
      <c r="A105" s="40">
        <v>2065</v>
      </c>
      <c r="B105" s="34">
        <v>14</v>
      </c>
      <c r="C105" s="42">
        <v>4448655.17</v>
      </c>
      <c r="D105" s="42">
        <v>343581.18</v>
      </c>
      <c r="E105" s="34" t="s">
        <v>90</v>
      </c>
      <c r="F105" s="47" t="s">
        <v>40</v>
      </c>
      <c r="G105" s="35" t="s">
        <v>43</v>
      </c>
      <c r="H105" s="22" t="s">
        <v>91</v>
      </c>
      <c r="I105" s="37">
        <v>2</v>
      </c>
      <c r="J105" s="37" t="s">
        <v>92</v>
      </c>
      <c r="K105" s="37" t="s">
        <v>92</v>
      </c>
      <c r="L105" s="34"/>
      <c r="M105" s="34"/>
      <c r="N105" s="34">
        <v>1</v>
      </c>
      <c r="O105" s="34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 ht="15" x14ac:dyDescent="0.25">
      <c r="A106" s="40">
        <v>1876</v>
      </c>
      <c r="B106" s="34">
        <v>17</v>
      </c>
      <c r="C106" s="42">
        <v>4465110.12</v>
      </c>
      <c r="D106" s="42">
        <v>343586.93</v>
      </c>
      <c r="E106" s="34" t="s">
        <v>90</v>
      </c>
      <c r="F106" s="47" t="s">
        <v>41</v>
      </c>
      <c r="G106" s="35" t="s">
        <v>43</v>
      </c>
      <c r="H106" s="22" t="s">
        <v>91</v>
      </c>
      <c r="I106" s="37">
        <v>2</v>
      </c>
      <c r="J106" s="37" t="s">
        <v>92</v>
      </c>
      <c r="K106" s="37" t="s">
        <v>92</v>
      </c>
      <c r="L106" s="34">
        <v>1</v>
      </c>
      <c r="M106" s="34"/>
      <c r="N106" s="34"/>
      <c r="O106" s="34">
        <v>1</v>
      </c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 ht="15" x14ac:dyDescent="0.25">
      <c r="A107" s="40">
        <v>1875</v>
      </c>
      <c r="B107" s="34">
        <v>17</v>
      </c>
      <c r="C107" s="42">
        <v>4465104.33</v>
      </c>
      <c r="D107" s="42">
        <v>343592.84</v>
      </c>
      <c r="E107" s="34" t="s">
        <v>90</v>
      </c>
      <c r="F107" s="47" t="s">
        <v>41</v>
      </c>
      <c r="G107" s="35" t="s">
        <v>43</v>
      </c>
      <c r="H107" s="22" t="s">
        <v>91</v>
      </c>
      <c r="I107" s="37">
        <v>2</v>
      </c>
      <c r="J107" s="37" t="s">
        <v>92</v>
      </c>
      <c r="K107" s="37" t="s">
        <v>92</v>
      </c>
      <c r="L107" s="34">
        <v>1</v>
      </c>
      <c r="M107" s="34"/>
      <c r="N107" s="34"/>
      <c r="O107" s="34">
        <v>1</v>
      </c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 ht="15" x14ac:dyDescent="0.25">
      <c r="A108" s="40">
        <v>2064</v>
      </c>
      <c r="B108" s="34">
        <v>14</v>
      </c>
      <c r="C108" s="42">
        <v>4448684.8600000003</v>
      </c>
      <c r="D108" s="42">
        <v>343702.93</v>
      </c>
      <c r="E108" s="34" t="s">
        <v>90</v>
      </c>
      <c r="F108" s="47" t="s">
        <v>40</v>
      </c>
      <c r="G108" s="35" t="s">
        <v>43</v>
      </c>
      <c r="H108" s="22" t="s">
        <v>91</v>
      </c>
      <c r="I108" s="37">
        <v>2</v>
      </c>
      <c r="J108" s="37" t="s">
        <v>92</v>
      </c>
      <c r="K108" s="37" t="s">
        <v>92</v>
      </c>
      <c r="L108" s="34">
        <v>1</v>
      </c>
      <c r="M108" s="34"/>
      <c r="N108" s="34"/>
      <c r="O108" s="34">
        <v>1</v>
      </c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 ht="15" x14ac:dyDescent="0.25">
      <c r="A109" s="40">
        <v>1828</v>
      </c>
      <c r="B109" s="34">
        <v>3</v>
      </c>
      <c r="C109" s="42">
        <v>4452689.28</v>
      </c>
      <c r="D109" s="42">
        <v>343711.94</v>
      </c>
      <c r="E109" s="34" t="s">
        <v>90</v>
      </c>
      <c r="F109" s="47" t="s">
        <v>41</v>
      </c>
      <c r="G109" s="35" t="s">
        <v>43</v>
      </c>
      <c r="H109" s="22" t="s">
        <v>91</v>
      </c>
      <c r="I109" s="37">
        <v>6</v>
      </c>
      <c r="J109" s="37" t="s">
        <v>92</v>
      </c>
      <c r="K109" s="37" t="s">
        <v>92</v>
      </c>
      <c r="L109" s="34">
        <v>1</v>
      </c>
      <c r="M109" s="34"/>
      <c r="N109" s="34"/>
      <c r="O109" s="34"/>
      <c r="P109" s="34"/>
      <c r="Q109" s="34">
        <v>1</v>
      </c>
      <c r="R109" s="34"/>
      <c r="S109" s="34"/>
      <c r="T109" s="34"/>
      <c r="U109" s="34"/>
      <c r="V109" s="34"/>
      <c r="W109" s="34"/>
    </row>
    <row r="110" spans="1:24" ht="15" x14ac:dyDescent="0.25">
      <c r="A110" s="40">
        <v>2063</v>
      </c>
      <c r="B110" s="34">
        <v>14</v>
      </c>
      <c r="C110" s="42">
        <v>4448658.6500000004</v>
      </c>
      <c r="D110" s="42">
        <v>343746</v>
      </c>
      <c r="E110" s="34" t="s">
        <v>90</v>
      </c>
      <c r="F110" s="47" t="s">
        <v>40</v>
      </c>
      <c r="G110" s="35" t="s">
        <v>43</v>
      </c>
      <c r="H110" s="22" t="s">
        <v>91</v>
      </c>
      <c r="I110" s="37">
        <v>2</v>
      </c>
      <c r="J110" s="37" t="s">
        <v>92</v>
      </c>
      <c r="K110" s="37" t="s">
        <v>92</v>
      </c>
      <c r="L110" s="34">
        <v>1</v>
      </c>
      <c r="M110" s="34">
        <v>1</v>
      </c>
      <c r="N110" s="34"/>
      <c r="O110" s="34">
        <v>1</v>
      </c>
      <c r="P110" s="34"/>
      <c r="Q110" s="34">
        <v>1</v>
      </c>
      <c r="R110" s="34"/>
      <c r="S110" s="34"/>
      <c r="T110" s="34"/>
      <c r="U110" s="34"/>
      <c r="V110" s="34"/>
      <c r="W110" s="34"/>
    </row>
    <row r="111" spans="1:24" ht="15" x14ac:dyDescent="0.25">
      <c r="A111" s="40">
        <v>2062</v>
      </c>
      <c r="B111" s="34">
        <v>14</v>
      </c>
      <c r="C111" s="42">
        <v>4448502.5599999996</v>
      </c>
      <c r="D111" s="42">
        <v>343926.36</v>
      </c>
      <c r="E111" s="34" t="s">
        <v>90</v>
      </c>
      <c r="F111" s="47" t="s">
        <v>40</v>
      </c>
      <c r="G111" s="35" t="s">
        <v>43</v>
      </c>
      <c r="H111" s="22" t="s">
        <v>91</v>
      </c>
      <c r="I111" s="37">
        <v>2</v>
      </c>
      <c r="J111" s="37" t="s">
        <v>92</v>
      </c>
      <c r="K111" s="37" t="s">
        <v>92</v>
      </c>
      <c r="L111" s="34">
        <v>1</v>
      </c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 ht="15" x14ac:dyDescent="0.25">
      <c r="A112" s="40">
        <v>1333</v>
      </c>
      <c r="B112" s="34">
        <v>14</v>
      </c>
      <c r="C112" s="42">
        <v>4448454.6100000003</v>
      </c>
      <c r="D112" s="42">
        <v>343995.14</v>
      </c>
      <c r="E112" s="34" t="s">
        <v>90</v>
      </c>
      <c r="F112" s="47" t="s">
        <v>40</v>
      </c>
      <c r="G112" s="35" t="s">
        <v>43</v>
      </c>
      <c r="H112" s="22" t="s">
        <v>91</v>
      </c>
      <c r="I112" s="37">
        <v>9</v>
      </c>
      <c r="J112" s="37" t="s">
        <v>92</v>
      </c>
      <c r="K112" s="37" t="s">
        <v>92</v>
      </c>
      <c r="L112" s="34"/>
      <c r="M112" s="34"/>
      <c r="N112" s="34"/>
      <c r="O112" s="34">
        <v>1</v>
      </c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 ht="15" x14ac:dyDescent="0.25">
      <c r="A113" s="40">
        <v>1356</v>
      </c>
      <c r="B113" s="34">
        <v>10</v>
      </c>
      <c r="C113" s="42">
        <v>4455694.3600000003</v>
      </c>
      <c r="D113" s="42">
        <v>344075.95</v>
      </c>
      <c r="E113" s="34" t="s">
        <v>90</v>
      </c>
      <c r="F113" s="47" t="s">
        <v>41</v>
      </c>
      <c r="G113" s="35" t="s">
        <v>43</v>
      </c>
      <c r="H113" s="22" t="s">
        <v>91</v>
      </c>
      <c r="I113" s="37">
        <v>9</v>
      </c>
      <c r="J113" s="37" t="s">
        <v>92</v>
      </c>
      <c r="K113" s="37" t="s">
        <v>92</v>
      </c>
      <c r="L113" s="34">
        <v>1</v>
      </c>
      <c r="M113" s="34"/>
      <c r="N113" s="34"/>
      <c r="O113" s="34">
        <v>1</v>
      </c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 ht="15" x14ac:dyDescent="0.25">
      <c r="A114" s="40">
        <v>2054</v>
      </c>
      <c r="B114" s="34">
        <v>3</v>
      </c>
      <c r="C114" s="42">
        <v>4449866.67</v>
      </c>
      <c r="D114" s="42">
        <v>344100.25</v>
      </c>
      <c r="E114" s="34" t="s">
        <v>90</v>
      </c>
      <c r="F114" s="47" t="s">
        <v>41</v>
      </c>
      <c r="G114" s="35" t="s">
        <v>43</v>
      </c>
      <c r="H114" s="22" t="s">
        <v>91</v>
      </c>
      <c r="I114" s="37">
        <v>9</v>
      </c>
      <c r="J114" s="37" t="s">
        <v>92</v>
      </c>
      <c r="K114" s="37" t="s">
        <v>92</v>
      </c>
      <c r="L114" s="34">
        <v>1</v>
      </c>
      <c r="M114" s="34"/>
      <c r="N114" s="34"/>
      <c r="O114" s="34"/>
      <c r="P114" s="34"/>
      <c r="Q114" s="34"/>
      <c r="R114" s="34"/>
      <c r="S114" s="34"/>
      <c r="T114" s="34"/>
      <c r="U114" s="34"/>
      <c r="V114" s="34">
        <v>1</v>
      </c>
      <c r="W114" s="34"/>
      <c r="X114" s="34"/>
    </row>
    <row r="115" spans="1:24" ht="15" x14ac:dyDescent="0.25">
      <c r="A115" s="40">
        <v>1831</v>
      </c>
      <c r="B115" s="34">
        <v>3</v>
      </c>
      <c r="C115" s="42">
        <v>4449865.75</v>
      </c>
      <c r="D115" s="42">
        <v>344101.51</v>
      </c>
      <c r="E115" s="34" t="s">
        <v>90</v>
      </c>
      <c r="F115" s="47" t="s">
        <v>41</v>
      </c>
      <c r="G115" s="35" t="s">
        <v>43</v>
      </c>
      <c r="H115" s="22" t="s">
        <v>91</v>
      </c>
      <c r="I115" s="37">
        <v>2</v>
      </c>
      <c r="J115" s="37" t="s">
        <v>92</v>
      </c>
      <c r="K115" s="37" t="s">
        <v>92</v>
      </c>
      <c r="L115" s="34"/>
      <c r="M115" s="34">
        <v>1</v>
      </c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 ht="15" x14ac:dyDescent="0.25">
      <c r="A116" s="40">
        <v>2022</v>
      </c>
      <c r="B116" s="34">
        <v>17</v>
      </c>
      <c r="C116" s="42">
        <v>4466209.53</v>
      </c>
      <c r="D116" s="42">
        <v>344111.66</v>
      </c>
      <c r="E116" s="34" t="s">
        <v>90</v>
      </c>
      <c r="F116" s="47" t="s">
        <v>41</v>
      </c>
      <c r="G116" s="35" t="s">
        <v>43</v>
      </c>
      <c r="H116" s="22" t="s">
        <v>91</v>
      </c>
      <c r="I116" s="37">
        <v>2</v>
      </c>
      <c r="J116" s="37" t="s">
        <v>92</v>
      </c>
      <c r="K116" s="37" t="s">
        <v>92</v>
      </c>
      <c r="L116" s="34">
        <v>1</v>
      </c>
      <c r="M116" s="34"/>
      <c r="N116" s="34"/>
      <c r="O116" s="34">
        <v>1</v>
      </c>
      <c r="P116" s="34"/>
      <c r="Q116" s="34">
        <v>1</v>
      </c>
      <c r="R116" s="34"/>
      <c r="S116" s="34"/>
      <c r="T116" s="34"/>
      <c r="U116" s="34"/>
      <c r="V116" s="34"/>
      <c r="W116" s="34"/>
      <c r="X116" s="34"/>
    </row>
    <row r="117" spans="1:24" ht="15" x14ac:dyDescent="0.25">
      <c r="A117" s="40">
        <v>2085</v>
      </c>
      <c r="B117" s="34">
        <v>4</v>
      </c>
      <c r="C117" s="42">
        <v>4446509.3499999996</v>
      </c>
      <c r="D117" s="42">
        <v>344264.15</v>
      </c>
      <c r="E117" s="34" t="s">
        <v>90</v>
      </c>
      <c r="F117" s="47" t="s">
        <v>40</v>
      </c>
      <c r="G117" s="35" t="s">
        <v>43</v>
      </c>
      <c r="H117" s="22" t="s">
        <v>91</v>
      </c>
      <c r="I117" s="37">
        <v>3</v>
      </c>
      <c r="J117" s="37" t="s">
        <v>92</v>
      </c>
      <c r="K117" s="37" t="s">
        <v>92</v>
      </c>
      <c r="L117" s="34"/>
      <c r="M117" s="34">
        <v>1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spans="1:24" ht="15" x14ac:dyDescent="0.25">
      <c r="A118" s="40">
        <v>1364</v>
      </c>
      <c r="B118" s="34">
        <v>8</v>
      </c>
      <c r="C118" s="42">
        <v>4458555.91</v>
      </c>
      <c r="D118" s="42">
        <v>344265.88</v>
      </c>
      <c r="E118" s="34" t="s">
        <v>90</v>
      </c>
      <c r="F118" s="47" t="s">
        <v>41</v>
      </c>
      <c r="G118" s="35" t="s">
        <v>43</v>
      </c>
      <c r="H118" s="22" t="s">
        <v>91</v>
      </c>
      <c r="I118" s="37">
        <v>9</v>
      </c>
      <c r="J118" s="37" t="s">
        <v>92</v>
      </c>
      <c r="K118" s="37" t="s">
        <v>92</v>
      </c>
      <c r="L118" s="34"/>
      <c r="M118" s="34"/>
      <c r="N118" s="34"/>
      <c r="O118" s="34">
        <v>1</v>
      </c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 ht="15" x14ac:dyDescent="0.25">
      <c r="A119" s="40">
        <v>2080</v>
      </c>
      <c r="B119" s="34">
        <v>14</v>
      </c>
      <c r="C119" s="42">
        <v>4448258.54</v>
      </c>
      <c r="D119" s="42">
        <v>344272.82</v>
      </c>
      <c r="E119" s="34" t="s">
        <v>90</v>
      </c>
      <c r="F119" s="47" t="s">
        <v>40</v>
      </c>
      <c r="G119" s="35" t="s">
        <v>43</v>
      </c>
      <c r="H119" s="22" t="s">
        <v>91</v>
      </c>
      <c r="I119" s="37">
        <v>9</v>
      </c>
      <c r="J119" s="37" t="s">
        <v>92</v>
      </c>
      <c r="K119" s="37" t="s">
        <v>92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>
        <v>1</v>
      </c>
      <c r="W119" s="34"/>
      <c r="X119" s="34"/>
    </row>
    <row r="120" spans="1:24" ht="15" x14ac:dyDescent="0.25">
      <c r="A120" s="40">
        <v>1896</v>
      </c>
      <c r="B120" s="34">
        <v>3</v>
      </c>
      <c r="C120" s="42">
        <v>4452806.76</v>
      </c>
      <c r="D120" s="42">
        <v>344282.42</v>
      </c>
      <c r="E120" s="34" t="s">
        <v>90</v>
      </c>
      <c r="F120" s="47" t="s">
        <v>41</v>
      </c>
      <c r="G120" s="35" t="s">
        <v>43</v>
      </c>
      <c r="H120" s="22" t="s">
        <v>91</v>
      </c>
      <c r="I120" s="37">
        <v>9</v>
      </c>
      <c r="J120" s="37" t="s">
        <v>92</v>
      </c>
      <c r="K120" s="37" t="s">
        <v>92</v>
      </c>
      <c r="L120" s="34">
        <v>1</v>
      </c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 spans="1:24" ht="15" x14ac:dyDescent="0.25">
      <c r="A121" s="40">
        <v>1830</v>
      </c>
      <c r="B121" s="34">
        <v>3</v>
      </c>
      <c r="C121" s="42">
        <v>4452818.0199999996</v>
      </c>
      <c r="D121" s="42">
        <v>344296.53</v>
      </c>
      <c r="E121" s="34" t="s">
        <v>90</v>
      </c>
      <c r="F121" s="47" t="s">
        <v>41</v>
      </c>
      <c r="G121" s="35" t="s">
        <v>43</v>
      </c>
      <c r="H121" s="22" t="s">
        <v>91</v>
      </c>
      <c r="I121" s="37">
        <v>6</v>
      </c>
      <c r="J121" s="37" t="s">
        <v>92</v>
      </c>
      <c r="K121" s="37" t="s">
        <v>92</v>
      </c>
      <c r="L121" s="34"/>
      <c r="M121" s="34">
        <v>1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 spans="1:24" ht="15" x14ac:dyDescent="0.25">
      <c r="A122" s="40">
        <v>1362</v>
      </c>
      <c r="B122" s="34">
        <v>8</v>
      </c>
      <c r="C122" s="42">
        <v>4458602.6100000003</v>
      </c>
      <c r="D122" s="42">
        <v>344348.94</v>
      </c>
      <c r="E122" s="34" t="s">
        <v>90</v>
      </c>
      <c r="F122" s="47" t="s">
        <v>41</v>
      </c>
      <c r="G122" s="35" t="s">
        <v>43</v>
      </c>
      <c r="H122" s="22" t="s">
        <v>91</v>
      </c>
      <c r="I122" s="37">
        <v>9</v>
      </c>
      <c r="J122" s="37" t="s">
        <v>92</v>
      </c>
      <c r="K122" s="37" t="s">
        <v>92</v>
      </c>
      <c r="L122" s="34"/>
      <c r="M122" s="34">
        <v>1</v>
      </c>
      <c r="N122" s="34"/>
      <c r="O122" s="34">
        <v>1</v>
      </c>
      <c r="P122" s="34"/>
      <c r="Q122" s="34">
        <v>1</v>
      </c>
      <c r="R122" s="34">
        <v>1</v>
      </c>
      <c r="S122" s="34"/>
      <c r="T122" s="34"/>
      <c r="U122" s="34"/>
      <c r="V122" s="34"/>
      <c r="W122" s="34"/>
      <c r="X122" s="34"/>
    </row>
    <row r="123" spans="1:24" ht="15" x14ac:dyDescent="0.25">
      <c r="A123" s="40">
        <v>1337</v>
      </c>
      <c r="B123" s="34">
        <v>14</v>
      </c>
      <c r="C123" s="42">
        <v>4448147.0599999996</v>
      </c>
      <c r="D123" s="42">
        <v>344418.16</v>
      </c>
      <c r="E123" s="34" t="s">
        <v>90</v>
      </c>
      <c r="F123" s="47" t="s">
        <v>40</v>
      </c>
      <c r="G123" s="35" t="s">
        <v>43</v>
      </c>
      <c r="H123" s="22" t="s">
        <v>91</v>
      </c>
      <c r="I123" s="37">
        <v>9</v>
      </c>
      <c r="J123" s="37" t="s">
        <v>92</v>
      </c>
      <c r="K123" s="37" t="s">
        <v>92</v>
      </c>
      <c r="L123" s="34">
        <v>1</v>
      </c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 spans="1:24" ht="15" x14ac:dyDescent="0.25">
      <c r="A124" s="40">
        <v>2056</v>
      </c>
      <c r="B124" s="34">
        <v>14</v>
      </c>
      <c r="C124" s="42">
        <v>4448133.8099999996</v>
      </c>
      <c r="D124" s="42">
        <v>344441.4</v>
      </c>
      <c r="E124" s="34" t="s">
        <v>90</v>
      </c>
      <c r="F124" s="47" t="s">
        <v>40</v>
      </c>
      <c r="G124" s="35" t="s">
        <v>43</v>
      </c>
      <c r="H124" s="22" t="s">
        <v>91</v>
      </c>
      <c r="I124" s="37">
        <v>9</v>
      </c>
      <c r="J124" s="37" t="s">
        <v>92</v>
      </c>
      <c r="K124" s="37" t="s">
        <v>92</v>
      </c>
      <c r="L124" s="34">
        <v>1</v>
      </c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 ht="15" x14ac:dyDescent="0.25">
      <c r="A125" s="40">
        <v>1834</v>
      </c>
      <c r="B125" s="34">
        <v>14</v>
      </c>
      <c r="C125" s="42">
        <v>4448105.9800000004</v>
      </c>
      <c r="D125" s="42">
        <v>344493.22</v>
      </c>
      <c r="E125" s="34" t="s">
        <v>90</v>
      </c>
      <c r="F125" s="47" t="s">
        <v>40</v>
      </c>
      <c r="G125" s="35" t="s">
        <v>43</v>
      </c>
      <c r="H125" s="22" t="s">
        <v>91</v>
      </c>
      <c r="I125" s="37">
        <v>2</v>
      </c>
      <c r="J125" s="37" t="s">
        <v>92</v>
      </c>
      <c r="K125" s="37" t="s">
        <v>92</v>
      </c>
      <c r="L125" s="34"/>
      <c r="M125" s="34">
        <v>1</v>
      </c>
      <c r="N125" s="34"/>
      <c r="O125" s="34">
        <v>1</v>
      </c>
      <c r="P125" s="34"/>
      <c r="Q125" s="34">
        <v>1</v>
      </c>
      <c r="R125" s="34"/>
      <c r="S125" s="34"/>
      <c r="T125" s="34"/>
      <c r="U125" s="34"/>
      <c r="V125" s="34"/>
      <c r="W125" s="34"/>
      <c r="X125" s="34"/>
    </row>
    <row r="126" spans="1:24" ht="15" x14ac:dyDescent="0.25">
      <c r="A126" s="40">
        <v>1832</v>
      </c>
      <c r="B126" s="34">
        <v>3</v>
      </c>
      <c r="C126" s="42">
        <v>4449955.83</v>
      </c>
      <c r="D126" s="42">
        <v>344548.39</v>
      </c>
      <c r="E126" s="34" t="s">
        <v>90</v>
      </c>
      <c r="F126" s="47" t="s">
        <v>41</v>
      </c>
      <c r="G126" s="35" t="s">
        <v>43</v>
      </c>
      <c r="H126" s="22" t="s">
        <v>91</v>
      </c>
      <c r="I126" s="37">
        <v>2</v>
      </c>
      <c r="J126" s="37" t="s">
        <v>92</v>
      </c>
      <c r="K126" s="37" t="s">
        <v>92</v>
      </c>
      <c r="L126" s="34"/>
      <c r="M126" s="34">
        <v>1</v>
      </c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 ht="15" x14ac:dyDescent="0.25">
      <c r="A127" s="40">
        <v>2052</v>
      </c>
      <c r="B127" s="34">
        <v>3</v>
      </c>
      <c r="C127" s="42">
        <v>4449960.55</v>
      </c>
      <c r="D127" s="42">
        <v>344583.41</v>
      </c>
      <c r="E127" s="34" t="s">
        <v>90</v>
      </c>
      <c r="F127" s="47" t="s">
        <v>41</v>
      </c>
      <c r="G127" s="35" t="s">
        <v>43</v>
      </c>
      <c r="H127" s="22" t="s">
        <v>91</v>
      </c>
      <c r="I127" s="37">
        <v>9</v>
      </c>
      <c r="J127" s="37" t="s">
        <v>92</v>
      </c>
      <c r="K127" s="37" t="s">
        <v>92</v>
      </c>
      <c r="L127" s="34"/>
      <c r="M127" s="34"/>
      <c r="N127" s="34"/>
      <c r="O127" s="34"/>
      <c r="P127" s="34"/>
      <c r="Q127" s="34"/>
      <c r="R127" s="34"/>
      <c r="S127" s="34"/>
      <c r="T127" s="34"/>
      <c r="U127" s="34">
        <v>1</v>
      </c>
      <c r="V127" s="34"/>
      <c r="W127" s="34"/>
      <c r="X127" s="34"/>
    </row>
    <row r="128" spans="1:24" ht="15" x14ac:dyDescent="0.25">
      <c r="A128" s="40">
        <v>2057</v>
      </c>
      <c r="B128" s="34">
        <v>14</v>
      </c>
      <c r="C128" s="42">
        <v>4448024.59</v>
      </c>
      <c r="D128" s="42">
        <v>344606.22</v>
      </c>
      <c r="E128" s="34" t="s">
        <v>90</v>
      </c>
      <c r="F128" s="47" t="s">
        <v>40</v>
      </c>
      <c r="G128" s="35" t="s">
        <v>43</v>
      </c>
      <c r="H128" s="22" t="s">
        <v>91</v>
      </c>
      <c r="I128" s="37">
        <v>9</v>
      </c>
      <c r="J128" s="37" t="s">
        <v>92</v>
      </c>
      <c r="K128" s="37" t="s">
        <v>92</v>
      </c>
      <c r="L128" s="34"/>
      <c r="M128" s="34"/>
      <c r="N128" s="34">
        <v>1</v>
      </c>
      <c r="O128" s="34"/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 ht="15" x14ac:dyDescent="0.25">
      <c r="A129" s="40">
        <v>2058</v>
      </c>
      <c r="B129" s="34">
        <v>14</v>
      </c>
      <c r="C129" s="42">
        <v>4448021.33</v>
      </c>
      <c r="D129" s="42">
        <v>344608.19</v>
      </c>
      <c r="E129" s="34" t="s">
        <v>90</v>
      </c>
      <c r="F129" s="47" t="s">
        <v>40</v>
      </c>
      <c r="G129" s="35" t="s">
        <v>43</v>
      </c>
      <c r="H129" s="22" t="s">
        <v>91</v>
      </c>
      <c r="I129" s="37">
        <v>9</v>
      </c>
      <c r="J129" s="37" t="s">
        <v>92</v>
      </c>
      <c r="K129" s="37" t="s">
        <v>92</v>
      </c>
      <c r="L129" s="34">
        <v>1</v>
      </c>
      <c r="M129" s="34"/>
      <c r="N129" s="34"/>
      <c r="O129" s="34">
        <v>1</v>
      </c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 ht="15" x14ac:dyDescent="0.25">
      <c r="A130" s="40">
        <v>1835</v>
      </c>
      <c r="B130" s="34">
        <v>14</v>
      </c>
      <c r="C130" s="42">
        <v>4448011.26</v>
      </c>
      <c r="D130" s="42">
        <v>344617.1</v>
      </c>
      <c r="E130" s="34" t="s">
        <v>90</v>
      </c>
      <c r="F130" s="47" t="s">
        <v>40</v>
      </c>
      <c r="G130" s="35" t="s">
        <v>43</v>
      </c>
      <c r="H130" s="22" t="s">
        <v>91</v>
      </c>
      <c r="I130" s="37">
        <v>2</v>
      </c>
      <c r="J130" s="37" t="s">
        <v>92</v>
      </c>
      <c r="K130" s="37" t="s">
        <v>92</v>
      </c>
      <c r="L130" s="34">
        <v>1</v>
      </c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spans="1:24" ht="15" x14ac:dyDescent="0.25">
      <c r="A131" s="40">
        <v>1836</v>
      </c>
      <c r="B131" s="34">
        <v>14</v>
      </c>
      <c r="C131" s="42">
        <v>4448010.55</v>
      </c>
      <c r="D131" s="42">
        <v>344619.05</v>
      </c>
      <c r="E131" s="34" t="s">
        <v>90</v>
      </c>
      <c r="F131" s="47" t="s">
        <v>40</v>
      </c>
      <c r="G131" s="35" t="s">
        <v>43</v>
      </c>
      <c r="H131" s="22" t="s">
        <v>91</v>
      </c>
      <c r="I131" s="37">
        <v>2</v>
      </c>
      <c r="J131" s="37" t="s">
        <v>92</v>
      </c>
      <c r="K131" s="37" t="s">
        <v>92</v>
      </c>
      <c r="L131" s="34"/>
      <c r="M131" s="34"/>
      <c r="N131" s="34"/>
      <c r="O131" s="34">
        <v>1</v>
      </c>
      <c r="P131" s="34"/>
      <c r="Q131" s="34"/>
      <c r="R131" s="34">
        <v>1</v>
      </c>
      <c r="S131" s="34"/>
      <c r="T131" s="34"/>
      <c r="U131" s="34"/>
      <c r="V131" s="34"/>
      <c r="W131" s="34"/>
      <c r="X131" s="34"/>
    </row>
    <row r="132" spans="1:24" ht="15" x14ac:dyDescent="0.25">
      <c r="A132" s="40">
        <v>1315</v>
      </c>
      <c r="B132" s="34">
        <v>8</v>
      </c>
      <c r="C132" s="42">
        <v>4458809.95</v>
      </c>
      <c r="D132" s="42">
        <v>344622.82</v>
      </c>
      <c r="E132" s="34" t="s">
        <v>90</v>
      </c>
      <c r="F132" s="47" t="s">
        <v>41</v>
      </c>
      <c r="G132" s="35" t="s">
        <v>43</v>
      </c>
      <c r="H132" s="22" t="s">
        <v>91</v>
      </c>
      <c r="I132" s="37">
        <v>2</v>
      </c>
      <c r="J132" s="37" t="s">
        <v>92</v>
      </c>
      <c r="K132" s="37" t="s">
        <v>92</v>
      </c>
      <c r="L132" s="34"/>
      <c r="M132" s="34">
        <v>1</v>
      </c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 ht="15" x14ac:dyDescent="0.25">
      <c r="A133" s="40">
        <v>1338</v>
      </c>
      <c r="B133" s="34">
        <v>14</v>
      </c>
      <c r="C133" s="42">
        <v>4447975.3</v>
      </c>
      <c r="D133" s="42">
        <v>344686.31</v>
      </c>
      <c r="E133" s="34" t="s">
        <v>90</v>
      </c>
      <c r="F133" s="47" t="s">
        <v>40</v>
      </c>
      <c r="G133" s="35" t="s">
        <v>43</v>
      </c>
      <c r="H133" s="22" t="s">
        <v>91</v>
      </c>
      <c r="I133" s="37">
        <v>9</v>
      </c>
      <c r="J133" s="37" t="s">
        <v>92</v>
      </c>
      <c r="K133" s="37" t="s">
        <v>92</v>
      </c>
      <c r="L133" s="34">
        <v>1</v>
      </c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 ht="15" x14ac:dyDescent="0.25">
      <c r="A134" s="40">
        <v>1837</v>
      </c>
      <c r="B134" s="34">
        <v>14</v>
      </c>
      <c r="C134" s="42">
        <v>4447921.87</v>
      </c>
      <c r="D134" s="42">
        <v>344806.19</v>
      </c>
      <c r="E134" s="34" t="s">
        <v>90</v>
      </c>
      <c r="F134" s="47" t="s">
        <v>40</v>
      </c>
      <c r="G134" s="35" t="s">
        <v>43</v>
      </c>
      <c r="H134" s="22" t="s">
        <v>91</v>
      </c>
      <c r="I134" s="37">
        <v>9</v>
      </c>
      <c r="J134" s="37" t="s">
        <v>92</v>
      </c>
      <c r="K134" s="37" t="s">
        <v>92</v>
      </c>
      <c r="L134" s="34">
        <v>1</v>
      </c>
      <c r="M134" s="34">
        <v>1</v>
      </c>
      <c r="N134" s="34"/>
      <c r="O134" s="34"/>
      <c r="P134" s="34"/>
      <c r="Q134" s="34">
        <v>1</v>
      </c>
      <c r="R134" s="34">
        <v>1</v>
      </c>
      <c r="S134" s="34"/>
      <c r="T134" s="34"/>
      <c r="U134" s="34"/>
      <c r="V134" s="34"/>
      <c r="W134" s="34"/>
      <c r="X134" s="34"/>
    </row>
    <row r="135" spans="1:24" ht="15" x14ac:dyDescent="0.25">
      <c r="A135" s="40">
        <v>2053</v>
      </c>
      <c r="B135" s="34">
        <v>3</v>
      </c>
      <c r="C135" s="42">
        <v>4450074.97</v>
      </c>
      <c r="D135" s="42">
        <v>344808.48</v>
      </c>
      <c r="E135" s="34" t="s">
        <v>90</v>
      </c>
      <c r="F135" s="47" t="s">
        <v>41</v>
      </c>
      <c r="G135" s="35" t="s">
        <v>43</v>
      </c>
      <c r="H135" s="22" t="s">
        <v>91</v>
      </c>
      <c r="I135" s="37">
        <v>9</v>
      </c>
      <c r="J135" s="37" t="s">
        <v>92</v>
      </c>
      <c r="K135" s="37" t="s">
        <v>92</v>
      </c>
      <c r="L135" s="34"/>
      <c r="M135" s="34"/>
      <c r="N135" s="34">
        <v>1</v>
      </c>
      <c r="O135" s="34"/>
      <c r="P135" s="34"/>
      <c r="Q135" s="34"/>
      <c r="R135" s="34"/>
      <c r="S135" s="34">
        <v>1</v>
      </c>
      <c r="T135" s="34"/>
      <c r="U135" s="34"/>
      <c r="V135" s="34"/>
      <c r="W135" s="34"/>
    </row>
    <row r="136" spans="1:24" ht="15" x14ac:dyDescent="0.25">
      <c r="A136" s="40">
        <v>1816</v>
      </c>
      <c r="B136" s="34">
        <v>17</v>
      </c>
      <c r="C136" s="42">
        <v>4466192.84</v>
      </c>
      <c r="D136" s="42">
        <v>344935.02</v>
      </c>
      <c r="E136" s="34" t="s">
        <v>90</v>
      </c>
      <c r="F136" s="47" t="s">
        <v>41</v>
      </c>
      <c r="G136" s="35" t="s">
        <v>43</v>
      </c>
      <c r="H136" s="22" t="s">
        <v>91</v>
      </c>
      <c r="I136" s="37">
        <v>2</v>
      </c>
      <c r="J136" s="37" t="s">
        <v>92</v>
      </c>
      <c r="K136" s="37" t="s">
        <v>92</v>
      </c>
      <c r="L136" s="34"/>
      <c r="M136" s="34"/>
      <c r="N136" s="34"/>
      <c r="O136" s="34">
        <v>1</v>
      </c>
      <c r="P136" s="34"/>
      <c r="Q136" s="34">
        <v>1</v>
      </c>
      <c r="R136" s="34"/>
      <c r="S136" s="34"/>
      <c r="T136" s="34"/>
      <c r="U136" s="34"/>
      <c r="V136" s="34"/>
      <c r="W136" s="34"/>
      <c r="X136" s="34"/>
    </row>
    <row r="137" spans="1:24" ht="15" x14ac:dyDescent="0.25">
      <c r="A137" s="40">
        <v>1355</v>
      </c>
      <c r="B137" s="34">
        <v>10</v>
      </c>
      <c r="C137" s="42">
        <v>4454979.67</v>
      </c>
      <c r="D137" s="42">
        <v>345173.97</v>
      </c>
      <c r="E137" s="34" t="s">
        <v>90</v>
      </c>
      <c r="F137" s="47" t="s">
        <v>41</v>
      </c>
      <c r="G137" s="35" t="s">
        <v>43</v>
      </c>
      <c r="H137" s="22" t="s">
        <v>91</v>
      </c>
      <c r="I137" s="37">
        <v>9</v>
      </c>
      <c r="J137" s="37" t="s">
        <v>92</v>
      </c>
      <c r="K137" s="37" t="s">
        <v>92</v>
      </c>
      <c r="L137" s="34"/>
      <c r="M137" s="34"/>
      <c r="N137" s="34">
        <v>1</v>
      </c>
      <c r="O137" s="34"/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 ht="15" x14ac:dyDescent="0.25">
      <c r="A138" s="40">
        <v>1359</v>
      </c>
      <c r="B138" s="34">
        <v>8</v>
      </c>
      <c r="C138" s="42">
        <v>4457556.3499999996</v>
      </c>
      <c r="D138" s="42">
        <v>345219.2</v>
      </c>
      <c r="E138" s="34" t="s">
        <v>90</v>
      </c>
      <c r="F138" s="47" t="s">
        <v>41</v>
      </c>
      <c r="G138" s="35" t="s">
        <v>43</v>
      </c>
      <c r="H138" s="22" t="s">
        <v>91</v>
      </c>
      <c r="I138" s="37">
        <v>9</v>
      </c>
      <c r="J138" s="37" t="s">
        <v>92</v>
      </c>
      <c r="K138" s="37" t="s">
        <v>92</v>
      </c>
      <c r="L138" s="34">
        <v>1</v>
      </c>
      <c r="M138" s="34"/>
      <c r="N138" s="34"/>
      <c r="O138" s="34">
        <v>1</v>
      </c>
      <c r="P138" s="34"/>
      <c r="Q138" s="34">
        <v>1</v>
      </c>
      <c r="R138" s="34"/>
      <c r="S138" s="34"/>
      <c r="T138" s="34"/>
      <c r="U138" s="34"/>
      <c r="V138" s="34"/>
      <c r="W138" s="34"/>
      <c r="X138" s="34"/>
    </row>
    <row r="139" spans="1:24" ht="15" x14ac:dyDescent="0.25">
      <c r="A139" s="40">
        <v>1354</v>
      </c>
      <c r="B139" s="34">
        <v>10</v>
      </c>
      <c r="C139" s="42">
        <v>4454922.7300000004</v>
      </c>
      <c r="D139" s="42">
        <v>345237.4</v>
      </c>
      <c r="E139" s="34" t="s">
        <v>90</v>
      </c>
      <c r="F139" s="47" t="s">
        <v>41</v>
      </c>
      <c r="G139" s="35" t="s">
        <v>43</v>
      </c>
      <c r="H139" s="22" t="s">
        <v>91</v>
      </c>
      <c r="I139" s="37">
        <v>9</v>
      </c>
      <c r="J139" s="37" t="s">
        <v>92</v>
      </c>
      <c r="K139" s="37" t="s">
        <v>92</v>
      </c>
      <c r="L139" s="34"/>
      <c r="M139" s="34">
        <v>1</v>
      </c>
      <c r="N139" s="34"/>
      <c r="O139" s="34"/>
      <c r="P139" s="34"/>
      <c r="Q139" s="34"/>
      <c r="R139" s="34"/>
      <c r="S139" s="34"/>
      <c r="T139" s="34"/>
      <c r="U139" s="34">
        <v>1</v>
      </c>
      <c r="V139" s="34"/>
      <c r="W139" s="34"/>
    </row>
    <row r="140" spans="1:24" ht="15" x14ac:dyDescent="0.25">
      <c r="A140" s="40">
        <v>1353</v>
      </c>
      <c r="B140" s="34">
        <v>10</v>
      </c>
      <c r="C140" s="42">
        <v>4454919.95</v>
      </c>
      <c r="D140" s="42">
        <v>345237.52</v>
      </c>
      <c r="E140" s="34" t="s">
        <v>90</v>
      </c>
      <c r="F140" s="47" t="s">
        <v>41</v>
      </c>
      <c r="G140" s="35" t="s">
        <v>43</v>
      </c>
      <c r="H140" s="22" t="s">
        <v>91</v>
      </c>
      <c r="I140" s="37">
        <v>9</v>
      </c>
      <c r="J140" s="37" t="s">
        <v>92</v>
      </c>
      <c r="K140" s="37" t="s">
        <v>92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1</v>
      </c>
      <c r="V140" s="34"/>
      <c r="W140" s="34"/>
      <c r="X140" s="34"/>
    </row>
    <row r="141" spans="1:24" ht="15" x14ac:dyDescent="0.25">
      <c r="A141" s="40">
        <v>2059</v>
      </c>
      <c r="B141" s="34">
        <v>14</v>
      </c>
      <c r="C141" s="42">
        <v>4447861.2300000004</v>
      </c>
      <c r="D141" s="42">
        <v>345402.92</v>
      </c>
      <c r="E141" s="34" t="s">
        <v>90</v>
      </c>
      <c r="F141" s="47" t="s">
        <v>40</v>
      </c>
      <c r="G141" s="35" t="s">
        <v>43</v>
      </c>
      <c r="H141" s="22" t="s">
        <v>91</v>
      </c>
      <c r="I141" s="37">
        <v>2</v>
      </c>
      <c r="J141" s="37" t="s">
        <v>92</v>
      </c>
      <c r="K141" s="37" t="s">
        <v>92</v>
      </c>
      <c r="L141" s="34"/>
      <c r="M141" s="34"/>
      <c r="N141" s="34"/>
      <c r="O141" s="34">
        <v>1</v>
      </c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 ht="15" x14ac:dyDescent="0.25">
      <c r="A142" s="40">
        <v>1859</v>
      </c>
      <c r="B142" s="34">
        <v>14</v>
      </c>
      <c r="C142" s="42">
        <v>4447848.92</v>
      </c>
      <c r="D142" s="42">
        <v>345499.62</v>
      </c>
      <c r="E142" s="34" t="s">
        <v>90</v>
      </c>
      <c r="F142" s="47" t="s">
        <v>40</v>
      </c>
      <c r="G142" s="35" t="s">
        <v>43</v>
      </c>
      <c r="H142" s="22" t="s">
        <v>91</v>
      </c>
      <c r="I142" s="37">
        <v>2</v>
      </c>
      <c r="J142" s="37" t="s">
        <v>92</v>
      </c>
      <c r="K142" s="37" t="s">
        <v>92</v>
      </c>
      <c r="L142" s="34"/>
      <c r="M142" s="34"/>
      <c r="N142" s="34"/>
      <c r="O142" s="34">
        <v>1</v>
      </c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 ht="15" x14ac:dyDescent="0.25">
      <c r="A143" s="40">
        <v>1863</v>
      </c>
      <c r="B143" s="34">
        <v>14</v>
      </c>
      <c r="C143" s="42">
        <v>4447834.4400000004</v>
      </c>
      <c r="D143" s="42">
        <v>345692.12</v>
      </c>
      <c r="E143" s="34" t="s">
        <v>90</v>
      </c>
      <c r="F143" s="47" t="s">
        <v>40</v>
      </c>
      <c r="G143" s="35" t="s">
        <v>43</v>
      </c>
      <c r="H143" s="22" t="s">
        <v>91</v>
      </c>
      <c r="I143" s="37">
        <v>2</v>
      </c>
      <c r="J143" s="37" t="s">
        <v>92</v>
      </c>
      <c r="K143" s="37" t="s">
        <v>92</v>
      </c>
      <c r="L143" s="34"/>
      <c r="M143" s="34"/>
      <c r="N143" s="34">
        <v>1</v>
      </c>
      <c r="O143" s="34">
        <v>1</v>
      </c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 ht="15" x14ac:dyDescent="0.25">
      <c r="A144" s="40">
        <v>1860</v>
      </c>
      <c r="B144" s="34">
        <v>14</v>
      </c>
      <c r="C144" s="42">
        <v>4447816.43</v>
      </c>
      <c r="D144" s="42">
        <v>345873.13</v>
      </c>
      <c r="E144" s="34" t="s">
        <v>90</v>
      </c>
      <c r="F144" s="47" t="s">
        <v>40</v>
      </c>
      <c r="G144" s="35" t="s">
        <v>43</v>
      </c>
      <c r="H144" s="22" t="s">
        <v>91</v>
      </c>
      <c r="I144" s="37">
        <v>2</v>
      </c>
      <c r="J144" s="37" t="s">
        <v>92</v>
      </c>
      <c r="K144" s="37" t="s">
        <v>92</v>
      </c>
      <c r="L144" s="34"/>
      <c r="M144" s="34"/>
      <c r="N144" s="34">
        <v>1</v>
      </c>
      <c r="O144" s="34">
        <v>1</v>
      </c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 ht="15" x14ac:dyDescent="0.25">
      <c r="A145" s="40">
        <v>1976</v>
      </c>
      <c r="B145" s="34">
        <v>18</v>
      </c>
      <c r="C145" s="42">
        <v>4451101.41</v>
      </c>
      <c r="D145" s="42">
        <v>346531.36</v>
      </c>
      <c r="E145" s="34" t="s">
        <v>90</v>
      </c>
      <c r="F145" s="47" t="s">
        <v>41</v>
      </c>
      <c r="G145" s="35" t="s">
        <v>43</v>
      </c>
      <c r="H145" s="22" t="s">
        <v>91</v>
      </c>
      <c r="I145" s="37">
        <v>9</v>
      </c>
      <c r="J145" s="37" t="s">
        <v>92</v>
      </c>
      <c r="K145" s="37" t="s">
        <v>92</v>
      </c>
      <c r="L145" s="34">
        <v>1</v>
      </c>
      <c r="M145" s="34"/>
      <c r="N145" s="34"/>
      <c r="O145" s="34">
        <v>1</v>
      </c>
      <c r="P145" s="34"/>
      <c r="Q145" s="34">
        <v>1</v>
      </c>
      <c r="R145" s="34"/>
      <c r="S145" s="34"/>
      <c r="T145" s="34"/>
      <c r="U145" s="34"/>
      <c r="V145" s="34">
        <v>1</v>
      </c>
      <c r="W145" s="34"/>
      <c r="X145" s="34"/>
    </row>
    <row r="146" spans="1:24" ht="15" x14ac:dyDescent="0.25">
      <c r="A146" s="40">
        <v>1342</v>
      </c>
      <c r="B146" s="34">
        <v>48</v>
      </c>
      <c r="C146" s="42">
        <v>4444431.99</v>
      </c>
      <c r="D146" s="42">
        <v>346720.93</v>
      </c>
      <c r="E146" s="34" t="s">
        <v>90</v>
      </c>
      <c r="F146" s="47" t="s">
        <v>40</v>
      </c>
      <c r="G146" s="35" t="s">
        <v>43</v>
      </c>
      <c r="H146" s="22" t="s">
        <v>91</v>
      </c>
      <c r="I146" s="37">
        <v>2</v>
      </c>
      <c r="J146" s="37" t="s">
        <v>92</v>
      </c>
      <c r="K146" s="37" t="s">
        <v>92</v>
      </c>
      <c r="L146" s="34"/>
      <c r="M146" s="34"/>
      <c r="N146" s="34"/>
      <c r="O146" s="34">
        <v>1</v>
      </c>
      <c r="P146" s="34"/>
      <c r="Q146" s="34">
        <v>1</v>
      </c>
      <c r="R146" s="34"/>
      <c r="S146" s="34"/>
      <c r="T146" s="34"/>
      <c r="U146" s="34"/>
      <c r="V146" s="34"/>
      <c r="W146" s="34"/>
      <c r="X146" s="34"/>
    </row>
    <row r="147" spans="1:24" ht="15" x14ac:dyDescent="0.25">
      <c r="A147" s="40">
        <v>1979</v>
      </c>
      <c r="B147" s="34">
        <v>18</v>
      </c>
      <c r="C147" s="42">
        <v>4450067.1399999997</v>
      </c>
      <c r="D147" s="42">
        <v>347555.19</v>
      </c>
      <c r="E147" s="34" t="s">
        <v>90</v>
      </c>
      <c r="F147" s="47" t="s">
        <v>41</v>
      </c>
      <c r="G147" s="35" t="s">
        <v>43</v>
      </c>
      <c r="H147" s="22" t="s">
        <v>91</v>
      </c>
      <c r="I147" s="37">
        <v>6</v>
      </c>
      <c r="J147" s="37" t="s">
        <v>92</v>
      </c>
      <c r="K147" s="37" t="s">
        <v>92</v>
      </c>
      <c r="L147" s="34"/>
      <c r="M147" s="34"/>
      <c r="N147" s="34"/>
      <c r="O147" s="34">
        <v>1</v>
      </c>
      <c r="P147" s="34"/>
      <c r="Q147" s="34"/>
      <c r="R147" s="34"/>
      <c r="S147" s="34"/>
      <c r="T147" s="34"/>
      <c r="U147" s="34"/>
      <c r="V147" s="34"/>
      <c r="W147" s="34"/>
    </row>
    <row r="148" spans="1:24" ht="15" x14ac:dyDescent="0.25">
      <c r="A148" s="40">
        <v>1699</v>
      </c>
      <c r="B148" s="34">
        <v>18</v>
      </c>
      <c r="C148" s="42">
        <v>4451794</v>
      </c>
      <c r="D148" s="42">
        <v>347712.8</v>
      </c>
      <c r="E148" s="34" t="s">
        <v>90</v>
      </c>
      <c r="F148" s="47" t="s">
        <v>41</v>
      </c>
      <c r="G148" s="35" t="s">
        <v>43</v>
      </c>
      <c r="H148" s="22" t="s">
        <v>91</v>
      </c>
      <c r="I148" s="37">
        <v>9</v>
      </c>
      <c r="J148" s="37" t="s">
        <v>92</v>
      </c>
      <c r="K148" s="37" t="s">
        <v>92</v>
      </c>
      <c r="L148" s="34"/>
      <c r="M148" s="34">
        <v>1</v>
      </c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 ht="15" x14ac:dyDescent="0.25">
      <c r="A149" s="40">
        <v>1347</v>
      </c>
      <c r="B149" s="34">
        <v>53</v>
      </c>
      <c r="C149" s="42">
        <v>4449289.33</v>
      </c>
      <c r="D149" s="42">
        <v>347831.91</v>
      </c>
      <c r="E149" s="34" t="s">
        <v>90</v>
      </c>
      <c r="F149" s="47" t="s">
        <v>41</v>
      </c>
      <c r="G149" s="35" t="s">
        <v>43</v>
      </c>
      <c r="H149" s="22" t="s">
        <v>91</v>
      </c>
      <c r="I149" s="37">
        <v>2</v>
      </c>
      <c r="J149" s="37" t="s">
        <v>92</v>
      </c>
      <c r="K149" s="37" t="s">
        <v>92</v>
      </c>
      <c r="L149" s="34"/>
      <c r="M149" s="34"/>
      <c r="N149" s="34"/>
      <c r="O149" s="34">
        <v>1</v>
      </c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 ht="15" x14ac:dyDescent="0.25">
      <c r="A150" s="40">
        <v>1643</v>
      </c>
      <c r="B150" s="34">
        <v>58</v>
      </c>
      <c r="C150" s="42">
        <v>4461233.91</v>
      </c>
      <c r="D150" s="42">
        <v>347846.62</v>
      </c>
      <c r="E150" s="34" t="s">
        <v>90</v>
      </c>
      <c r="F150" s="47" t="s">
        <v>41</v>
      </c>
      <c r="G150" s="35" t="s">
        <v>43</v>
      </c>
      <c r="H150" s="22" t="s">
        <v>91</v>
      </c>
      <c r="I150" s="37">
        <v>2</v>
      </c>
      <c r="J150" s="37" t="s">
        <v>92</v>
      </c>
      <c r="K150" s="37" t="s">
        <v>92</v>
      </c>
      <c r="L150" s="34"/>
      <c r="M150" s="34"/>
      <c r="N150" s="34"/>
      <c r="O150" s="34">
        <v>1</v>
      </c>
      <c r="P150" s="34"/>
      <c r="Q150" s="34">
        <v>1</v>
      </c>
      <c r="R150" s="34"/>
      <c r="S150" s="34"/>
      <c r="T150" s="34"/>
      <c r="U150" s="34"/>
      <c r="V150" s="34"/>
      <c r="W150" s="34"/>
      <c r="X150" s="34"/>
    </row>
    <row r="151" spans="1:24" ht="15" x14ac:dyDescent="0.25">
      <c r="A151" s="40">
        <v>1642</v>
      </c>
      <c r="B151" s="34">
        <v>58</v>
      </c>
      <c r="C151" s="42">
        <v>4461229.68</v>
      </c>
      <c r="D151" s="42">
        <v>347924.09</v>
      </c>
      <c r="E151" s="34" t="s">
        <v>90</v>
      </c>
      <c r="F151" s="47" t="s">
        <v>41</v>
      </c>
      <c r="G151" s="35" t="s">
        <v>43</v>
      </c>
      <c r="H151" s="22" t="s">
        <v>91</v>
      </c>
      <c r="I151" s="37">
        <v>2</v>
      </c>
      <c r="J151" s="37" t="s">
        <v>92</v>
      </c>
      <c r="K151" s="37" t="s">
        <v>92</v>
      </c>
      <c r="L151" s="34"/>
      <c r="M151" s="34"/>
      <c r="N151" s="34"/>
      <c r="O151" s="34">
        <v>1</v>
      </c>
      <c r="P151" s="34"/>
      <c r="Q151" s="34">
        <v>1</v>
      </c>
      <c r="R151" s="34"/>
      <c r="S151" s="34">
        <v>1</v>
      </c>
      <c r="T151" s="34"/>
      <c r="U151" s="34"/>
      <c r="V151" s="34"/>
      <c r="W151" s="34"/>
    </row>
    <row r="152" spans="1:24" ht="15" x14ac:dyDescent="0.25">
      <c r="A152" s="40">
        <v>1787</v>
      </c>
      <c r="B152" s="34">
        <v>58</v>
      </c>
      <c r="C152" s="42">
        <v>4461231.5999999996</v>
      </c>
      <c r="D152" s="42">
        <v>347949</v>
      </c>
      <c r="E152" s="34" t="s">
        <v>90</v>
      </c>
      <c r="F152" s="47" t="s">
        <v>41</v>
      </c>
      <c r="G152" s="35" t="s">
        <v>43</v>
      </c>
      <c r="H152" s="22" t="s">
        <v>91</v>
      </c>
      <c r="I152" s="37">
        <v>2</v>
      </c>
      <c r="J152" s="37" t="s">
        <v>92</v>
      </c>
      <c r="K152" s="37" t="s">
        <v>92</v>
      </c>
      <c r="L152" s="34"/>
      <c r="M152" s="34"/>
      <c r="N152" s="34"/>
      <c r="O152" s="34">
        <v>1</v>
      </c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 ht="15" x14ac:dyDescent="0.25">
      <c r="A153" s="40">
        <v>1352</v>
      </c>
      <c r="B153" s="34">
        <v>1</v>
      </c>
      <c r="C153" s="42">
        <v>4454745.42</v>
      </c>
      <c r="D153" s="42">
        <v>347966.75</v>
      </c>
      <c r="E153" s="34" t="s">
        <v>90</v>
      </c>
      <c r="F153" s="47" t="s">
        <v>41</v>
      </c>
      <c r="G153" s="35" t="s">
        <v>43</v>
      </c>
      <c r="H153" s="22" t="s">
        <v>91</v>
      </c>
      <c r="I153" s="37">
        <v>9</v>
      </c>
      <c r="J153" s="37" t="s">
        <v>92</v>
      </c>
      <c r="K153" s="37" t="s">
        <v>92</v>
      </c>
      <c r="L153" s="34"/>
      <c r="M153" s="34"/>
      <c r="N153" s="34"/>
      <c r="O153" s="34">
        <v>1</v>
      </c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 ht="15" x14ac:dyDescent="0.25">
      <c r="A154" s="40">
        <v>1782</v>
      </c>
      <c r="B154" s="34">
        <v>58</v>
      </c>
      <c r="C154" s="42">
        <v>4461232.8</v>
      </c>
      <c r="D154" s="42">
        <v>347970.8</v>
      </c>
      <c r="E154" s="34" t="s">
        <v>90</v>
      </c>
      <c r="F154" s="47" t="s">
        <v>41</v>
      </c>
      <c r="G154" s="35" t="s">
        <v>43</v>
      </c>
      <c r="H154" s="22" t="s">
        <v>91</v>
      </c>
      <c r="I154" s="37">
        <v>2</v>
      </c>
      <c r="J154" s="37" t="s">
        <v>92</v>
      </c>
      <c r="K154" s="37" t="s">
        <v>92</v>
      </c>
      <c r="L154" s="34">
        <v>1</v>
      </c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 ht="15" x14ac:dyDescent="0.25">
      <c r="A155" s="40">
        <v>1783</v>
      </c>
      <c r="B155" s="34">
        <v>58</v>
      </c>
      <c r="C155" s="42">
        <v>4461232.8</v>
      </c>
      <c r="D155" s="42">
        <v>347971.1</v>
      </c>
      <c r="E155" s="34" t="s">
        <v>90</v>
      </c>
      <c r="F155" s="47" t="s">
        <v>41</v>
      </c>
      <c r="G155" s="35" t="s">
        <v>43</v>
      </c>
      <c r="H155" s="22" t="s">
        <v>91</v>
      </c>
      <c r="I155" s="37">
        <v>2</v>
      </c>
      <c r="J155" s="37" t="s">
        <v>92</v>
      </c>
      <c r="K155" s="37" t="s">
        <v>92</v>
      </c>
      <c r="L155" s="34">
        <v>1</v>
      </c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 ht="15" x14ac:dyDescent="0.25">
      <c r="A156" s="40">
        <v>1641</v>
      </c>
      <c r="B156" s="34">
        <v>58</v>
      </c>
      <c r="C156" s="42">
        <v>4461230.8499999996</v>
      </c>
      <c r="D156" s="42">
        <v>348135.53</v>
      </c>
      <c r="E156" s="34" t="s">
        <v>90</v>
      </c>
      <c r="F156" s="47" t="s">
        <v>41</v>
      </c>
      <c r="G156" s="35" t="s">
        <v>43</v>
      </c>
      <c r="H156" s="22" t="s">
        <v>91</v>
      </c>
      <c r="I156" s="37">
        <v>2</v>
      </c>
      <c r="J156" s="37" t="s">
        <v>92</v>
      </c>
      <c r="K156" s="37" t="s">
        <v>92</v>
      </c>
      <c r="L156" s="34"/>
      <c r="M156" s="34"/>
      <c r="N156" s="34">
        <v>1</v>
      </c>
      <c r="O156" s="34"/>
      <c r="P156" s="34"/>
      <c r="Q156" s="34"/>
      <c r="R156" s="34"/>
      <c r="S156" s="34"/>
      <c r="T156" s="34"/>
      <c r="U156" s="34">
        <v>1</v>
      </c>
      <c r="V156" s="34"/>
      <c r="W156" s="34"/>
      <c r="X156" s="34"/>
    </row>
    <row r="157" spans="1:24" ht="15" x14ac:dyDescent="0.25">
      <c r="A157" s="40">
        <v>1351</v>
      </c>
      <c r="B157" s="34">
        <v>1</v>
      </c>
      <c r="C157" s="42">
        <v>4454936.34</v>
      </c>
      <c r="D157" s="42">
        <v>348224.58</v>
      </c>
      <c r="E157" s="34" t="s">
        <v>90</v>
      </c>
      <c r="F157" s="47" t="s">
        <v>41</v>
      </c>
      <c r="G157" s="35" t="s">
        <v>43</v>
      </c>
      <c r="H157" s="22" t="s">
        <v>91</v>
      </c>
      <c r="I157" s="37">
        <v>9</v>
      </c>
      <c r="J157" s="37" t="s">
        <v>92</v>
      </c>
      <c r="K157" s="37" t="s">
        <v>92</v>
      </c>
      <c r="L157" s="34"/>
      <c r="M157" s="34"/>
      <c r="N157" s="34">
        <v>1</v>
      </c>
      <c r="O157" s="34">
        <v>1</v>
      </c>
      <c r="P157" s="34"/>
      <c r="Q157" s="34">
        <v>1</v>
      </c>
      <c r="R157" s="34"/>
      <c r="S157" s="34"/>
      <c r="T157" s="34"/>
      <c r="U157" s="34"/>
      <c r="V157" s="34"/>
      <c r="W157" s="34"/>
      <c r="X157" s="34"/>
    </row>
    <row r="158" spans="1:24" ht="15" x14ac:dyDescent="0.25">
      <c r="A158" s="40">
        <v>1639</v>
      </c>
      <c r="B158" s="34">
        <v>58</v>
      </c>
      <c r="C158" s="42">
        <v>4461230.99</v>
      </c>
      <c r="D158" s="42">
        <v>348260.97</v>
      </c>
      <c r="E158" s="34" t="s">
        <v>90</v>
      </c>
      <c r="F158" s="47" t="s">
        <v>41</v>
      </c>
      <c r="G158" s="35" t="s">
        <v>43</v>
      </c>
      <c r="H158" s="22" t="s">
        <v>91</v>
      </c>
      <c r="I158" s="37">
        <v>2</v>
      </c>
      <c r="J158" s="37" t="s">
        <v>92</v>
      </c>
      <c r="K158" s="37" t="s">
        <v>92</v>
      </c>
      <c r="L158" s="34"/>
      <c r="M158" s="34">
        <v>1</v>
      </c>
      <c r="N158" s="34"/>
      <c r="O158" s="34"/>
      <c r="P158" s="34"/>
      <c r="Q158" s="34">
        <v>1</v>
      </c>
      <c r="R158" s="34"/>
      <c r="S158" s="34"/>
      <c r="T158" s="34"/>
      <c r="U158" s="34"/>
      <c r="V158" s="34"/>
      <c r="W158" s="34"/>
      <c r="X158" s="34"/>
    </row>
    <row r="159" spans="1:24" ht="15" x14ac:dyDescent="0.25">
      <c r="A159" s="40">
        <v>1640</v>
      </c>
      <c r="B159" s="34">
        <v>58</v>
      </c>
      <c r="C159" s="42">
        <v>4461228.88</v>
      </c>
      <c r="D159" s="42">
        <v>348266.29</v>
      </c>
      <c r="E159" s="34" t="s">
        <v>90</v>
      </c>
      <c r="F159" s="47" t="s">
        <v>41</v>
      </c>
      <c r="G159" s="35" t="s">
        <v>43</v>
      </c>
      <c r="H159" s="22" t="s">
        <v>91</v>
      </c>
      <c r="I159" s="37">
        <v>2</v>
      </c>
      <c r="J159" s="37" t="s">
        <v>92</v>
      </c>
      <c r="K159" s="37" t="s">
        <v>92</v>
      </c>
      <c r="L159" s="34"/>
      <c r="M159" s="34"/>
      <c r="N159" s="34"/>
      <c r="O159" s="34">
        <v>1</v>
      </c>
      <c r="P159" s="34"/>
      <c r="Q159" s="34">
        <v>1</v>
      </c>
      <c r="R159" s="34"/>
      <c r="S159" s="34"/>
      <c r="T159" s="34"/>
      <c r="U159" s="34"/>
      <c r="V159" s="34"/>
      <c r="W159" s="34"/>
      <c r="X159" s="34"/>
    </row>
    <row r="160" spans="1:24" ht="15" x14ac:dyDescent="0.25">
      <c r="A160" s="40">
        <v>1346</v>
      </c>
      <c r="B160" s="34">
        <v>53</v>
      </c>
      <c r="C160" s="42">
        <v>4449240.5999999996</v>
      </c>
      <c r="D160" s="42">
        <v>348427.76</v>
      </c>
      <c r="E160" s="34" t="s">
        <v>90</v>
      </c>
      <c r="F160" s="47" t="s">
        <v>41</v>
      </c>
      <c r="G160" s="35" t="s">
        <v>43</v>
      </c>
      <c r="H160" s="22" t="s">
        <v>91</v>
      </c>
      <c r="I160" s="37">
        <v>9</v>
      </c>
      <c r="J160" s="37" t="s">
        <v>92</v>
      </c>
      <c r="K160" s="37" t="s">
        <v>92</v>
      </c>
      <c r="L160" s="34"/>
      <c r="M160" s="34"/>
      <c r="N160" s="34"/>
      <c r="O160" s="34">
        <v>1</v>
      </c>
      <c r="P160" s="34"/>
      <c r="Q160" s="34">
        <v>1</v>
      </c>
      <c r="R160" s="34"/>
      <c r="S160" s="34"/>
      <c r="T160" s="34"/>
      <c r="U160" s="34"/>
      <c r="V160" s="34"/>
      <c r="W160" s="34"/>
      <c r="X160" s="34"/>
    </row>
    <row r="161" spans="1:24" ht="15" x14ac:dyDescent="0.25">
      <c r="A161" s="40">
        <v>1345</v>
      </c>
      <c r="B161" s="34">
        <v>53</v>
      </c>
      <c r="C161" s="42">
        <v>4449222.49</v>
      </c>
      <c r="D161" s="42">
        <v>348433.96</v>
      </c>
      <c r="E161" s="34" t="s">
        <v>90</v>
      </c>
      <c r="F161" s="47" t="s">
        <v>41</v>
      </c>
      <c r="G161" s="35" t="s">
        <v>43</v>
      </c>
      <c r="H161" s="22" t="s">
        <v>91</v>
      </c>
      <c r="I161" s="37">
        <v>9</v>
      </c>
      <c r="J161" s="37" t="s">
        <v>92</v>
      </c>
      <c r="K161" s="37" t="s">
        <v>92</v>
      </c>
      <c r="L161" s="34"/>
      <c r="M161" s="34">
        <v>1</v>
      </c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 ht="15" x14ac:dyDescent="0.25">
      <c r="A162" s="40">
        <v>1775</v>
      </c>
      <c r="B162" s="34">
        <v>58</v>
      </c>
      <c r="C162" s="42">
        <v>4461220.5</v>
      </c>
      <c r="D162" s="42">
        <v>348506.1</v>
      </c>
      <c r="E162" s="34" t="s">
        <v>90</v>
      </c>
      <c r="F162" s="47" t="s">
        <v>41</v>
      </c>
      <c r="G162" s="35" t="s">
        <v>43</v>
      </c>
      <c r="H162" s="22" t="s">
        <v>91</v>
      </c>
      <c r="I162" s="37">
        <v>2</v>
      </c>
      <c r="J162" s="37" t="s">
        <v>92</v>
      </c>
      <c r="K162" s="37" t="s">
        <v>92</v>
      </c>
      <c r="L162" s="34">
        <v>1</v>
      </c>
      <c r="M162" s="34"/>
      <c r="N162" s="34"/>
      <c r="O162" s="34">
        <v>1</v>
      </c>
      <c r="P162" s="34"/>
      <c r="Q162" s="34"/>
      <c r="R162" s="34"/>
      <c r="S162" s="34"/>
      <c r="T162" s="34"/>
      <c r="U162" s="34"/>
      <c r="V162" s="34"/>
      <c r="W162" s="34"/>
    </row>
    <row r="163" spans="1:24" ht="15" x14ac:dyDescent="0.25">
      <c r="A163" s="40">
        <v>1631</v>
      </c>
      <c r="B163" s="34">
        <v>58</v>
      </c>
      <c r="C163" s="42">
        <v>4461219.4800000004</v>
      </c>
      <c r="D163" s="42">
        <v>348573.18</v>
      </c>
      <c r="E163" s="34" t="s">
        <v>90</v>
      </c>
      <c r="F163" s="47" t="s">
        <v>41</v>
      </c>
      <c r="G163" s="35" t="s">
        <v>43</v>
      </c>
      <c r="H163" s="22" t="s">
        <v>91</v>
      </c>
      <c r="I163" s="37">
        <v>2</v>
      </c>
      <c r="J163" s="37" t="s">
        <v>92</v>
      </c>
      <c r="K163" s="37" t="s">
        <v>92</v>
      </c>
      <c r="L163" s="34"/>
      <c r="M163" s="34"/>
      <c r="N163" s="34">
        <v>1</v>
      </c>
      <c r="O163" s="34">
        <v>1</v>
      </c>
      <c r="P163" s="34"/>
      <c r="Q163" s="34"/>
      <c r="R163" s="34"/>
      <c r="S163" s="34"/>
      <c r="T163" s="34"/>
      <c r="U163" s="34"/>
      <c r="V163" s="34"/>
      <c r="W163" s="34"/>
      <c r="X163" s="34"/>
    </row>
    <row r="164" spans="1:24" ht="15" x14ac:dyDescent="0.25">
      <c r="A164" s="40">
        <v>1632</v>
      </c>
      <c r="B164" s="34">
        <v>58</v>
      </c>
      <c r="C164" s="42">
        <v>4461219.4800000004</v>
      </c>
      <c r="D164" s="42">
        <v>348573.35</v>
      </c>
      <c r="E164" s="34" t="s">
        <v>90</v>
      </c>
      <c r="F164" s="47" t="s">
        <v>41</v>
      </c>
      <c r="G164" s="35" t="s">
        <v>43</v>
      </c>
      <c r="H164" s="22" t="s">
        <v>91</v>
      </c>
      <c r="I164" s="37">
        <v>2</v>
      </c>
      <c r="J164" s="37" t="s">
        <v>92</v>
      </c>
      <c r="K164" s="37" t="s">
        <v>92</v>
      </c>
      <c r="L164" s="34"/>
      <c r="M164" s="34">
        <v>1</v>
      </c>
      <c r="N164" s="34"/>
      <c r="O164" s="34">
        <v>1</v>
      </c>
      <c r="P164" s="34"/>
      <c r="Q164" s="34"/>
      <c r="R164" s="34"/>
      <c r="S164" s="34"/>
      <c r="T164" s="34"/>
      <c r="U164" s="34"/>
      <c r="V164" s="34"/>
      <c r="W164" s="34"/>
      <c r="X164" s="34"/>
    </row>
    <row r="165" spans="1:24" ht="15" x14ac:dyDescent="0.25">
      <c r="A165" s="40">
        <v>1617</v>
      </c>
      <c r="B165" s="34">
        <v>60</v>
      </c>
      <c r="C165" s="42">
        <v>4465806.2</v>
      </c>
      <c r="D165" s="42">
        <v>348577.42</v>
      </c>
      <c r="E165" s="34" t="s">
        <v>90</v>
      </c>
      <c r="F165" s="47" t="s">
        <v>41</v>
      </c>
      <c r="G165" s="35" t="s">
        <v>43</v>
      </c>
      <c r="H165" s="22" t="s">
        <v>91</v>
      </c>
      <c r="I165" s="37">
        <v>2</v>
      </c>
      <c r="J165" s="37" t="s">
        <v>92</v>
      </c>
      <c r="K165" s="37" t="s">
        <v>92</v>
      </c>
      <c r="L165" s="34"/>
      <c r="M165" s="34"/>
      <c r="N165" s="34"/>
      <c r="O165" s="34">
        <v>1</v>
      </c>
      <c r="P165" s="34"/>
      <c r="Q165" s="34"/>
      <c r="R165" s="34"/>
      <c r="S165" s="34"/>
      <c r="T165" s="34"/>
      <c r="U165" s="34"/>
      <c r="V165" s="34"/>
      <c r="W165" s="34"/>
      <c r="X165" s="34"/>
    </row>
    <row r="166" spans="1:24" ht="15" x14ac:dyDescent="0.25">
      <c r="A166" s="40">
        <v>1773</v>
      </c>
      <c r="B166" s="34">
        <v>58</v>
      </c>
      <c r="C166" s="42">
        <v>4461216.5</v>
      </c>
      <c r="D166" s="42">
        <v>348592.5</v>
      </c>
      <c r="E166" s="34" t="s">
        <v>90</v>
      </c>
      <c r="F166" s="47" t="s">
        <v>41</v>
      </c>
      <c r="G166" s="35" t="s">
        <v>43</v>
      </c>
      <c r="H166" s="22" t="s">
        <v>91</v>
      </c>
      <c r="I166" s="37">
        <v>2</v>
      </c>
      <c r="J166" s="37" t="s">
        <v>92</v>
      </c>
      <c r="K166" s="37" t="s">
        <v>92</v>
      </c>
      <c r="L166" s="34"/>
      <c r="M166" s="34"/>
      <c r="N166" s="34"/>
      <c r="O166" s="34">
        <v>1</v>
      </c>
      <c r="P166" s="34"/>
      <c r="Q166" s="34">
        <v>1</v>
      </c>
      <c r="R166" s="34"/>
      <c r="S166" s="34"/>
      <c r="T166" s="34"/>
      <c r="U166" s="34"/>
      <c r="V166" s="34"/>
      <c r="W166" s="34"/>
      <c r="X166" s="34"/>
    </row>
    <row r="167" spans="1:24" ht="15" x14ac:dyDescent="0.25">
      <c r="A167" s="40">
        <v>1774</v>
      </c>
      <c r="B167" s="34">
        <v>58</v>
      </c>
      <c r="C167" s="42">
        <v>4461214.8</v>
      </c>
      <c r="D167" s="42">
        <v>348592.6</v>
      </c>
      <c r="E167" s="34" t="s">
        <v>90</v>
      </c>
      <c r="F167" s="47" t="s">
        <v>41</v>
      </c>
      <c r="G167" s="35" t="s">
        <v>43</v>
      </c>
      <c r="H167" s="22" t="s">
        <v>91</v>
      </c>
      <c r="I167" s="37">
        <v>2</v>
      </c>
      <c r="J167" s="37" t="s">
        <v>92</v>
      </c>
      <c r="K167" s="37" t="s">
        <v>92</v>
      </c>
      <c r="L167" s="34"/>
      <c r="M167" s="34"/>
      <c r="N167" s="34"/>
      <c r="O167" s="34">
        <v>1</v>
      </c>
      <c r="P167" s="34"/>
      <c r="Q167" s="34"/>
      <c r="R167" s="34"/>
      <c r="S167" s="34"/>
      <c r="T167" s="34"/>
      <c r="U167" s="34"/>
      <c r="V167" s="34"/>
      <c r="W167" s="34"/>
      <c r="X167" s="34"/>
    </row>
    <row r="168" spans="1:24" ht="15" x14ac:dyDescent="0.25">
      <c r="A168" s="40">
        <v>1772</v>
      </c>
      <c r="B168" s="34">
        <v>58</v>
      </c>
      <c r="C168" s="42">
        <v>4461218.9000000004</v>
      </c>
      <c r="D168" s="42">
        <v>348606.8</v>
      </c>
      <c r="E168" s="34" t="s">
        <v>90</v>
      </c>
      <c r="F168" s="47" t="s">
        <v>41</v>
      </c>
      <c r="G168" s="35" t="s">
        <v>43</v>
      </c>
      <c r="H168" s="22" t="s">
        <v>91</v>
      </c>
      <c r="I168" s="37">
        <v>2</v>
      </c>
      <c r="J168" s="37" t="s">
        <v>92</v>
      </c>
      <c r="K168" s="37" t="s">
        <v>92</v>
      </c>
      <c r="L168" s="34"/>
      <c r="M168" s="34"/>
      <c r="N168" s="34">
        <v>1</v>
      </c>
      <c r="O168" s="34">
        <v>1</v>
      </c>
      <c r="P168" s="34"/>
      <c r="Q168" s="34"/>
      <c r="R168" s="34"/>
      <c r="S168" s="34"/>
      <c r="T168" s="34"/>
      <c r="U168" s="34"/>
      <c r="V168" s="34"/>
      <c r="W168" s="34"/>
      <c r="X168" s="34"/>
    </row>
    <row r="169" spans="1:24" ht="15" x14ac:dyDescent="0.25">
      <c r="A169" s="40">
        <v>1771</v>
      </c>
      <c r="B169" s="34">
        <v>58</v>
      </c>
      <c r="C169" s="42">
        <v>4461217.7</v>
      </c>
      <c r="D169" s="42">
        <v>348672.6</v>
      </c>
      <c r="E169" s="34" t="s">
        <v>90</v>
      </c>
      <c r="F169" s="47" t="s">
        <v>41</v>
      </c>
      <c r="G169" s="35" t="s">
        <v>43</v>
      </c>
      <c r="H169" s="22" t="s">
        <v>91</v>
      </c>
      <c r="I169" s="37">
        <v>2</v>
      </c>
      <c r="J169" s="37" t="s">
        <v>92</v>
      </c>
      <c r="K169" s="37" t="s">
        <v>92</v>
      </c>
      <c r="L169" s="34"/>
      <c r="M169" s="34"/>
      <c r="N169" s="34"/>
      <c r="O169" s="34">
        <v>1</v>
      </c>
      <c r="P169" s="34"/>
      <c r="Q169" s="34">
        <v>1</v>
      </c>
      <c r="R169" s="34"/>
      <c r="S169" s="34"/>
      <c r="T169" s="34"/>
      <c r="U169" s="34"/>
      <c r="V169" s="34"/>
      <c r="W169" s="34"/>
    </row>
    <row r="170" spans="1:24" ht="15" x14ac:dyDescent="0.25">
      <c r="A170" s="40">
        <v>1344</v>
      </c>
      <c r="B170" s="34">
        <v>53</v>
      </c>
      <c r="C170" s="42">
        <v>4448201.5</v>
      </c>
      <c r="D170" s="42">
        <v>348740.27</v>
      </c>
      <c r="E170" s="34" t="s">
        <v>90</v>
      </c>
      <c r="F170" s="47" t="s">
        <v>41</v>
      </c>
      <c r="G170" s="35" t="s">
        <v>43</v>
      </c>
      <c r="H170" s="22" t="s">
        <v>91</v>
      </c>
      <c r="I170" s="37">
        <v>9</v>
      </c>
      <c r="J170" s="37" t="s">
        <v>92</v>
      </c>
      <c r="K170" s="37" t="s">
        <v>92</v>
      </c>
      <c r="L170" s="34"/>
      <c r="M170" s="34"/>
      <c r="N170" s="34"/>
      <c r="O170" s="34">
        <v>1</v>
      </c>
      <c r="P170" s="34"/>
      <c r="Q170" s="34">
        <v>1</v>
      </c>
      <c r="R170" s="34"/>
      <c r="S170" s="34"/>
      <c r="T170" s="34"/>
      <c r="U170" s="34"/>
      <c r="V170" s="34"/>
      <c r="W170" s="34"/>
      <c r="X170" s="34"/>
    </row>
    <row r="171" spans="1:24" ht="15" x14ac:dyDescent="0.25">
      <c r="A171" s="40">
        <v>1628</v>
      </c>
      <c r="B171" s="34">
        <v>58</v>
      </c>
      <c r="C171" s="42">
        <v>4461218.09</v>
      </c>
      <c r="D171" s="42">
        <v>348791.62</v>
      </c>
      <c r="E171" s="34" t="s">
        <v>90</v>
      </c>
      <c r="F171" s="47" t="s">
        <v>41</v>
      </c>
      <c r="G171" s="35" t="s">
        <v>43</v>
      </c>
      <c r="H171" s="22" t="s">
        <v>91</v>
      </c>
      <c r="I171" s="37">
        <v>2</v>
      </c>
      <c r="J171" s="37" t="s">
        <v>92</v>
      </c>
      <c r="K171" s="37" t="s">
        <v>92</v>
      </c>
      <c r="L171" s="34">
        <v>1</v>
      </c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</row>
    <row r="172" spans="1:24" ht="15" x14ac:dyDescent="0.25">
      <c r="A172" s="40">
        <v>1343</v>
      </c>
      <c r="B172" s="34">
        <v>53</v>
      </c>
      <c r="C172" s="42">
        <v>4448092.6500000004</v>
      </c>
      <c r="D172" s="42">
        <v>348796.62</v>
      </c>
      <c r="E172" s="34" t="s">
        <v>90</v>
      </c>
      <c r="F172" s="47" t="s">
        <v>41</v>
      </c>
      <c r="G172" s="35" t="s">
        <v>43</v>
      </c>
      <c r="H172" s="22" t="s">
        <v>91</v>
      </c>
      <c r="I172" s="37">
        <v>9</v>
      </c>
      <c r="J172" s="37" t="s">
        <v>92</v>
      </c>
      <c r="K172" s="37" t="s">
        <v>92</v>
      </c>
      <c r="L172" s="34">
        <v>1</v>
      </c>
      <c r="M172" s="34"/>
      <c r="N172" s="34"/>
      <c r="O172" s="34">
        <v>1</v>
      </c>
      <c r="P172" s="34"/>
      <c r="Q172" s="34">
        <v>1</v>
      </c>
      <c r="R172" s="34"/>
      <c r="S172" s="34"/>
      <c r="T172" s="34"/>
      <c r="U172" s="34"/>
      <c r="V172" s="34"/>
      <c r="W172" s="34"/>
      <c r="X172" s="34"/>
    </row>
    <row r="173" spans="1:24" ht="15" x14ac:dyDescent="0.25">
      <c r="A173" s="40">
        <v>1629</v>
      </c>
      <c r="B173" s="34">
        <v>58</v>
      </c>
      <c r="C173" s="42">
        <v>4461218.34</v>
      </c>
      <c r="D173" s="42">
        <v>348839.93</v>
      </c>
      <c r="E173" s="34" t="s">
        <v>90</v>
      </c>
      <c r="F173" s="47" t="s">
        <v>41</v>
      </c>
      <c r="G173" s="35" t="s">
        <v>43</v>
      </c>
      <c r="H173" s="22" t="s">
        <v>91</v>
      </c>
      <c r="I173" s="37">
        <v>2</v>
      </c>
      <c r="J173" s="37" t="s">
        <v>92</v>
      </c>
      <c r="K173" s="37" t="s">
        <v>92</v>
      </c>
      <c r="L173" s="34">
        <v>1</v>
      </c>
      <c r="M173" s="34"/>
      <c r="N173" s="34"/>
      <c r="O173" s="34">
        <v>1</v>
      </c>
      <c r="P173" s="34"/>
      <c r="Q173" s="34"/>
      <c r="R173" s="34"/>
      <c r="S173" s="34"/>
      <c r="T173" s="34"/>
      <c r="U173" s="34"/>
      <c r="V173" s="34"/>
      <c r="W173" s="34"/>
      <c r="X173" s="34"/>
    </row>
    <row r="174" spans="1:24" ht="15" x14ac:dyDescent="0.25">
      <c r="A174" s="40">
        <v>1630</v>
      </c>
      <c r="B174" s="34">
        <v>58</v>
      </c>
      <c r="C174" s="42">
        <v>4461216.22</v>
      </c>
      <c r="D174" s="42">
        <v>348912.43</v>
      </c>
      <c r="E174" s="34" t="s">
        <v>90</v>
      </c>
      <c r="F174" s="47" t="s">
        <v>41</v>
      </c>
      <c r="G174" s="35" t="s">
        <v>43</v>
      </c>
      <c r="H174" s="22" t="s">
        <v>91</v>
      </c>
      <c r="I174" s="37">
        <v>2</v>
      </c>
      <c r="J174" s="37" t="s">
        <v>92</v>
      </c>
      <c r="K174" s="37" t="s">
        <v>92</v>
      </c>
      <c r="L174" s="34">
        <v>1</v>
      </c>
      <c r="M174" s="34"/>
      <c r="N174" s="34"/>
      <c r="O174" s="34">
        <v>1</v>
      </c>
      <c r="P174" s="34"/>
      <c r="Q174" s="34"/>
      <c r="R174" s="34"/>
      <c r="S174" s="34"/>
      <c r="T174" s="34"/>
      <c r="U174" s="34"/>
      <c r="V174" s="34"/>
      <c r="W174" s="34"/>
      <c r="X174" s="34"/>
    </row>
    <row r="175" spans="1:24" ht="15" x14ac:dyDescent="0.25">
      <c r="A175" s="40">
        <v>2074</v>
      </c>
      <c r="B175" s="34">
        <v>1</v>
      </c>
      <c r="C175" s="42">
        <v>4454996.63</v>
      </c>
      <c r="D175" s="42">
        <v>349005.24</v>
      </c>
      <c r="E175" s="34" t="s">
        <v>90</v>
      </c>
      <c r="F175" s="47" t="s">
        <v>41</v>
      </c>
      <c r="G175" s="35" t="s">
        <v>43</v>
      </c>
      <c r="H175" s="22" t="s">
        <v>91</v>
      </c>
      <c r="I175" s="37">
        <v>2</v>
      </c>
      <c r="J175" s="37" t="s">
        <v>92</v>
      </c>
      <c r="K175" s="37" t="s">
        <v>92</v>
      </c>
      <c r="L175" s="34"/>
      <c r="M175" s="34">
        <v>1</v>
      </c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</row>
    <row r="176" spans="1:24" ht="15" x14ac:dyDescent="0.25">
      <c r="A176" s="40">
        <v>1767</v>
      </c>
      <c r="B176" s="34">
        <v>58</v>
      </c>
      <c r="C176" s="42">
        <v>4461210.7</v>
      </c>
      <c r="D176" s="42">
        <v>349300.4</v>
      </c>
      <c r="E176" s="34" t="s">
        <v>90</v>
      </c>
      <c r="F176" s="47" t="s">
        <v>41</v>
      </c>
      <c r="G176" s="35" t="s">
        <v>43</v>
      </c>
      <c r="H176" s="22" t="s">
        <v>91</v>
      </c>
      <c r="I176" s="37">
        <v>2</v>
      </c>
      <c r="J176" s="37" t="s">
        <v>92</v>
      </c>
      <c r="K176" s="37" t="s">
        <v>92</v>
      </c>
      <c r="L176" s="34">
        <v>1</v>
      </c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spans="1:24" ht="15" x14ac:dyDescent="0.25">
      <c r="A177" s="40">
        <v>1763</v>
      </c>
      <c r="B177" s="34">
        <v>60</v>
      </c>
      <c r="C177" s="42">
        <v>4466095.3</v>
      </c>
      <c r="D177" s="42">
        <v>349338.5</v>
      </c>
      <c r="E177" s="34" t="s">
        <v>90</v>
      </c>
      <c r="F177" s="47" t="s">
        <v>41</v>
      </c>
      <c r="G177" s="35" t="s">
        <v>43</v>
      </c>
      <c r="H177" s="22" t="s">
        <v>91</v>
      </c>
      <c r="I177" s="37">
        <v>2</v>
      </c>
      <c r="J177" s="37" t="s">
        <v>92</v>
      </c>
      <c r="K177" s="37" t="s">
        <v>92</v>
      </c>
      <c r="L177" s="34"/>
      <c r="M177" s="34"/>
      <c r="N177" s="34"/>
      <c r="O177" s="34">
        <v>1</v>
      </c>
      <c r="P177" s="34"/>
      <c r="Q177" s="34"/>
      <c r="R177" s="34"/>
      <c r="S177" s="34"/>
      <c r="T177" s="34"/>
      <c r="U177" s="34"/>
      <c r="V177" s="34"/>
      <c r="W177" s="34"/>
      <c r="X177" s="34"/>
    </row>
    <row r="178" spans="1:24" ht="15" x14ac:dyDescent="0.25">
      <c r="A178" s="40">
        <v>1765</v>
      </c>
      <c r="B178" s="34">
        <v>58</v>
      </c>
      <c r="C178" s="42">
        <v>4461215</v>
      </c>
      <c r="D178" s="42">
        <v>349340.6</v>
      </c>
      <c r="E178" s="34" t="s">
        <v>90</v>
      </c>
      <c r="F178" s="47" t="s">
        <v>41</v>
      </c>
      <c r="G178" s="35" t="s">
        <v>43</v>
      </c>
      <c r="H178" s="22" t="s">
        <v>91</v>
      </c>
      <c r="I178" s="37">
        <v>2</v>
      </c>
      <c r="J178" s="37" t="s">
        <v>92</v>
      </c>
      <c r="K178" s="37" t="s">
        <v>92</v>
      </c>
      <c r="L178" s="34">
        <v>1</v>
      </c>
      <c r="M178" s="34"/>
      <c r="N178" s="34"/>
      <c r="O178" s="34">
        <v>1</v>
      </c>
      <c r="P178" s="34"/>
      <c r="Q178" s="34">
        <v>1</v>
      </c>
      <c r="R178" s="34"/>
      <c r="S178" s="34"/>
      <c r="T178" s="34"/>
      <c r="U178" s="34"/>
      <c r="V178" s="34"/>
      <c r="W178" s="34"/>
      <c r="X178" s="34"/>
    </row>
    <row r="179" spans="1:24" ht="15" x14ac:dyDescent="0.25">
      <c r="A179" s="40">
        <v>1619</v>
      </c>
      <c r="B179" s="34">
        <v>58</v>
      </c>
      <c r="C179" s="42">
        <v>4461211.7</v>
      </c>
      <c r="D179" s="42">
        <v>349376.24</v>
      </c>
      <c r="E179" s="34" t="s">
        <v>90</v>
      </c>
      <c r="F179" s="47" t="s">
        <v>41</v>
      </c>
      <c r="G179" s="35" t="s">
        <v>43</v>
      </c>
      <c r="H179" s="22" t="s">
        <v>91</v>
      </c>
      <c r="I179" s="37">
        <v>2</v>
      </c>
      <c r="J179" s="37" t="s">
        <v>92</v>
      </c>
      <c r="K179" s="37" t="s">
        <v>92</v>
      </c>
      <c r="L179" s="34"/>
      <c r="M179" s="34"/>
      <c r="N179" s="34"/>
      <c r="O179" s="34">
        <v>1</v>
      </c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 ht="15" x14ac:dyDescent="0.25">
      <c r="A180" s="40">
        <v>1770</v>
      </c>
      <c r="B180" s="34">
        <v>58</v>
      </c>
      <c r="C180" s="42">
        <v>4461210.2</v>
      </c>
      <c r="D180" s="42">
        <v>349402.7</v>
      </c>
      <c r="E180" s="34" t="s">
        <v>90</v>
      </c>
      <c r="F180" s="47" t="s">
        <v>41</v>
      </c>
      <c r="G180" s="35" t="s">
        <v>43</v>
      </c>
      <c r="H180" s="22" t="s">
        <v>91</v>
      </c>
      <c r="I180" s="37">
        <v>2</v>
      </c>
      <c r="J180" s="37" t="s">
        <v>92</v>
      </c>
      <c r="K180" s="37" t="s">
        <v>92</v>
      </c>
      <c r="L180" s="34">
        <v>1</v>
      </c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 ht="15" x14ac:dyDescent="0.25">
      <c r="A181" s="40">
        <v>1768</v>
      </c>
      <c r="B181" s="34">
        <v>58</v>
      </c>
      <c r="C181" s="42">
        <v>4461210.3</v>
      </c>
      <c r="D181" s="42">
        <v>349403.3</v>
      </c>
      <c r="E181" s="34" t="s">
        <v>90</v>
      </c>
      <c r="F181" s="47" t="s">
        <v>41</v>
      </c>
      <c r="G181" s="35" t="s">
        <v>43</v>
      </c>
      <c r="H181" s="22" t="s">
        <v>91</v>
      </c>
      <c r="I181" s="37">
        <v>2</v>
      </c>
      <c r="J181" s="37" t="s">
        <v>92</v>
      </c>
      <c r="K181" s="37" t="s">
        <v>92</v>
      </c>
      <c r="L181" s="34">
        <v>1</v>
      </c>
      <c r="M181" s="34"/>
      <c r="N181" s="34"/>
      <c r="O181" s="34">
        <v>1</v>
      </c>
      <c r="P181" s="34"/>
      <c r="Q181" s="34"/>
      <c r="R181" s="34"/>
      <c r="S181" s="34"/>
      <c r="T181" s="34"/>
      <c r="U181" s="34"/>
      <c r="V181" s="34"/>
      <c r="W181" s="34"/>
      <c r="X181" s="34"/>
    </row>
    <row r="182" spans="1:24" ht="15" x14ac:dyDescent="0.25">
      <c r="A182" s="40">
        <v>1620</v>
      </c>
      <c r="B182" s="34">
        <v>58</v>
      </c>
      <c r="C182" s="42">
        <v>4461211.22</v>
      </c>
      <c r="D182" s="42">
        <v>349405.99</v>
      </c>
      <c r="E182" s="34" t="s">
        <v>90</v>
      </c>
      <c r="F182" s="47" t="s">
        <v>41</v>
      </c>
      <c r="G182" s="35" t="s">
        <v>43</v>
      </c>
      <c r="H182" s="22" t="s">
        <v>91</v>
      </c>
      <c r="I182" s="37">
        <v>2</v>
      </c>
      <c r="J182" s="37" t="s">
        <v>92</v>
      </c>
      <c r="K182" s="37" t="s">
        <v>92</v>
      </c>
      <c r="L182" s="34"/>
      <c r="M182" s="34"/>
      <c r="N182" s="34"/>
      <c r="O182" s="34">
        <v>1</v>
      </c>
      <c r="P182" s="34"/>
      <c r="Q182" s="34"/>
      <c r="R182" s="34"/>
      <c r="S182" s="34"/>
      <c r="T182" s="34"/>
      <c r="U182" s="34">
        <v>1</v>
      </c>
      <c r="V182" s="34"/>
      <c r="W182" s="34"/>
      <c r="X182" s="34"/>
    </row>
    <row r="183" spans="1:24" ht="15" x14ac:dyDescent="0.25">
      <c r="A183" s="40">
        <v>1621</v>
      </c>
      <c r="B183" s="34">
        <v>58</v>
      </c>
      <c r="C183" s="42">
        <v>4461207.74</v>
      </c>
      <c r="D183" s="42">
        <v>349452.36</v>
      </c>
      <c r="E183" s="34" t="s">
        <v>90</v>
      </c>
      <c r="F183" s="47" t="s">
        <v>41</v>
      </c>
      <c r="G183" s="35" t="s">
        <v>43</v>
      </c>
      <c r="H183" s="22" t="s">
        <v>91</v>
      </c>
      <c r="I183" s="37">
        <v>2</v>
      </c>
      <c r="J183" s="37" t="s">
        <v>92</v>
      </c>
      <c r="K183" s="37" t="s">
        <v>92</v>
      </c>
      <c r="L183" s="34"/>
      <c r="M183" s="34"/>
      <c r="N183" s="34">
        <v>1</v>
      </c>
      <c r="O183" s="34">
        <v>1</v>
      </c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 ht="15" x14ac:dyDescent="0.25">
      <c r="A184" s="40">
        <v>1622</v>
      </c>
      <c r="B184" s="34">
        <v>58</v>
      </c>
      <c r="C184" s="42">
        <v>4461206.55</v>
      </c>
      <c r="D184" s="42">
        <v>349478.44</v>
      </c>
      <c r="E184" s="34" t="s">
        <v>90</v>
      </c>
      <c r="F184" s="47" t="s">
        <v>41</v>
      </c>
      <c r="G184" s="35" t="s">
        <v>43</v>
      </c>
      <c r="H184" s="22" t="s">
        <v>91</v>
      </c>
      <c r="I184" s="37">
        <v>2</v>
      </c>
      <c r="J184" s="37" t="s">
        <v>92</v>
      </c>
      <c r="K184" s="37" t="s">
        <v>92</v>
      </c>
      <c r="L184" s="34"/>
      <c r="M184" s="34">
        <v>1</v>
      </c>
      <c r="N184" s="34"/>
      <c r="O184" s="34">
        <v>1</v>
      </c>
      <c r="P184" s="34"/>
      <c r="Q184" s="34">
        <v>1</v>
      </c>
      <c r="R184" s="34"/>
      <c r="S184" s="34"/>
      <c r="T184" s="34"/>
      <c r="U184" s="34"/>
      <c r="V184" s="34"/>
      <c r="W184" s="34"/>
    </row>
    <row r="185" spans="1:24" ht="15" x14ac:dyDescent="0.25">
      <c r="A185" s="40">
        <v>1627</v>
      </c>
      <c r="B185" s="34">
        <v>58</v>
      </c>
      <c r="C185" s="42">
        <v>4461211.93</v>
      </c>
      <c r="D185" s="42">
        <v>349525.75</v>
      </c>
      <c r="E185" s="34" t="s">
        <v>90</v>
      </c>
      <c r="F185" s="47" t="s">
        <v>41</v>
      </c>
      <c r="G185" s="35" t="s">
        <v>43</v>
      </c>
      <c r="H185" s="22" t="s">
        <v>91</v>
      </c>
      <c r="I185" s="37">
        <v>2</v>
      </c>
      <c r="J185" s="37" t="s">
        <v>92</v>
      </c>
      <c r="K185" s="37" t="s">
        <v>92</v>
      </c>
      <c r="L185" s="34">
        <v>1</v>
      </c>
      <c r="M185" s="34"/>
      <c r="N185" s="34"/>
      <c r="O185" s="34">
        <v>1</v>
      </c>
      <c r="P185" s="34"/>
      <c r="Q185" s="34"/>
      <c r="R185" s="34"/>
      <c r="S185" s="34"/>
      <c r="T185" s="34"/>
      <c r="U185" s="34"/>
      <c r="V185" s="34"/>
      <c r="W185" s="34"/>
      <c r="X185" s="34"/>
    </row>
    <row r="186" spans="1:24" ht="15" x14ac:dyDescent="0.25">
      <c r="A186" s="40">
        <v>1624</v>
      </c>
      <c r="B186" s="34">
        <v>58</v>
      </c>
      <c r="C186" s="42">
        <v>4461206.79</v>
      </c>
      <c r="D186" s="42">
        <v>349566.55</v>
      </c>
      <c r="E186" s="34" t="s">
        <v>90</v>
      </c>
      <c r="F186" s="47" t="s">
        <v>41</v>
      </c>
      <c r="G186" s="35" t="s">
        <v>43</v>
      </c>
      <c r="H186" s="22" t="s">
        <v>91</v>
      </c>
      <c r="I186" s="37">
        <v>2</v>
      </c>
      <c r="J186" s="37" t="s">
        <v>92</v>
      </c>
      <c r="K186" s="37" t="s">
        <v>92</v>
      </c>
      <c r="L186" s="34"/>
      <c r="M186" s="34"/>
      <c r="N186" s="34"/>
      <c r="O186" s="34">
        <v>1</v>
      </c>
      <c r="P186" s="34"/>
      <c r="Q186" s="34"/>
      <c r="R186" s="34"/>
      <c r="S186" s="34"/>
      <c r="T186" s="34"/>
      <c r="U186" s="34"/>
      <c r="V186" s="34"/>
      <c r="W186" s="34"/>
    </row>
    <row r="187" spans="1:24" ht="15" x14ac:dyDescent="0.25">
      <c r="A187" s="40">
        <v>1626</v>
      </c>
      <c r="B187" s="34">
        <v>58</v>
      </c>
      <c r="C187" s="42">
        <v>4461206.54</v>
      </c>
      <c r="D187" s="42">
        <v>349567.82</v>
      </c>
      <c r="E187" s="34" t="s">
        <v>90</v>
      </c>
      <c r="F187" s="47" t="s">
        <v>41</v>
      </c>
      <c r="G187" s="35" t="s">
        <v>43</v>
      </c>
      <c r="H187" s="22" t="s">
        <v>91</v>
      </c>
      <c r="I187" s="37">
        <v>22</v>
      </c>
      <c r="J187" s="37" t="s">
        <v>92</v>
      </c>
      <c r="K187" s="37" t="s">
        <v>92</v>
      </c>
      <c r="L187" s="34"/>
      <c r="M187" s="34"/>
      <c r="N187" s="34"/>
      <c r="O187" s="34">
        <v>1</v>
      </c>
      <c r="P187" s="34"/>
      <c r="Q187" s="34"/>
      <c r="R187" s="34"/>
      <c r="S187" s="34">
        <v>1</v>
      </c>
      <c r="T187" s="34"/>
      <c r="U187" s="34">
        <v>1</v>
      </c>
      <c r="V187" s="34"/>
      <c r="W187" s="34"/>
      <c r="X187" s="34"/>
    </row>
    <row r="188" spans="1:24" ht="15" x14ac:dyDescent="0.25">
      <c r="A188" s="40">
        <v>1349</v>
      </c>
      <c r="B188" s="34">
        <v>1</v>
      </c>
      <c r="C188" s="42">
        <v>4455126.1900000004</v>
      </c>
      <c r="D188" s="42">
        <v>349646.58</v>
      </c>
      <c r="E188" s="34" t="s">
        <v>90</v>
      </c>
      <c r="F188" s="47" t="s">
        <v>41</v>
      </c>
      <c r="G188" s="35" t="s">
        <v>43</v>
      </c>
      <c r="H188" s="22" t="s">
        <v>91</v>
      </c>
      <c r="I188" s="37">
        <v>3</v>
      </c>
      <c r="J188" s="37" t="s">
        <v>92</v>
      </c>
      <c r="K188" s="37" t="s">
        <v>92</v>
      </c>
      <c r="L188" s="34"/>
      <c r="M188" s="34"/>
      <c r="N188" s="34"/>
      <c r="O188" s="34">
        <v>1</v>
      </c>
      <c r="P188" s="34"/>
      <c r="Q188" s="34"/>
      <c r="R188" s="34"/>
      <c r="S188" s="34"/>
      <c r="T188" s="34"/>
      <c r="U188" s="34"/>
      <c r="V188" s="34"/>
      <c r="W188" s="34"/>
      <c r="X188" s="34"/>
    </row>
    <row r="189" spans="1:24" ht="15" x14ac:dyDescent="0.25">
      <c r="A189" s="40">
        <v>1638</v>
      </c>
      <c r="B189" s="34">
        <v>58</v>
      </c>
      <c r="C189" s="42">
        <v>4461207.1399999997</v>
      </c>
      <c r="D189" s="42">
        <v>349743.61</v>
      </c>
      <c r="E189" s="34" t="s">
        <v>90</v>
      </c>
      <c r="F189" s="47" t="s">
        <v>41</v>
      </c>
      <c r="G189" s="35" t="s">
        <v>43</v>
      </c>
      <c r="H189" s="22" t="s">
        <v>91</v>
      </c>
      <c r="I189" s="37">
        <v>2</v>
      </c>
      <c r="J189" s="37" t="s">
        <v>92</v>
      </c>
      <c r="K189" s="37" t="s">
        <v>92</v>
      </c>
      <c r="L189" s="34">
        <v>1</v>
      </c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spans="1:24" ht="15" x14ac:dyDescent="0.25">
      <c r="A190" s="40">
        <v>1781</v>
      </c>
      <c r="B190" s="34">
        <v>58</v>
      </c>
      <c r="C190" s="42">
        <v>4461206.4000000004</v>
      </c>
      <c r="D190" s="42">
        <v>349757.6</v>
      </c>
      <c r="E190" s="34" t="s">
        <v>90</v>
      </c>
      <c r="F190" s="47" t="s">
        <v>41</v>
      </c>
      <c r="G190" s="35" t="s">
        <v>43</v>
      </c>
      <c r="H190" s="22" t="s">
        <v>91</v>
      </c>
      <c r="I190" s="37">
        <v>2</v>
      </c>
      <c r="J190" s="37" t="s">
        <v>92</v>
      </c>
      <c r="K190" s="37" t="s">
        <v>92</v>
      </c>
      <c r="L190" s="34"/>
      <c r="M190" s="34"/>
      <c r="N190" s="34"/>
      <c r="O190" s="34">
        <v>1</v>
      </c>
      <c r="P190" s="34"/>
      <c r="Q190" s="34"/>
      <c r="R190" s="34"/>
      <c r="S190" s="34"/>
      <c r="T190" s="34"/>
      <c r="U190" s="34"/>
      <c r="V190" s="34"/>
      <c r="W190" s="34"/>
      <c r="X190" s="34"/>
    </row>
    <row r="191" spans="1:24" ht="15" x14ac:dyDescent="0.25">
      <c r="A191" s="40">
        <v>2073</v>
      </c>
      <c r="B191" s="34">
        <v>1</v>
      </c>
      <c r="C191" s="42">
        <v>4455206.26</v>
      </c>
      <c r="D191" s="42">
        <v>349791.16</v>
      </c>
      <c r="E191" s="34" t="s">
        <v>90</v>
      </c>
      <c r="F191" s="47" t="s">
        <v>41</v>
      </c>
      <c r="G191" s="35" t="s">
        <v>43</v>
      </c>
      <c r="H191" s="22" t="s">
        <v>91</v>
      </c>
      <c r="I191" s="37">
        <v>3</v>
      </c>
      <c r="J191" s="37" t="s">
        <v>92</v>
      </c>
      <c r="K191" s="37" t="s">
        <v>92</v>
      </c>
      <c r="L191" s="34"/>
      <c r="M191" s="34"/>
      <c r="N191" s="34"/>
      <c r="O191" s="34"/>
      <c r="P191" s="34"/>
      <c r="Q191" s="34"/>
      <c r="R191" s="34">
        <v>1</v>
      </c>
      <c r="S191" s="34"/>
      <c r="T191" s="34"/>
      <c r="U191" s="34"/>
      <c r="V191" s="34"/>
      <c r="W191" s="34"/>
      <c r="X191" s="34"/>
    </row>
    <row r="192" spans="1:24" ht="15" x14ac:dyDescent="0.25">
      <c r="A192" s="40">
        <v>1348</v>
      </c>
      <c r="B192" s="34">
        <v>1</v>
      </c>
      <c r="C192" s="42">
        <v>4455276.7300000004</v>
      </c>
      <c r="D192" s="42">
        <v>349910.35</v>
      </c>
      <c r="E192" s="34" t="s">
        <v>90</v>
      </c>
      <c r="F192" s="47" t="s">
        <v>41</v>
      </c>
      <c r="G192" s="35" t="s">
        <v>43</v>
      </c>
      <c r="H192" s="22" t="s">
        <v>91</v>
      </c>
      <c r="I192" s="37">
        <v>3</v>
      </c>
      <c r="J192" s="37" t="s">
        <v>92</v>
      </c>
      <c r="K192" s="37" t="s">
        <v>92</v>
      </c>
      <c r="L192" s="34">
        <v>1</v>
      </c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spans="1:24" ht="15" x14ac:dyDescent="0.25">
      <c r="A193" s="40">
        <v>2075</v>
      </c>
      <c r="B193" s="34">
        <v>2</v>
      </c>
      <c r="C193" s="42">
        <v>4451705</v>
      </c>
      <c r="D193" s="42">
        <v>350117.75</v>
      </c>
      <c r="E193" s="34" t="s">
        <v>90</v>
      </c>
      <c r="F193" s="47" t="s">
        <v>41</v>
      </c>
      <c r="G193" s="35" t="s">
        <v>43</v>
      </c>
      <c r="H193" s="22" t="s">
        <v>91</v>
      </c>
      <c r="I193" s="37">
        <v>2</v>
      </c>
      <c r="J193" s="37" t="s">
        <v>92</v>
      </c>
      <c r="K193" s="37" t="s">
        <v>92</v>
      </c>
      <c r="L193" s="34">
        <v>1</v>
      </c>
      <c r="M193" s="34"/>
      <c r="N193" s="34"/>
      <c r="O193" s="34"/>
      <c r="P193" s="34"/>
      <c r="Q193" s="34"/>
      <c r="R193" s="34">
        <v>1</v>
      </c>
      <c r="S193" s="34"/>
      <c r="T193" s="34"/>
      <c r="U193" s="34"/>
      <c r="V193" s="34"/>
      <c r="W193" s="34"/>
      <c r="X193" s="34"/>
    </row>
    <row r="194" spans="1:24" ht="15" x14ac:dyDescent="0.25">
      <c r="A194" s="40">
        <v>2076</v>
      </c>
      <c r="B194" s="34">
        <v>2</v>
      </c>
      <c r="C194" s="42">
        <v>4451705.29</v>
      </c>
      <c r="D194" s="42">
        <v>350120.14</v>
      </c>
      <c r="E194" s="34" t="s">
        <v>90</v>
      </c>
      <c r="F194" s="47" t="s">
        <v>41</v>
      </c>
      <c r="G194" s="35" t="s">
        <v>43</v>
      </c>
      <c r="H194" s="22" t="s">
        <v>91</v>
      </c>
      <c r="I194" s="37">
        <v>2</v>
      </c>
      <c r="J194" s="37" t="s">
        <v>92</v>
      </c>
      <c r="K194" s="37" t="s">
        <v>92</v>
      </c>
      <c r="L194" s="34"/>
      <c r="M194" s="34"/>
      <c r="N194" s="34"/>
      <c r="O194" s="34">
        <v>1</v>
      </c>
      <c r="P194" s="34"/>
      <c r="Q194" s="34">
        <v>1</v>
      </c>
      <c r="R194" s="34"/>
      <c r="S194" s="34"/>
      <c r="T194" s="34"/>
      <c r="U194" s="34"/>
      <c r="V194" s="34"/>
      <c r="W194" s="34"/>
    </row>
    <row r="195" spans="1:24" ht="15" x14ac:dyDescent="0.25">
      <c r="A195" s="40">
        <v>1304</v>
      </c>
      <c r="B195" s="34">
        <v>1</v>
      </c>
      <c r="C195" s="42">
        <v>4455559.3099999996</v>
      </c>
      <c r="D195" s="42">
        <v>350326.01</v>
      </c>
      <c r="E195" s="34" t="s">
        <v>90</v>
      </c>
      <c r="F195" s="47" t="s">
        <v>41</v>
      </c>
      <c r="G195" s="35" t="s">
        <v>43</v>
      </c>
      <c r="H195" s="22" t="s">
        <v>91</v>
      </c>
      <c r="I195" s="37">
        <v>2</v>
      </c>
      <c r="J195" s="37" t="s">
        <v>92</v>
      </c>
      <c r="K195" s="37" t="s">
        <v>92</v>
      </c>
      <c r="L195" s="34">
        <v>1</v>
      </c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spans="1:24" ht="15" x14ac:dyDescent="0.25">
      <c r="A196" s="40">
        <v>1792</v>
      </c>
      <c r="B196" s="34">
        <v>40</v>
      </c>
      <c r="C196" s="42">
        <v>4457676.9000000004</v>
      </c>
      <c r="D196" s="42">
        <v>350401.5</v>
      </c>
      <c r="E196" s="34" t="s">
        <v>90</v>
      </c>
      <c r="F196" s="47" t="s">
        <v>41</v>
      </c>
      <c r="G196" s="35" t="s">
        <v>43</v>
      </c>
      <c r="H196" s="22" t="s">
        <v>91</v>
      </c>
      <c r="I196" s="37">
        <v>2</v>
      </c>
      <c r="J196" s="37" t="s">
        <v>92</v>
      </c>
      <c r="K196" s="37" t="s">
        <v>92</v>
      </c>
      <c r="L196" s="34"/>
      <c r="M196" s="34"/>
      <c r="N196" s="34"/>
      <c r="O196" s="34">
        <v>1</v>
      </c>
      <c r="P196" s="34"/>
      <c r="Q196" s="34">
        <v>1</v>
      </c>
      <c r="R196" s="34"/>
      <c r="S196" s="34"/>
      <c r="T196" s="34"/>
      <c r="U196" s="34"/>
      <c r="V196" s="34"/>
      <c r="W196" s="34"/>
      <c r="X196" s="34"/>
    </row>
    <row r="197" spans="1:24" ht="15" x14ac:dyDescent="0.25">
      <c r="A197" s="40">
        <v>1791</v>
      </c>
      <c r="B197" s="34">
        <v>40</v>
      </c>
      <c r="C197" s="42">
        <v>4457658.5999999996</v>
      </c>
      <c r="D197" s="42">
        <v>350425.2</v>
      </c>
      <c r="E197" s="34" t="s">
        <v>90</v>
      </c>
      <c r="F197" s="47" t="s">
        <v>41</v>
      </c>
      <c r="G197" s="35" t="s">
        <v>43</v>
      </c>
      <c r="H197" s="22" t="s">
        <v>91</v>
      </c>
      <c r="I197" s="37">
        <v>2</v>
      </c>
      <c r="J197" s="37" t="s">
        <v>92</v>
      </c>
      <c r="K197" s="37" t="s">
        <v>92</v>
      </c>
      <c r="L197" s="34"/>
      <c r="M197" s="34">
        <v>1</v>
      </c>
      <c r="N197" s="34"/>
      <c r="O197" s="34">
        <v>1</v>
      </c>
      <c r="P197" s="34"/>
      <c r="Q197" s="34"/>
      <c r="R197" s="34"/>
      <c r="S197" s="34"/>
      <c r="T197" s="34"/>
      <c r="U197" s="34"/>
      <c r="V197" s="34"/>
      <c r="W197" s="34"/>
    </row>
    <row r="198" spans="1:24" ht="15" x14ac:dyDescent="0.25">
      <c r="A198" s="40">
        <v>2090</v>
      </c>
      <c r="B198" s="34">
        <v>1</v>
      </c>
      <c r="C198" s="42">
        <v>4455460.82</v>
      </c>
      <c r="D198" s="42">
        <v>350454.26</v>
      </c>
      <c r="E198" s="34" t="s">
        <v>90</v>
      </c>
      <c r="F198" s="47" t="s">
        <v>41</v>
      </c>
      <c r="G198" s="35" t="s">
        <v>43</v>
      </c>
      <c r="H198" s="22" t="s">
        <v>91</v>
      </c>
      <c r="I198" s="37">
        <v>2</v>
      </c>
      <c r="J198" s="37" t="s">
        <v>92</v>
      </c>
      <c r="K198" s="37" t="s">
        <v>92</v>
      </c>
      <c r="L198" s="34">
        <v>1</v>
      </c>
      <c r="M198" s="34"/>
      <c r="N198" s="34"/>
      <c r="O198" s="34"/>
      <c r="P198" s="34"/>
      <c r="Q198" s="34"/>
      <c r="R198" s="34"/>
      <c r="S198" s="34">
        <v>1</v>
      </c>
      <c r="T198" s="34"/>
      <c r="U198" s="34"/>
      <c r="V198" s="34">
        <v>1</v>
      </c>
      <c r="W198" s="34"/>
      <c r="X198" s="34"/>
    </row>
    <row r="199" spans="1:24" ht="15" x14ac:dyDescent="0.25">
      <c r="A199" s="40">
        <v>2091</v>
      </c>
      <c r="B199" s="34">
        <v>1</v>
      </c>
      <c r="C199" s="42">
        <v>4455396.75</v>
      </c>
      <c r="D199" s="42">
        <v>350689.59</v>
      </c>
      <c r="E199" s="34" t="s">
        <v>90</v>
      </c>
      <c r="F199" s="47" t="s">
        <v>41</v>
      </c>
      <c r="G199" s="35" t="s">
        <v>43</v>
      </c>
      <c r="H199" s="22" t="s">
        <v>91</v>
      </c>
      <c r="I199" s="37">
        <v>2</v>
      </c>
      <c r="J199" s="37" t="s">
        <v>92</v>
      </c>
      <c r="K199" s="37" t="s">
        <v>92</v>
      </c>
      <c r="L199" s="34"/>
      <c r="M199" s="34">
        <v>1</v>
      </c>
      <c r="N199" s="34"/>
      <c r="O199" s="34">
        <v>1</v>
      </c>
      <c r="P199" s="34"/>
      <c r="Q199" s="34"/>
      <c r="R199" s="34">
        <v>1</v>
      </c>
      <c r="S199" s="34"/>
      <c r="T199" s="34"/>
      <c r="U199" s="34">
        <v>1</v>
      </c>
      <c r="V199" s="34"/>
      <c r="W199" s="34"/>
      <c r="X199" s="34"/>
    </row>
    <row r="200" spans="1:24" ht="15" x14ac:dyDescent="0.25">
      <c r="A200" s="40">
        <v>1305</v>
      </c>
      <c r="B200" s="34">
        <v>1</v>
      </c>
      <c r="C200" s="42">
        <v>4455404.37</v>
      </c>
      <c r="D200" s="42">
        <v>350703.01</v>
      </c>
      <c r="E200" s="34" t="s">
        <v>90</v>
      </c>
      <c r="F200" s="47" t="s">
        <v>41</v>
      </c>
      <c r="G200" s="35" t="s">
        <v>43</v>
      </c>
      <c r="H200" s="22" t="s">
        <v>91</v>
      </c>
      <c r="I200" s="37">
        <v>2</v>
      </c>
      <c r="J200" s="37" t="s">
        <v>92</v>
      </c>
      <c r="K200" s="37" t="s">
        <v>92</v>
      </c>
      <c r="L200" s="34">
        <v>1</v>
      </c>
      <c r="M200" s="34"/>
      <c r="N200" s="34"/>
      <c r="O200" s="34">
        <v>1</v>
      </c>
      <c r="P200" s="34"/>
      <c r="Q200" s="34">
        <v>1</v>
      </c>
      <c r="R200" s="34"/>
      <c r="S200" s="34"/>
      <c r="T200" s="34"/>
      <c r="U200" s="34"/>
      <c r="V200" s="34"/>
      <c r="W200" s="34"/>
      <c r="X200" s="34"/>
    </row>
    <row r="201" spans="1:24" ht="15" x14ac:dyDescent="0.25">
      <c r="A201" s="40">
        <v>1306</v>
      </c>
      <c r="B201" s="34">
        <v>1</v>
      </c>
      <c r="C201" s="42">
        <v>4455449.0199999996</v>
      </c>
      <c r="D201" s="42">
        <v>350775.13</v>
      </c>
      <c r="E201" s="34" t="s">
        <v>90</v>
      </c>
      <c r="F201" s="47" t="s">
        <v>41</v>
      </c>
      <c r="G201" s="35" t="s">
        <v>43</v>
      </c>
      <c r="H201" s="22" t="s">
        <v>91</v>
      </c>
      <c r="I201" s="37">
        <v>2</v>
      </c>
      <c r="J201" s="37" t="s">
        <v>92</v>
      </c>
      <c r="K201" s="37" t="s">
        <v>92</v>
      </c>
      <c r="L201" s="34"/>
      <c r="M201" s="34"/>
      <c r="N201" s="34"/>
      <c r="O201" s="34">
        <v>1</v>
      </c>
      <c r="P201" s="34"/>
      <c r="Q201" s="34">
        <v>1</v>
      </c>
      <c r="R201" s="34"/>
      <c r="S201" s="34"/>
      <c r="T201" s="34"/>
      <c r="U201" s="34"/>
      <c r="V201" s="34"/>
      <c r="W201" s="34"/>
    </row>
    <row r="202" spans="1:24" ht="15" x14ac:dyDescent="0.25">
      <c r="A202" s="40">
        <v>2092</v>
      </c>
      <c r="B202" s="34">
        <v>1</v>
      </c>
      <c r="C202" s="42">
        <v>4455456.5999999996</v>
      </c>
      <c r="D202" s="42">
        <v>350784.9</v>
      </c>
      <c r="E202" s="34" t="s">
        <v>90</v>
      </c>
      <c r="F202" s="47" t="s">
        <v>41</v>
      </c>
      <c r="G202" s="35" t="s">
        <v>43</v>
      </c>
      <c r="H202" s="22" t="s">
        <v>91</v>
      </c>
      <c r="I202" s="37">
        <v>2</v>
      </c>
      <c r="J202" s="37" t="s">
        <v>92</v>
      </c>
      <c r="K202" s="37" t="s">
        <v>92</v>
      </c>
      <c r="L202" s="34"/>
      <c r="M202" s="34"/>
      <c r="N202" s="34">
        <v>1</v>
      </c>
      <c r="O202" s="34">
        <v>1</v>
      </c>
      <c r="P202" s="34"/>
      <c r="Q202" s="34">
        <v>1</v>
      </c>
      <c r="R202" s="34"/>
      <c r="S202" s="34"/>
      <c r="T202" s="34"/>
      <c r="U202" s="34"/>
      <c r="V202" s="34"/>
      <c r="W202" s="34"/>
    </row>
    <row r="203" spans="1:24" ht="15" x14ac:dyDescent="0.25">
      <c r="A203" s="40">
        <v>1307</v>
      </c>
      <c r="B203" s="34">
        <v>1</v>
      </c>
      <c r="C203" s="42">
        <v>4455467.29</v>
      </c>
      <c r="D203" s="42">
        <v>350800.68</v>
      </c>
      <c r="E203" s="34" t="s">
        <v>90</v>
      </c>
      <c r="F203" s="47" t="s">
        <v>41</v>
      </c>
      <c r="G203" s="35" t="s">
        <v>43</v>
      </c>
      <c r="H203" s="22" t="s">
        <v>91</v>
      </c>
      <c r="I203" s="37">
        <v>2</v>
      </c>
      <c r="J203" s="37" t="s">
        <v>92</v>
      </c>
      <c r="K203" s="37" t="s">
        <v>92</v>
      </c>
      <c r="L203" s="34"/>
      <c r="M203" s="34"/>
      <c r="N203" s="34"/>
      <c r="O203" s="34">
        <v>1</v>
      </c>
      <c r="P203" s="34"/>
      <c r="Q203" s="34"/>
      <c r="R203" s="34"/>
      <c r="S203" s="34"/>
      <c r="T203" s="34"/>
      <c r="U203" s="34"/>
      <c r="V203" s="34"/>
      <c r="W203" s="34"/>
      <c r="X203" s="34"/>
    </row>
    <row r="204" spans="1:24" ht="15" x14ac:dyDescent="0.25">
      <c r="A204" s="40">
        <v>1308</v>
      </c>
      <c r="B204" s="34">
        <v>1</v>
      </c>
      <c r="C204" s="42">
        <v>4455595.3899999997</v>
      </c>
      <c r="D204" s="42">
        <v>351269.75</v>
      </c>
      <c r="E204" s="34" t="s">
        <v>90</v>
      </c>
      <c r="F204" s="47" t="s">
        <v>41</v>
      </c>
      <c r="G204" s="35" t="s">
        <v>43</v>
      </c>
      <c r="H204" s="22" t="s">
        <v>91</v>
      </c>
      <c r="I204" s="37">
        <v>4</v>
      </c>
      <c r="J204" s="37" t="s">
        <v>92</v>
      </c>
      <c r="K204" s="37" t="s">
        <v>92</v>
      </c>
      <c r="L204" s="34">
        <v>1</v>
      </c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</row>
    <row r="205" spans="1:24" ht="15" x14ac:dyDescent="0.25">
      <c r="A205" s="40">
        <v>1790</v>
      </c>
      <c r="B205" s="34">
        <v>40</v>
      </c>
      <c r="C205" s="42">
        <v>4457742.4000000004</v>
      </c>
      <c r="D205" s="42">
        <v>351589.4</v>
      </c>
      <c r="E205" s="34" t="s">
        <v>90</v>
      </c>
      <c r="F205" s="47" t="s">
        <v>41</v>
      </c>
      <c r="G205" s="35" t="s">
        <v>43</v>
      </c>
      <c r="H205" s="22" t="s">
        <v>91</v>
      </c>
      <c r="I205" s="37">
        <v>2</v>
      </c>
      <c r="J205" s="37" t="s">
        <v>92</v>
      </c>
      <c r="K205" s="37" t="s">
        <v>92</v>
      </c>
      <c r="L205" s="34"/>
      <c r="M205" s="34"/>
      <c r="N205" s="34"/>
      <c r="O205" s="34">
        <v>1</v>
      </c>
      <c r="P205" s="34"/>
      <c r="Q205" s="34">
        <v>1</v>
      </c>
      <c r="R205" s="34"/>
      <c r="S205" s="34"/>
      <c r="T205" s="34"/>
      <c r="U205" s="34"/>
      <c r="V205" s="34"/>
      <c r="W205" s="34"/>
    </row>
    <row r="206" spans="1:24" ht="15" x14ac:dyDescent="0.25">
      <c r="A206" s="40">
        <v>2077</v>
      </c>
      <c r="B206" s="34">
        <v>15</v>
      </c>
      <c r="C206" s="42">
        <v>4447339.2699999996</v>
      </c>
      <c r="D206" s="42">
        <v>351731.74</v>
      </c>
      <c r="E206" s="34" t="s">
        <v>90</v>
      </c>
      <c r="F206" s="47" t="s">
        <v>41</v>
      </c>
      <c r="G206" s="35" t="s">
        <v>43</v>
      </c>
      <c r="H206" s="22" t="s">
        <v>91</v>
      </c>
      <c r="I206" s="37">
        <v>2</v>
      </c>
      <c r="J206" s="37" t="s">
        <v>92</v>
      </c>
      <c r="K206" s="37" t="s">
        <v>92</v>
      </c>
      <c r="L206" s="34"/>
      <c r="M206" s="34"/>
      <c r="N206" s="34"/>
      <c r="O206" s="34"/>
      <c r="P206" s="34"/>
      <c r="Q206" s="34"/>
      <c r="R206" s="34"/>
      <c r="S206" s="34"/>
      <c r="T206" s="34"/>
      <c r="U206" s="34">
        <v>1</v>
      </c>
      <c r="V206" s="34"/>
      <c r="W206" s="34"/>
      <c r="X206" s="34"/>
    </row>
    <row r="207" spans="1:24" ht="15" x14ac:dyDescent="0.25">
      <c r="A207" s="40">
        <v>2093</v>
      </c>
      <c r="B207" s="34">
        <v>1</v>
      </c>
      <c r="C207" s="42">
        <v>4455545.6399999997</v>
      </c>
      <c r="D207" s="42">
        <v>351879.13</v>
      </c>
      <c r="E207" s="34" t="s">
        <v>90</v>
      </c>
      <c r="F207" s="47" t="s">
        <v>41</v>
      </c>
      <c r="G207" s="35" t="s">
        <v>43</v>
      </c>
      <c r="H207" s="22" t="s">
        <v>91</v>
      </c>
      <c r="I207" s="37">
        <v>9</v>
      </c>
      <c r="J207" s="37" t="s">
        <v>92</v>
      </c>
      <c r="K207" s="37" t="s">
        <v>92</v>
      </c>
      <c r="L207" s="34"/>
      <c r="M207" s="34"/>
      <c r="N207" s="34">
        <v>1</v>
      </c>
      <c r="O207" s="34"/>
      <c r="P207" s="34"/>
      <c r="Q207" s="34"/>
      <c r="R207" s="34"/>
      <c r="S207" s="34"/>
      <c r="T207" s="34"/>
      <c r="U207" s="34"/>
      <c r="V207" s="34"/>
      <c r="W207" s="34"/>
    </row>
    <row r="208" spans="1:24" ht="15" x14ac:dyDescent="0.25">
      <c r="A208" s="40">
        <v>2094</v>
      </c>
      <c r="B208" s="34">
        <v>1</v>
      </c>
      <c r="C208" s="42">
        <v>4455529.47</v>
      </c>
      <c r="D208" s="42">
        <v>351973.28</v>
      </c>
      <c r="E208" s="34" t="s">
        <v>90</v>
      </c>
      <c r="F208" s="47" t="s">
        <v>41</v>
      </c>
      <c r="G208" s="35" t="s">
        <v>43</v>
      </c>
      <c r="H208" s="22" t="s">
        <v>91</v>
      </c>
      <c r="I208" s="37">
        <v>9</v>
      </c>
      <c r="J208" s="37" t="s">
        <v>92</v>
      </c>
      <c r="K208" s="37" t="s">
        <v>92</v>
      </c>
      <c r="L208" s="34"/>
      <c r="M208" s="34"/>
      <c r="N208" s="34"/>
      <c r="O208" s="34">
        <v>1</v>
      </c>
      <c r="P208" s="34"/>
      <c r="Q208" s="34"/>
      <c r="R208" s="34">
        <v>1</v>
      </c>
      <c r="S208" s="34"/>
      <c r="T208" s="34"/>
      <c r="U208" s="34"/>
      <c r="V208" s="34"/>
      <c r="W208" s="34"/>
    </row>
    <row r="209" spans="1:24" ht="15" x14ac:dyDescent="0.25">
      <c r="A209" s="40">
        <v>1789</v>
      </c>
      <c r="B209" s="34">
        <v>40</v>
      </c>
      <c r="C209" s="42">
        <v>4457907.9000000004</v>
      </c>
      <c r="D209" s="42">
        <v>352395.9</v>
      </c>
      <c r="E209" s="34" t="s">
        <v>90</v>
      </c>
      <c r="F209" s="47" t="s">
        <v>41</v>
      </c>
      <c r="G209" s="35" t="s">
        <v>43</v>
      </c>
      <c r="H209" s="22" t="s">
        <v>91</v>
      </c>
      <c r="I209" s="37">
        <v>3</v>
      </c>
      <c r="J209" s="37" t="s">
        <v>92</v>
      </c>
      <c r="K209" s="37" t="s">
        <v>92</v>
      </c>
      <c r="L209" s="34">
        <v>1</v>
      </c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spans="1:24" ht="15" x14ac:dyDescent="0.25">
      <c r="A210" s="40">
        <v>1012</v>
      </c>
      <c r="B210" s="34">
        <v>25</v>
      </c>
      <c r="C210" s="42">
        <v>4464068.17</v>
      </c>
      <c r="D210" s="42">
        <v>352568.56</v>
      </c>
      <c r="E210" s="34" t="s">
        <v>90</v>
      </c>
      <c r="F210" s="47" t="s">
        <v>41</v>
      </c>
      <c r="G210" s="35" t="s">
        <v>43</v>
      </c>
      <c r="H210" s="22" t="s">
        <v>91</v>
      </c>
      <c r="I210" s="37">
        <v>4</v>
      </c>
      <c r="J210" s="37" t="s">
        <v>92</v>
      </c>
      <c r="K210" s="37" t="s">
        <v>92</v>
      </c>
      <c r="L210" s="34"/>
      <c r="M210" s="34">
        <v>1</v>
      </c>
      <c r="N210" s="34"/>
      <c r="O210" s="34"/>
      <c r="P210" s="34"/>
      <c r="Q210" s="34">
        <v>1</v>
      </c>
      <c r="R210" s="34"/>
      <c r="S210" s="34"/>
      <c r="T210" s="34"/>
      <c r="U210" s="34"/>
      <c r="V210" s="34"/>
      <c r="W210" s="34"/>
      <c r="X210" s="34"/>
    </row>
    <row r="211" spans="1:24" ht="15" x14ac:dyDescent="0.25">
      <c r="A211" s="40">
        <v>1011</v>
      </c>
      <c r="B211" s="34">
        <v>25</v>
      </c>
      <c r="C211" s="42">
        <v>4464330.07</v>
      </c>
      <c r="D211" s="42">
        <v>352571.31</v>
      </c>
      <c r="E211" s="34" t="s">
        <v>90</v>
      </c>
      <c r="F211" s="47" t="s">
        <v>41</v>
      </c>
      <c r="G211" s="35" t="s">
        <v>43</v>
      </c>
      <c r="H211" s="22" t="s">
        <v>91</v>
      </c>
      <c r="I211" s="37">
        <v>4</v>
      </c>
      <c r="J211" s="37" t="s">
        <v>92</v>
      </c>
      <c r="K211" s="37" t="s">
        <v>92</v>
      </c>
      <c r="L211" s="34"/>
      <c r="M211" s="34"/>
      <c r="N211" s="34"/>
      <c r="O211" s="34">
        <v>1</v>
      </c>
      <c r="P211" s="34"/>
      <c r="Q211" s="34"/>
      <c r="R211" s="34"/>
      <c r="S211" s="34"/>
      <c r="T211" s="34"/>
      <c r="U211" s="34"/>
      <c r="V211" s="34"/>
      <c r="W211" s="34"/>
      <c r="X211" s="34"/>
    </row>
    <row r="212" spans="1:24" ht="15" x14ac:dyDescent="0.25">
      <c r="A212" s="40">
        <v>1686</v>
      </c>
      <c r="B212" s="34">
        <v>21</v>
      </c>
      <c r="C212" s="42">
        <v>4445702.4800000004</v>
      </c>
      <c r="D212" s="42">
        <v>352794.9</v>
      </c>
      <c r="E212" s="34" t="s">
        <v>90</v>
      </c>
      <c r="F212" s="47" t="s">
        <v>41</v>
      </c>
      <c r="G212" s="35" t="s">
        <v>43</v>
      </c>
      <c r="H212" s="22" t="s">
        <v>91</v>
      </c>
      <c r="I212" s="37">
        <v>2</v>
      </c>
      <c r="J212" s="37" t="s">
        <v>92</v>
      </c>
      <c r="K212" s="37" t="s">
        <v>92</v>
      </c>
      <c r="L212" s="34"/>
      <c r="M212" s="34"/>
      <c r="N212" s="34"/>
      <c r="O212" s="34">
        <v>1</v>
      </c>
      <c r="P212" s="34"/>
      <c r="Q212" s="34"/>
      <c r="R212" s="34"/>
      <c r="S212" s="34"/>
      <c r="T212" s="34"/>
      <c r="U212" s="34"/>
      <c r="V212" s="34"/>
      <c r="W212" s="34"/>
    </row>
    <row r="213" spans="1:24" ht="15" x14ac:dyDescent="0.25">
      <c r="A213" s="40">
        <v>1704</v>
      </c>
      <c r="B213" s="34">
        <v>21</v>
      </c>
      <c r="C213" s="42">
        <v>4445683.8600000003</v>
      </c>
      <c r="D213" s="42">
        <v>352981.92</v>
      </c>
      <c r="E213" s="34" t="s">
        <v>90</v>
      </c>
      <c r="F213" s="47" t="s">
        <v>41</v>
      </c>
      <c r="G213" s="35" t="s">
        <v>43</v>
      </c>
      <c r="H213" s="22" t="s">
        <v>91</v>
      </c>
      <c r="I213" s="37">
        <v>2</v>
      </c>
      <c r="J213" s="37" t="s">
        <v>92</v>
      </c>
      <c r="K213" s="37" t="s">
        <v>92</v>
      </c>
      <c r="L213" s="34"/>
      <c r="M213" s="34"/>
      <c r="N213" s="34"/>
      <c r="O213" s="34">
        <v>1</v>
      </c>
      <c r="P213" s="34"/>
      <c r="Q213" s="34"/>
      <c r="R213" s="34"/>
      <c r="S213" s="34"/>
      <c r="T213" s="34"/>
      <c r="U213" s="34"/>
      <c r="V213" s="34"/>
      <c r="W213" s="34"/>
      <c r="X213" s="34"/>
    </row>
    <row r="214" spans="1:24" ht="15" x14ac:dyDescent="0.25">
      <c r="A214" s="40">
        <v>1703</v>
      </c>
      <c r="B214" s="34">
        <v>21</v>
      </c>
      <c r="C214" s="42">
        <v>4445558.54</v>
      </c>
      <c r="D214" s="42">
        <v>353770.27</v>
      </c>
      <c r="E214" s="34" t="s">
        <v>90</v>
      </c>
      <c r="F214" s="47" t="s">
        <v>41</v>
      </c>
      <c r="G214" s="35" t="s">
        <v>43</v>
      </c>
      <c r="H214" s="22" t="s">
        <v>91</v>
      </c>
      <c r="I214" s="37">
        <v>2</v>
      </c>
      <c r="J214" s="37" t="s">
        <v>92</v>
      </c>
      <c r="K214" s="37" t="s">
        <v>92</v>
      </c>
      <c r="L214" s="34"/>
      <c r="M214" s="34"/>
      <c r="N214" s="34"/>
      <c r="O214" s="34">
        <v>1</v>
      </c>
      <c r="P214" s="34"/>
      <c r="Q214" s="34"/>
      <c r="R214" s="34">
        <v>1</v>
      </c>
      <c r="S214" s="34"/>
      <c r="T214" s="34"/>
      <c r="U214" s="34"/>
      <c r="V214" s="34"/>
      <c r="W214" s="34"/>
      <c r="X214" s="34"/>
    </row>
    <row r="215" spans="1:24" ht="15" x14ac:dyDescent="0.25">
      <c r="A215" s="40">
        <v>1702</v>
      </c>
      <c r="B215" s="34">
        <v>21</v>
      </c>
      <c r="C215" s="42">
        <v>4445462.4800000004</v>
      </c>
      <c r="D215" s="42">
        <v>354346.26</v>
      </c>
      <c r="E215" s="34" t="s">
        <v>90</v>
      </c>
      <c r="F215" s="47" t="s">
        <v>41</v>
      </c>
      <c r="G215" s="35" t="s">
        <v>43</v>
      </c>
      <c r="H215" s="22" t="s">
        <v>91</v>
      </c>
      <c r="I215" s="37">
        <v>7</v>
      </c>
      <c r="J215" s="37" t="s">
        <v>92</v>
      </c>
      <c r="K215" s="37" t="s">
        <v>92</v>
      </c>
      <c r="L215" s="34"/>
      <c r="M215" s="34"/>
      <c r="N215" s="34"/>
      <c r="O215" s="34">
        <v>1</v>
      </c>
      <c r="P215" s="34"/>
      <c r="Q215" s="34"/>
      <c r="R215" s="34"/>
      <c r="S215" s="34"/>
      <c r="T215" s="34"/>
      <c r="U215" s="34"/>
      <c r="V215" s="34"/>
      <c r="W215" s="34"/>
      <c r="X215" s="34"/>
    </row>
    <row r="216" spans="1:24" ht="15" x14ac:dyDescent="0.25">
      <c r="A216" s="40">
        <v>1687</v>
      </c>
      <c r="B216" s="34">
        <v>21</v>
      </c>
      <c r="C216" s="42">
        <v>4445459.49</v>
      </c>
      <c r="D216" s="42">
        <v>354357.19</v>
      </c>
      <c r="E216" s="34" t="s">
        <v>90</v>
      </c>
      <c r="F216" s="47" t="s">
        <v>41</v>
      </c>
      <c r="G216" s="35" t="s">
        <v>43</v>
      </c>
      <c r="H216" s="22" t="s">
        <v>91</v>
      </c>
      <c r="I216" s="37">
        <v>2</v>
      </c>
      <c r="J216" s="37" t="s">
        <v>92</v>
      </c>
      <c r="K216" s="37" t="s">
        <v>92</v>
      </c>
      <c r="L216" s="34"/>
      <c r="M216" s="34"/>
      <c r="N216" s="34"/>
      <c r="O216" s="34">
        <v>1</v>
      </c>
      <c r="P216" s="34"/>
      <c r="Q216" s="34"/>
      <c r="R216" s="34"/>
      <c r="S216" s="34"/>
      <c r="T216" s="34"/>
      <c r="U216" s="34"/>
      <c r="V216" s="34"/>
      <c r="W216" s="34"/>
    </row>
    <row r="217" spans="1:24" ht="15" x14ac:dyDescent="0.25">
      <c r="A217" s="40">
        <v>1595</v>
      </c>
      <c r="B217" s="34">
        <v>28</v>
      </c>
      <c r="C217" s="42">
        <v>4461947.91</v>
      </c>
      <c r="D217" s="42">
        <v>354568.15</v>
      </c>
      <c r="E217" s="34" t="s">
        <v>90</v>
      </c>
      <c r="F217" s="47" t="s">
        <v>41</v>
      </c>
      <c r="G217" s="35" t="s">
        <v>43</v>
      </c>
      <c r="H217" s="22" t="s">
        <v>91</v>
      </c>
      <c r="I217" s="37">
        <v>3</v>
      </c>
      <c r="J217" s="37" t="s">
        <v>92</v>
      </c>
      <c r="K217" s="37" t="s">
        <v>92</v>
      </c>
      <c r="L217" s="34"/>
      <c r="M217" s="34"/>
      <c r="N217" s="34">
        <v>1</v>
      </c>
      <c r="O217" s="34"/>
      <c r="P217" s="34"/>
      <c r="Q217" s="34"/>
      <c r="R217" s="34"/>
      <c r="S217" s="34"/>
      <c r="T217" s="34"/>
      <c r="U217" s="34"/>
      <c r="V217" s="34"/>
      <c r="W217" s="34"/>
    </row>
    <row r="218" spans="1:24" ht="15" x14ac:dyDescent="0.25">
      <c r="A218" s="40">
        <v>1681</v>
      </c>
      <c r="B218" s="34">
        <v>28</v>
      </c>
      <c r="C218" s="42">
        <v>4462741</v>
      </c>
      <c r="D218" s="42">
        <v>354573.86</v>
      </c>
      <c r="E218" s="34" t="s">
        <v>90</v>
      </c>
      <c r="F218" s="47" t="s">
        <v>41</v>
      </c>
      <c r="G218" s="35" t="s">
        <v>43</v>
      </c>
      <c r="H218" s="22" t="s">
        <v>91</v>
      </c>
      <c r="I218" s="37">
        <v>3</v>
      </c>
      <c r="J218" s="37" t="s">
        <v>92</v>
      </c>
      <c r="K218" s="37" t="s">
        <v>92</v>
      </c>
      <c r="L218" s="34"/>
      <c r="M218" s="34"/>
      <c r="N218" s="34">
        <v>1</v>
      </c>
      <c r="O218" s="34">
        <v>1</v>
      </c>
      <c r="P218" s="34"/>
      <c r="Q218" s="34"/>
      <c r="R218" s="34"/>
      <c r="S218" s="34"/>
      <c r="T218" s="34"/>
      <c r="U218" s="34"/>
      <c r="V218" s="34"/>
      <c r="W218" s="34"/>
      <c r="X218" s="34"/>
    </row>
    <row r="219" spans="1:24" ht="15" x14ac:dyDescent="0.25">
      <c r="A219" s="40">
        <v>1597</v>
      </c>
      <c r="B219" s="34">
        <v>28</v>
      </c>
      <c r="C219" s="42">
        <v>4462743.6100000003</v>
      </c>
      <c r="D219" s="42">
        <v>354582.67</v>
      </c>
      <c r="E219" s="34" t="s">
        <v>90</v>
      </c>
      <c r="F219" s="47" t="s">
        <v>41</v>
      </c>
      <c r="G219" s="35" t="s">
        <v>43</v>
      </c>
      <c r="H219" s="22" t="s">
        <v>91</v>
      </c>
      <c r="I219" s="37">
        <v>3</v>
      </c>
      <c r="J219" s="37" t="s">
        <v>92</v>
      </c>
      <c r="K219" s="37" t="s">
        <v>92</v>
      </c>
      <c r="L219" s="34">
        <v>1</v>
      </c>
      <c r="M219" s="34">
        <v>1</v>
      </c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spans="1:24" ht="15" x14ac:dyDescent="0.25">
      <c r="A220" s="40">
        <v>1289</v>
      </c>
      <c r="B220" s="34">
        <v>28</v>
      </c>
      <c r="C220" s="42">
        <v>4462580.79</v>
      </c>
      <c r="D220" s="42">
        <v>354584.12</v>
      </c>
      <c r="E220" s="34" t="s">
        <v>90</v>
      </c>
      <c r="F220" s="47" t="s">
        <v>41</v>
      </c>
      <c r="G220" s="35" t="s">
        <v>43</v>
      </c>
      <c r="H220" s="22" t="s">
        <v>91</v>
      </c>
      <c r="I220" s="37">
        <v>3</v>
      </c>
      <c r="J220" s="37" t="s">
        <v>92</v>
      </c>
      <c r="K220" s="37" t="s">
        <v>92</v>
      </c>
      <c r="L220" s="34"/>
      <c r="M220" s="34"/>
      <c r="N220" s="34"/>
      <c r="O220" s="34">
        <v>1</v>
      </c>
      <c r="P220" s="34"/>
      <c r="Q220" s="34">
        <v>1</v>
      </c>
      <c r="R220" s="34"/>
      <c r="S220" s="34"/>
      <c r="T220" s="34"/>
      <c r="U220" s="34"/>
      <c r="V220" s="34"/>
      <c r="W220" s="34"/>
      <c r="X220" s="34"/>
    </row>
    <row r="221" spans="1:24" ht="15" x14ac:dyDescent="0.25">
      <c r="A221" s="40">
        <v>1685</v>
      </c>
      <c r="B221" s="34">
        <v>21</v>
      </c>
      <c r="C221" s="42">
        <v>4445382.92</v>
      </c>
      <c r="D221" s="42">
        <v>354892.15</v>
      </c>
      <c r="E221" s="34" t="s">
        <v>90</v>
      </c>
      <c r="F221" s="47" t="s">
        <v>41</v>
      </c>
      <c r="G221" s="35" t="s">
        <v>43</v>
      </c>
      <c r="H221" s="22" t="s">
        <v>91</v>
      </c>
      <c r="I221" s="37">
        <v>2</v>
      </c>
      <c r="J221" s="37" t="s">
        <v>92</v>
      </c>
      <c r="K221" s="37" t="s">
        <v>92</v>
      </c>
      <c r="L221" s="34"/>
      <c r="M221" s="34"/>
      <c r="N221" s="34"/>
      <c r="O221" s="34">
        <v>1</v>
      </c>
      <c r="P221" s="34"/>
      <c r="Q221" s="34"/>
      <c r="R221" s="34"/>
      <c r="S221" s="34"/>
      <c r="T221" s="34"/>
      <c r="U221" s="34"/>
      <c r="V221" s="34"/>
      <c r="W221" s="34"/>
    </row>
    <row r="222" spans="1:24" ht="15" x14ac:dyDescent="0.25">
      <c r="A222" s="40">
        <v>1292</v>
      </c>
      <c r="B222" s="34">
        <v>28</v>
      </c>
      <c r="C222" s="42">
        <v>4461162.6500000004</v>
      </c>
      <c r="D222" s="42">
        <v>354951.12</v>
      </c>
      <c r="E222" s="34" t="s">
        <v>90</v>
      </c>
      <c r="F222" s="47" t="s">
        <v>41</v>
      </c>
      <c r="G222" s="35" t="s">
        <v>43</v>
      </c>
      <c r="H222" s="22" t="s">
        <v>91</v>
      </c>
      <c r="I222" s="37">
        <v>3</v>
      </c>
      <c r="J222" s="37" t="s">
        <v>92</v>
      </c>
      <c r="K222" s="37" t="s">
        <v>92</v>
      </c>
      <c r="L222" s="34">
        <v>1</v>
      </c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spans="1:24" ht="15" x14ac:dyDescent="0.25">
      <c r="A223" s="40">
        <v>1705</v>
      </c>
      <c r="B223" s="34">
        <v>21</v>
      </c>
      <c r="C223" s="42">
        <v>4445368.76</v>
      </c>
      <c r="D223" s="42">
        <v>354970.79</v>
      </c>
      <c r="E223" s="34" t="s">
        <v>90</v>
      </c>
      <c r="F223" s="47" t="s">
        <v>41</v>
      </c>
      <c r="G223" s="35" t="s">
        <v>43</v>
      </c>
      <c r="H223" s="22" t="s">
        <v>91</v>
      </c>
      <c r="I223" s="37">
        <v>7</v>
      </c>
      <c r="J223" s="37" t="s">
        <v>92</v>
      </c>
      <c r="K223" s="37" t="s">
        <v>92</v>
      </c>
      <c r="L223" s="34"/>
      <c r="M223" s="34"/>
      <c r="N223" s="34"/>
      <c r="O223" s="34">
        <v>1</v>
      </c>
      <c r="P223" s="34"/>
      <c r="Q223" s="34"/>
      <c r="R223" s="34"/>
      <c r="S223" s="34"/>
      <c r="T223" s="34"/>
      <c r="U223" s="34"/>
      <c r="V223" s="34"/>
      <c r="W223" s="34"/>
      <c r="X223" s="34"/>
    </row>
    <row r="224" spans="1:24" ht="15" x14ac:dyDescent="0.25">
      <c r="A224" s="40">
        <v>1701</v>
      </c>
      <c r="B224" s="34">
        <v>21</v>
      </c>
      <c r="C224" s="42">
        <v>4445347.2</v>
      </c>
      <c r="D224" s="42">
        <v>355110.72</v>
      </c>
      <c r="E224" s="34" t="s">
        <v>90</v>
      </c>
      <c r="F224" s="47" t="s">
        <v>41</v>
      </c>
      <c r="G224" s="35" t="s">
        <v>43</v>
      </c>
      <c r="H224" s="22" t="s">
        <v>91</v>
      </c>
      <c r="I224" s="37">
        <v>7</v>
      </c>
      <c r="J224" s="37" t="s">
        <v>92</v>
      </c>
      <c r="K224" s="37" t="s">
        <v>92</v>
      </c>
      <c r="L224" s="34"/>
      <c r="M224" s="34"/>
      <c r="N224" s="34"/>
      <c r="O224" s="34">
        <v>1</v>
      </c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29" ht="15" x14ac:dyDescent="0.25">
      <c r="A225" s="40">
        <v>1075</v>
      </c>
      <c r="B225" s="34">
        <v>19</v>
      </c>
      <c r="C225" s="42">
        <v>4443894.0599999996</v>
      </c>
      <c r="D225" s="42">
        <v>355171.21</v>
      </c>
      <c r="E225" s="34" t="s">
        <v>90</v>
      </c>
      <c r="F225" s="47" t="s">
        <v>41</v>
      </c>
      <c r="G225" s="35" t="s">
        <v>43</v>
      </c>
      <c r="H225" s="22" t="s">
        <v>91</v>
      </c>
      <c r="I225" s="37">
        <v>2</v>
      </c>
      <c r="J225" s="37" t="s">
        <v>92</v>
      </c>
      <c r="K225" s="37" t="s">
        <v>92</v>
      </c>
      <c r="L225" s="34"/>
      <c r="M225" s="34"/>
      <c r="N225" s="34"/>
      <c r="O225" s="34">
        <v>1</v>
      </c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29" ht="15" x14ac:dyDescent="0.25">
      <c r="A226" s="40">
        <v>1593</v>
      </c>
      <c r="B226" s="34">
        <v>28</v>
      </c>
      <c r="C226" s="42">
        <v>4460261.3499999996</v>
      </c>
      <c r="D226" s="42">
        <v>355311.97</v>
      </c>
      <c r="E226" s="34" t="s">
        <v>90</v>
      </c>
      <c r="F226" s="47" t="s">
        <v>41</v>
      </c>
      <c r="G226" s="35" t="s">
        <v>43</v>
      </c>
      <c r="H226" s="22" t="s">
        <v>91</v>
      </c>
      <c r="I226" s="37">
        <v>3</v>
      </c>
      <c r="J226" s="37" t="s">
        <v>92</v>
      </c>
      <c r="K226" s="37" t="s">
        <v>92</v>
      </c>
      <c r="L226" s="34">
        <v>1</v>
      </c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</row>
    <row r="227" spans="1:29" ht="15" x14ac:dyDescent="0.25">
      <c r="A227" s="40">
        <v>1777</v>
      </c>
      <c r="B227" s="34">
        <v>59</v>
      </c>
      <c r="C227" s="42">
        <v>4453383.0999999996</v>
      </c>
      <c r="D227" s="42">
        <v>355339.7</v>
      </c>
      <c r="E227" s="34" t="s">
        <v>90</v>
      </c>
      <c r="F227" s="47" t="s">
        <v>41</v>
      </c>
      <c r="G227" s="35" t="s">
        <v>43</v>
      </c>
      <c r="H227" s="22" t="s">
        <v>91</v>
      </c>
      <c r="I227" s="37">
        <v>2</v>
      </c>
      <c r="J227" s="37" t="s">
        <v>92</v>
      </c>
      <c r="K227" s="37" t="s">
        <v>92</v>
      </c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>
        <v>1</v>
      </c>
      <c r="W227" s="34"/>
    </row>
    <row r="228" spans="1:29" ht="15" x14ac:dyDescent="0.25">
      <c r="A228" s="40">
        <v>1468</v>
      </c>
      <c r="B228" s="34">
        <v>21</v>
      </c>
      <c r="C228" s="42">
        <v>4445278.37</v>
      </c>
      <c r="D228" s="42">
        <v>355562.93</v>
      </c>
      <c r="E228" s="34" t="s">
        <v>90</v>
      </c>
      <c r="F228" s="47" t="s">
        <v>41</v>
      </c>
      <c r="G228" s="35" t="s">
        <v>43</v>
      </c>
      <c r="H228" s="22" t="s">
        <v>91</v>
      </c>
      <c r="I228" s="37">
        <v>3</v>
      </c>
      <c r="J228" s="37" t="s">
        <v>92</v>
      </c>
      <c r="K228" s="37" t="s">
        <v>92</v>
      </c>
      <c r="L228" s="34"/>
      <c r="M228" s="34"/>
      <c r="N228" s="34"/>
      <c r="O228" s="34">
        <v>1</v>
      </c>
      <c r="P228" s="34"/>
      <c r="Q228" s="34"/>
      <c r="R228" s="34"/>
      <c r="S228" s="34"/>
      <c r="T228" s="34"/>
      <c r="U228" s="34"/>
      <c r="V228" s="34"/>
      <c r="W228" s="34"/>
    </row>
    <row r="229" spans="1:29" ht="15" x14ac:dyDescent="0.25">
      <c r="A229" s="40">
        <v>1950</v>
      </c>
      <c r="B229" s="34">
        <v>28</v>
      </c>
      <c r="C229" s="42">
        <v>4459954.99</v>
      </c>
      <c r="D229" s="42">
        <v>355716.96</v>
      </c>
      <c r="E229" s="34" t="s">
        <v>90</v>
      </c>
      <c r="F229" s="47" t="s">
        <v>41</v>
      </c>
      <c r="G229" s="35" t="s">
        <v>43</v>
      </c>
      <c r="H229" s="22" t="s">
        <v>91</v>
      </c>
      <c r="I229" s="37">
        <v>3</v>
      </c>
      <c r="J229" s="37" t="s">
        <v>92</v>
      </c>
      <c r="K229" s="37" t="s">
        <v>92</v>
      </c>
      <c r="L229" s="34">
        <v>1</v>
      </c>
      <c r="M229" s="34"/>
      <c r="N229" s="34">
        <v>1</v>
      </c>
      <c r="O229" s="34">
        <v>1</v>
      </c>
      <c r="P229" s="34"/>
      <c r="Q229" s="34">
        <v>1</v>
      </c>
      <c r="R229" s="34"/>
      <c r="S229" s="34"/>
      <c r="T229" s="34"/>
      <c r="U229" s="34"/>
      <c r="V229" s="34"/>
      <c r="W229" s="34"/>
    </row>
    <row r="230" spans="1:29" ht="15" x14ac:dyDescent="0.25">
      <c r="A230" s="40">
        <v>1948</v>
      </c>
      <c r="B230" s="34">
        <v>28</v>
      </c>
      <c r="C230" s="42">
        <v>4459177.0999999996</v>
      </c>
      <c r="D230" s="42">
        <v>355857.46</v>
      </c>
      <c r="E230" s="34" t="s">
        <v>90</v>
      </c>
      <c r="F230" s="47" t="s">
        <v>41</v>
      </c>
      <c r="G230" s="35" t="s">
        <v>43</v>
      </c>
      <c r="H230" s="22" t="s">
        <v>91</v>
      </c>
      <c r="I230" s="37">
        <v>3</v>
      </c>
      <c r="J230" s="37" t="s">
        <v>92</v>
      </c>
      <c r="K230" s="37" t="s">
        <v>92</v>
      </c>
      <c r="L230" s="34"/>
      <c r="M230" s="34"/>
      <c r="N230" s="34"/>
      <c r="O230" s="34"/>
      <c r="P230" s="34"/>
      <c r="Q230" s="34"/>
      <c r="R230" s="34">
        <v>1</v>
      </c>
      <c r="S230" s="34"/>
      <c r="T230" s="34"/>
      <c r="U230" s="34">
        <v>1</v>
      </c>
      <c r="V230" s="34"/>
      <c r="W230" s="34"/>
    </row>
    <row r="231" spans="1:29" ht="15" x14ac:dyDescent="0.25">
      <c r="A231" s="40">
        <v>1458</v>
      </c>
      <c r="B231" s="34">
        <v>28</v>
      </c>
      <c r="C231" s="42">
        <v>4459105.7</v>
      </c>
      <c r="D231" s="42">
        <v>355921.17</v>
      </c>
      <c r="E231" s="34" t="s">
        <v>90</v>
      </c>
      <c r="F231" s="47" t="s">
        <v>41</v>
      </c>
      <c r="G231" s="35" t="s">
        <v>43</v>
      </c>
      <c r="H231" s="22" t="s">
        <v>91</v>
      </c>
      <c r="I231" s="37">
        <v>3</v>
      </c>
      <c r="J231" s="37" t="s">
        <v>92</v>
      </c>
      <c r="K231" s="37" t="s">
        <v>92</v>
      </c>
      <c r="L231" s="34">
        <v>1</v>
      </c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</row>
    <row r="232" spans="1:29" ht="15" x14ac:dyDescent="0.25">
      <c r="A232" s="40">
        <v>1591</v>
      </c>
      <c r="B232" s="34">
        <v>28</v>
      </c>
      <c r="C232" s="42">
        <v>4459092.38</v>
      </c>
      <c r="D232" s="42">
        <v>355932.23</v>
      </c>
      <c r="E232" s="34" t="s">
        <v>90</v>
      </c>
      <c r="F232" s="47" t="s">
        <v>41</v>
      </c>
      <c r="G232" s="35" t="s">
        <v>43</v>
      </c>
      <c r="H232" s="22" t="s">
        <v>91</v>
      </c>
      <c r="I232" s="37">
        <v>3</v>
      </c>
      <c r="J232" s="37" t="s">
        <v>92</v>
      </c>
      <c r="K232" s="37" t="s">
        <v>92</v>
      </c>
      <c r="L232" s="34"/>
      <c r="M232" s="34"/>
      <c r="N232" s="34"/>
      <c r="O232" s="34"/>
      <c r="P232" s="34"/>
      <c r="Q232" s="34">
        <v>1</v>
      </c>
      <c r="R232" s="34"/>
      <c r="S232" s="34"/>
      <c r="T232" s="34"/>
      <c r="U232" s="34">
        <v>1</v>
      </c>
      <c r="V232" s="34"/>
      <c r="W232" s="34"/>
    </row>
    <row r="233" spans="1:29" ht="15" x14ac:dyDescent="0.25">
      <c r="A233" s="40">
        <v>1953</v>
      </c>
      <c r="B233" s="34">
        <v>28</v>
      </c>
      <c r="C233" s="42">
        <v>4458966.99</v>
      </c>
      <c r="D233" s="42">
        <v>356037.86</v>
      </c>
      <c r="E233" s="34" t="s">
        <v>90</v>
      </c>
      <c r="F233" s="47" t="s">
        <v>41</v>
      </c>
      <c r="G233" s="35" t="s">
        <v>43</v>
      </c>
      <c r="H233" s="22" t="s">
        <v>91</v>
      </c>
      <c r="I233" s="37">
        <v>3</v>
      </c>
      <c r="J233" s="37" t="s">
        <v>92</v>
      </c>
      <c r="K233" s="37" t="s">
        <v>92</v>
      </c>
      <c r="L233" s="34"/>
      <c r="M233" s="34">
        <v>1</v>
      </c>
      <c r="N233" s="34"/>
      <c r="O233" s="34">
        <v>1</v>
      </c>
      <c r="P233" s="34"/>
      <c r="Q233" s="34"/>
      <c r="R233" s="34"/>
      <c r="S233" s="34"/>
      <c r="T233" s="34"/>
      <c r="U233" s="34"/>
      <c r="V233" s="34"/>
      <c r="W233" s="34"/>
    </row>
    <row r="234" spans="1:29" ht="15" x14ac:dyDescent="0.25">
      <c r="A234" s="40">
        <v>1469</v>
      </c>
      <c r="B234" s="34">
        <v>21</v>
      </c>
      <c r="C234" s="42">
        <v>4445196.8</v>
      </c>
      <c r="D234" s="42">
        <v>356090.82</v>
      </c>
      <c r="E234" s="34" t="s">
        <v>90</v>
      </c>
      <c r="F234" s="47" t="s">
        <v>41</v>
      </c>
      <c r="G234" s="35" t="s">
        <v>43</v>
      </c>
      <c r="H234" s="22" t="s">
        <v>91</v>
      </c>
      <c r="I234" s="37">
        <v>2</v>
      </c>
      <c r="J234" s="37" t="s">
        <v>92</v>
      </c>
      <c r="K234" s="37" t="s">
        <v>92</v>
      </c>
      <c r="L234" s="34"/>
      <c r="M234" s="34"/>
      <c r="N234" s="34"/>
      <c r="O234" s="34">
        <v>1</v>
      </c>
      <c r="P234" s="34"/>
      <c r="Q234" s="34"/>
      <c r="R234" s="34"/>
      <c r="S234" s="34"/>
      <c r="T234" s="34"/>
      <c r="U234" s="34"/>
      <c r="V234" s="34"/>
      <c r="W234" s="34"/>
    </row>
    <row r="235" spans="1:29" ht="15" x14ac:dyDescent="0.25">
      <c r="A235" s="40">
        <v>1962</v>
      </c>
      <c r="B235" s="34">
        <v>21</v>
      </c>
      <c r="C235" s="42">
        <v>4445188</v>
      </c>
      <c r="D235" s="42">
        <v>356174.16</v>
      </c>
      <c r="E235" s="34" t="s">
        <v>90</v>
      </c>
      <c r="F235" s="47" t="s">
        <v>41</v>
      </c>
      <c r="G235" s="35" t="s">
        <v>43</v>
      </c>
      <c r="H235" s="22" t="s">
        <v>91</v>
      </c>
      <c r="I235" s="37">
        <v>2</v>
      </c>
      <c r="J235" s="37" t="s">
        <v>92</v>
      </c>
      <c r="K235" s="37" t="s">
        <v>92</v>
      </c>
      <c r="L235" s="34"/>
      <c r="M235" s="34"/>
      <c r="N235" s="34"/>
      <c r="O235" s="34">
        <v>1</v>
      </c>
      <c r="P235" s="34"/>
      <c r="Q235" s="34"/>
      <c r="R235" s="34"/>
      <c r="S235" s="34"/>
      <c r="T235" s="34"/>
      <c r="U235" s="34"/>
      <c r="V235" s="34"/>
      <c r="W235" s="34"/>
    </row>
    <row r="236" spans="1:29" ht="15" x14ac:dyDescent="0.25">
      <c r="A236" s="40">
        <v>1008</v>
      </c>
      <c r="B236" s="34">
        <v>47</v>
      </c>
      <c r="C236" s="42">
        <v>4463158.75</v>
      </c>
      <c r="D236" s="42">
        <v>356226.63</v>
      </c>
      <c r="E236" s="34" t="s">
        <v>90</v>
      </c>
      <c r="F236" s="47" t="s">
        <v>41</v>
      </c>
      <c r="G236" s="35" t="s">
        <v>43</v>
      </c>
      <c r="H236" s="22" t="s">
        <v>91</v>
      </c>
      <c r="I236" s="37">
        <v>3</v>
      </c>
      <c r="J236" s="37" t="s">
        <v>92</v>
      </c>
      <c r="K236" s="37" t="s">
        <v>92</v>
      </c>
      <c r="L236" s="34"/>
      <c r="M236" s="34">
        <v>1</v>
      </c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Z236" s="9"/>
      <c r="AA236" s="9"/>
      <c r="AB236" s="9"/>
      <c r="AC236" s="9"/>
    </row>
    <row r="237" spans="1:29" ht="15" x14ac:dyDescent="0.25">
      <c r="A237" s="40">
        <v>1590</v>
      </c>
      <c r="B237" s="34">
        <v>28</v>
      </c>
      <c r="C237" s="42">
        <v>4458726.75</v>
      </c>
      <c r="D237" s="42">
        <v>356233</v>
      </c>
      <c r="E237" s="34" t="s">
        <v>90</v>
      </c>
      <c r="F237" s="47" t="s">
        <v>41</v>
      </c>
      <c r="G237" s="35" t="s">
        <v>43</v>
      </c>
      <c r="H237" s="22" t="s">
        <v>91</v>
      </c>
      <c r="I237" s="37">
        <v>3</v>
      </c>
      <c r="J237" s="37" t="s">
        <v>92</v>
      </c>
      <c r="K237" s="37" t="s">
        <v>92</v>
      </c>
      <c r="L237" s="34"/>
      <c r="M237" s="34">
        <v>1</v>
      </c>
      <c r="N237" s="34"/>
      <c r="O237" s="34"/>
      <c r="P237" s="34"/>
      <c r="Q237" s="34"/>
      <c r="R237" s="34"/>
      <c r="S237" s="34"/>
      <c r="T237" s="34"/>
      <c r="U237" s="34"/>
      <c r="V237" s="34"/>
      <c r="W237" s="34"/>
    </row>
    <row r="238" spans="1:29" ht="15" x14ac:dyDescent="0.25">
      <c r="A238" s="40">
        <v>1635</v>
      </c>
      <c r="B238" s="34">
        <v>59</v>
      </c>
      <c r="C238" s="42">
        <v>4452369.54</v>
      </c>
      <c r="D238" s="42">
        <v>356237.69</v>
      </c>
      <c r="E238" s="34" t="s">
        <v>90</v>
      </c>
      <c r="F238" s="47" t="s">
        <v>41</v>
      </c>
      <c r="G238" s="35" t="s">
        <v>43</v>
      </c>
      <c r="H238" s="22" t="s">
        <v>91</v>
      </c>
      <c r="I238" s="37">
        <v>2</v>
      </c>
      <c r="J238" s="37" t="s">
        <v>92</v>
      </c>
      <c r="K238" s="37" t="s">
        <v>92</v>
      </c>
      <c r="L238" s="34">
        <v>1</v>
      </c>
      <c r="M238" s="34">
        <v>1</v>
      </c>
      <c r="N238" s="34"/>
      <c r="O238" s="34"/>
      <c r="P238" s="34"/>
      <c r="Q238" s="34">
        <v>1</v>
      </c>
      <c r="R238" s="34"/>
      <c r="S238" s="34"/>
      <c r="T238" s="34"/>
      <c r="U238" s="34"/>
      <c r="V238" s="34"/>
      <c r="W238" s="34"/>
      <c r="X238" s="34"/>
    </row>
    <row r="239" spans="1:29" ht="15" x14ac:dyDescent="0.25">
      <c r="A239" s="40">
        <v>1778</v>
      </c>
      <c r="B239" s="34">
        <v>59</v>
      </c>
      <c r="C239" s="42">
        <v>4452376.4000000004</v>
      </c>
      <c r="D239" s="42">
        <v>356240.2</v>
      </c>
      <c r="E239" s="34" t="s">
        <v>90</v>
      </c>
      <c r="F239" s="47" t="s">
        <v>41</v>
      </c>
      <c r="G239" s="35" t="s">
        <v>43</v>
      </c>
      <c r="H239" s="22" t="s">
        <v>91</v>
      </c>
      <c r="I239" s="37">
        <v>2</v>
      </c>
      <c r="J239" s="37" t="s">
        <v>92</v>
      </c>
      <c r="K239" s="37" t="s">
        <v>92</v>
      </c>
      <c r="L239" s="34"/>
      <c r="M239" s="34"/>
      <c r="N239" s="34"/>
      <c r="O239" s="34">
        <v>1</v>
      </c>
      <c r="P239" s="34"/>
      <c r="Q239" s="34"/>
      <c r="R239" s="34"/>
      <c r="S239" s="34"/>
      <c r="T239" s="34"/>
      <c r="U239" s="34"/>
      <c r="V239" s="34"/>
      <c r="W239" s="34"/>
      <c r="X239" s="34"/>
    </row>
    <row r="240" spans="1:29" ht="15" x14ac:dyDescent="0.25">
      <c r="A240" s="40">
        <v>1946</v>
      </c>
      <c r="B240" s="34">
        <v>28</v>
      </c>
      <c r="C240" s="42">
        <v>4458691.0999999996</v>
      </c>
      <c r="D240" s="42">
        <v>356262.17</v>
      </c>
      <c r="E240" s="34" t="s">
        <v>90</v>
      </c>
      <c r="F240" s="47" t="s">
        <v>41</v>
      </c>
      <c r="G240" s="35" t="s">
        <v>43</v>
      </c>
      <c r="H240" s="22" t="s">
        <v>91</v>
      </c>
      <c r="I240" s="37">
        <v>3</v>
      </c>
      <c r="J240" s="37" t="s">
        <v>92</v>
      </c>
      <c r="K240" s="37" t="s">
        <v>92</v>
      </c>
      <c r="L240" s="34"/>
      <c r="M240" s="34"/>
      <c r="N240" s="34"/>
      <c r="O240" s="34">
        <v>1</v>
      </c>
      <c r="P240" s="34"/>
      <c r="Q240" s="34">
        <v>1</v>
      </c>
      <c r="R240" s="34"/>
      <c r="S240" s="34"/>
      <c r="T240" s="34"/>
      <c r="U240" s="34"/>
      <c r="V240" s="34">
        <v>1</v>
      </c>
      <c r="W240" s="34"/>
    </row>
    <row r="241" spans="1:29" ht="15" x14ac:dyDescent="0.25">
      <c r="A241" s="40">
        <v>1589</v>
      </c>
      <c r="B241" s="34">
        <v>28</v>
      </c>
      <c r="C241" s="42">
        <v>4458664.29</v>
      </c>
      <c r="D241" s="42">
        <v>356281.99</v>
      </c>
      <c r="E241" s="34" t="s">
        <v>90</v>
      </c>
      <c r="F241" s="47" t="s">
        <v>41</v>
      </c>
      <c r="G241" s="35" t="s">
        <v>43</v>
      </c>
      <c r="H241" s="22" t="s">
        <v>91</v>
      </c>
      <c r="I241" s="37">
        <v>3</v>
      </c>
      <c r="J241" s="37" t="s">
        <v>92</v>
      </c>
      <c r="K241" s="37" t="s">
        <v>92</v>
      </c>
      <c r="L241" s="34"/>
      <c r="M241" s="34">
        <v>1</v>
      </c>
      <c r="N241" s="34"/>
      <c r="O241" s="34"/>
      <c r="P241" s="34"/>
      <c r="Q241" s="34"/>
      <c r="R241" s="34"/>
      <c r="S241" s="34"/>
      <c r="T241" s="34"/>
      <c r="U241" s="34"/>
      <c r="V241" s="34"/>
      <c r="W241" s="34"/>
    </row>
    <row r="242" spans="1:29" ht="15" x14ac:dyDescent="0.25">
      <c r="A242" s="40">
        <v>1260</v>
      </c>
      <c r="B242" s="34">
        <v>28</v>
      </c>
      <c r="C242" s="42">
        <v>4458660.8499999996</v>
      </c>
      <c r="D242" s="42">
        <v>356287.8</v>
      </c>
      <c r="E242" s="34" t="s">
        <v>90</v>
      </c>
      <c r="F242" s="47" t="s">
        <v>41</v>
      </c>
      <c r="G242" s="35" t="s">
        <v>43</v>
      </c>
      <c r="H242" s="22" t="s">
        <v>91</v>
      </c>
      <c r="I242" s="37">
        <v>3</v>
      </c>
      <c r="J242" s="37" t="s">
        <v>92</v>
      </c>
      <c r="K242" s="37" t="s">
        <v>92</v>
      </c>
      <c r="L242" s="34"/>
      <c r="M242" s="34"/>
      <c r="N242" s="34"/>
      <c r="O242" s="34">
        <v>1</v>
      </c>
      <c r="P242" s="34"/>
      <c r="Q242" s="34"/>
      <c r="R242" s="34"/>
      <c r="S242" s="34"/>
      <c r="T242" s="34"/>
      <c r="U242" s="34"/>
      <c r="V242" s="34"/>
      <c r="W242" s="34"/>
    </row>
    <row r="243" spans="1:29" ht="15" x14ac:dyDescent="0.25">
      <c r="A243" s="40">
        <v>1588</v>
      </c>
      <c r="B243" s="34">
        <v>28</v>
      </c>
      <c r="C243" s="42">
        <v>4458659.07</v>
      </c>
      <c r="D243" s="42">
        <v>356288.1</v>
      </c>
      <c r="E243" s="34" t="s">
        <v>90</v>
      </c>
      <c r="F243" s="47" t="s">
        <v>41</v>
      </c>
      <c r="G243" s="35" t="s">
        <v>43</v>
      </c>
      <c r="H243" s="22" t="s">
        <v>91</v>
      </c>
      <c r="I243" s="37">
        <v>3</v>
      </c>
      <c r="J243" s="37" t="s">
        <v>92</v>
      </c>
      <c r="K243" s="37" t="s">
        <v>92</v>
      </c>
      <c r="L243" s="34"/>
      <c r="M243" s="34">
        <v>1</v>
      </c>
      <c r="N243" s="34"/>
      <c r="O243" s="34"/>
      <c r="P243" s="34"/>
      <c r="Q243" s="34"/>
      <c r="R243" s="34"/>
      <c r="S243" s="34"/>
      <c r="T243" s="34"/>
      <c r="U243" s="34"/>
      <c r="V243" s="34"/>
      <c r="W243" s="34"/>
    </row>
    <row r="244" spans="1:29" s="9" customFormat="1" ht="15" x14ac:dyDescent="0.25">
      <c r="A244" s="62"/>
      <c r="B244" s="36"/>
      <c r="C244" s="44"/>
      <c r="D244" s="44"/>
      <c r="E244" s="36"/>
      <c r="F244" s="36"/>
      <c r="G244" s="38"/>
      <c r="H244" s="36"/>
      <c r="I244" s="46"/>
      <c r="J244" s="46"/>
      <c r="K244" s="4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Z244"/>
      <c r="AA244"/>
      <c r="AB244"/>
      <c r="AC244"/>
    </row>
    <row r="245" spans="1:29" ht="15" x14ac:dyDescent="0.25">
      <c r="A245" s="40">
        <v>1680</v>
      </c>
      <c r="B245" s="34">
        <v>25</v>
      </c>
      <c r="C245" s="42">
        <v>4445494.6900000004</v>
      </c>
      <c r="D245" s="42">
        <v>316803.74</v>
      </c>
      <c r="E245" s="34" t="s">
        <v>90</v>
      </c>
      <c r="F245" s="47" t="s">
        <v>40</v>
      </c>
      <c r="G245" s="35" t="s">
        <v>43</v>
      </c>
      <c r="H245" s="22" t="s">
        <v>94</v>
      </c>
      <c r="I245" s="37">
        <v>3</v>
      </c>
      <c r="J245" s="37" t="s">
        <v>92</v>
      </c>
      <c r="K245" s="37" t="s">
        <v>92</v>
      </c>
      <c r="L245" s="34">
        <v>1</v>
      </c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spans="1:29" ht="15" x14ac:dyDescent="0.25">
      <c r="A246" s="40">
        <v>1986</v>
      </c>
      <c r="B246" s="34">
        <v>25</v>
      </c>
      <c r="C246" s="42">
        <v>4445270.51</v>
      </c>
      <c r="D246" s="42">
        <v>316984.24</v>
      </c>
      <c r="E246" s="34" t="s">
        <v>90</v>
      </c>
      <c r="F246" s="47" t="s">
        <v>40</v>
      </c>
      <c r="G246" s="35" t="s">
        <v>43</v>
      </c>
      <c r="H246" s="22" t="s">
        <v>94</v>
      </c>
      <c r="I246" s="37">
        <v>3</v>
      </c>
      <c r="J246" s="37" t="s">
        <v>92</v>
      </c>
      <c r="K246" s="37" t="s">
        <v>92</v>
      </c>
      <c r="L246" s="34">
        <v>1</v>
      </c>
      <c r="M246" s="34"/>
      <c r="N246" s="34"/>
      <c r="O246" s="34">
        <v>1</v>
      </c>
      <c r="P246" s="34"/>
      <c r="Q246" s="34"/>
      <c r="R246" s="34"/>
      <c r="S246" s="34"/>
      <c r="T246" s="34"/>
      <c r="U246" s="34"/>
      <c r="V246" s="34"/>
      <c r="W246" s="34"/>
    </row>
    <row r="247" spans="1:29" ht="15" x14ac:dyDescent="0.25">
      <c r="A247" s="40">
        <v>1279</v>
      </c>
      <c r="B247" s="34">
        <v>25</v>
      </c>
      <c r="C247" s="42">
        <v>4445241.91</v>
      </c>
      <c r="D247" s="42">
        <v>317009.71999999997</v>
      </c>
      <c r="E247" s="34" t="s">
        <v>90</v>
      </c>
      <c r="F247" s="47" t="s">
        <v>40</v>
      </c>
      <c r="G247" s="35" t="s">
        <v>43</v>
      </c>
      <c r="H247" s="22" t="s">
        <v>94</v>
      </c>
      <c r="I247" s="37">
        <v>3</v>
      </c>
      <c r="J247" s="37" t="s">
        <v>92</v>
      </c>
      <c r="K247" s="37" t="s">
        <v>92</v>
      </c>
      <c r="L247" s="34">
        <v>1</v>
      </c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spans="1:29" ht="15" x14ac:dyDescent="0.25">
      <c r="A248" s="40">
        <v>1611</v>
      </c>
      <c r="B248" s="34">
        <v>25</v>
      </c>
      <c r="C248" s="42">
        <v>4445131.5</v>
      </c>
      <c r="D248" s="42">
        <v>317096.98</v>
      </c>
      <c r="E248" s="34" t="s">
        <v>90</v>
      </c>
      <c r="F248" s="47" t="s">
        <v>40</v>
      </c>
      <c r="G248" s="35" t="s">
        <v>43</v>
      </c>
      <c r="H248" s="22" t="s">
        <v>94</v>
      </c>
      <c r="I248" s="37">
        <v>3</v>
      </c>
      <c r="J248" s="37" t="s">
        <v>92</v>
      </c>
      <c r="K248" s="37" t="s">
        <v>92</v>
      </c>
      <c r="L248" s="34"/>
      <c r="M248" s="34"/>
      <c r="N248" s="34"/>
      <c r="O248" s="34"/>
      <c r="P248" s="34"/>
      <c r="Q248" s="34"/>
      <c r="R248" s="34">
        <v>1</v>
      </c>
      <c r="S248" s="34"/>
      <c r="T248" s="34"/>
      <c r="U248" s="34"/>
      <c r="V248" s="34"/>
      <c r="W248" s="34"/>
      <c r="X248" s="34"/>
    </row>
    <row r="249" spans="1:29" ht="15" x14ac:dyDescent="0.25">
      <c r="A249" s="40">
        <v>1982</v>
      </c>
      <c r="B249" s="34">
        <v>25</v>
      </c>
      <c r="C249" s="42">
        <v>4445037.1100000003</v>
      </c>
      <c r="D249" s="42">
        <v>317178.93</v>
      </c>
      <c r="E249" s="34" t="s">
        <v>90</v>
      </c>
      <c r="F249" s="47" t="s">
        <v>40</v>
      </c>
      <c r="G249" s="35" t="s">
        <v>43</v>
      </c>
      <c r="H249" s="22" t="s">
        <v>94</v>
      </c>
      <c r="I249" s="37">
        <v>3</v>
      </c>
      <c r="J249" s="37" t="s">
        <v>92</v>
      </c>
      <c r="K249" s="37" t="s">
        <v>92</v>
      </c>
      <c r="L249" s="34"/>
      <c r="M249" s="34">
        <v>1</v>
      </c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spans="1:29" ht="15" x14ac:dyDescent="0.25">
      <c r="A250" s="40">
        <v>1985</v>
      </c>
      <c r="B250" s="34">
        <v>25</v>
      </c>
      <c r="C250" s="42">
        <v>4445034.1900000004</v>
      </c>
      <c r="D250" s="42">
        <v>317180.56</v>
      </c>
      <c r="E250" s="34" t="s">
        <v>90</v>
      </c>
      <c r="F250" s="47" t="s">
        <v>40</v>
      </c>
      <c r="G250" s="35" t="s">
        <v>43</v>
      </c>
      <c r="H250" s="22" t="s">
        <v>94</v>
      </c>
      <c r="I250" s="37">
        <v>3</v>
      </c>
      <c r="J250" s="37" t="s">
        <v>92</v>
      </c>
      <c r="K250" s="37" t="s">
        <v>92</v>
      </c>
      <c r="L250" s="34">
        <v>1</v>
      </c>
      <c r="M250" s="34"/>
      <c r="N250" s="34"/>
      <c r="O250" s="34">
        <v>1</v>
      </c>
      <c r="P250" s="34"/>
      <c r="Q250" s="34"/>
      <c r="R250" s="34"/>
      <c r="S250" s="34"/>
      <c r="T250" s="34"/>
      <c r="U250" s="34"/>
      <c r="V250" s="34"/>
      <c r="W250" s="34"/>
      <c r="X250" s="34"/>
    </row>
    <row r="251" spans="1:29" ht="15" x14ac:dyDescent="0.25">
      <c r="A251" s="40">
        <v>1610</v>
      </c>
      <c r="B251" s="34">
        <v>25</v>
      </c>
      <c r="C251" s="42">
        <v>4444774.7300000004</v>
      </c>
      <c r="D251" s="42">
        <v>317387.43</v>
      </c>
      <c r="E251" s="34" t="s">
        <v>90</v>
      </c>
      <c r="F251" s="47" t="s">
        <v>40</v>
      </c>
      <c r="G251" s="35" t="s">
        <v>43</v>
      </c>
      <c r="H251" s="22" t="s">
        <v>94</v>
      </c>
      <c r="I251" s="37">
        <v>3</v>
      </c>
      <c r="J251" s="37" t="s">
        <v>92</v>
      </c>
      <c r="K251" s="37" t="s">
        <v>92</v>
      </c>
      <c r="L251" s="34">
        <v>1</v>
      </c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spans="1:29" ht="15" x14ac:dyDescent="0.25">
      <c r="A252" s="40">
        <v>1981</v>
      </c>
      <c r="B252" s="34">
        <v>25</v>
      </c>
      <c r="C252" s="42">
        <v>4444776.0199999996</v>
      </c>
      <c r="D252" s="42">
        <v>317393.77</v>
      </c>
      <c r="E252" s="34" t="s">
        <v>90</v>
      </c>
      <c r="F252" s="47" t="s">
        <v>40</v>
      </c>
      <c r="G252" s="35" t="s">
        <v>43</v>
      </c>
      <c r="H252" s="22" t="s">
        <v>94</v>
      </c>
      <c r="I252" s="37">
        <v>3</v>
      </c>
      <c r="J252" s="37" t="s">
        <v>92</v>
      </c>
      <c r="K252" s="37" t="s">
        <v>92</v>
      </c>
      <c r="L252" s="34"/>
      <c r="M252" s="34"/>
      <c r="N252" s="34">
        <v>1</v>
      </c>
      <c r="O252" s="34">
        <v>1</v>
      </c>
      <c r="P252" s="34"/>
      <c r="Q252" s="34"/>
      <c r="R252" s="34"/>
      <c r="S252" s="34"/>
      <c r="T252" s="34"/>
      <c r="U252" s="34"/>
      <c r="V252" s="34"/>
      <c r="W252" s="34"/>
    </row>
    <row r="253" spans="1:29" ht="15" x14ac:dyDescent="0.25">
      <c r="A253" s="40">
        <v>1980</v>
      </c>
      <c r="B253" s="34">
        <v>25</v>
      </c>
      <c r="C253" s="42">
        <v>4444776.6500000004</v>
      </c>
      <c r="D253" s="42">
        <v>317395.24</v>
      </c>
      <c r="E253" s="34" t="s">
        <v>90</v>
      </c>
      <c r="F253" s="47" t="s">
        <v>40</v>
      </c>
      <c r="G253" s="35" t="s">
        <v>43</v>
      </c>
      <c r="H253" s="22" t="s">
        <v>94</v>
      </c>
      <c r="I253" s="37">
        <v>3</v>
      </c>
      <c r="J253" s="37" t="s">
        <v>92</v>
      </c>
      <c r="K253" s="37" t="s">
        <v>92</v>
      </c>
      <c r="L253" s="34"/>
      <c r="M253" s="34">
        <v>1</v>
      </c>
      <c r="N253" s="34"/>
      <c r="O253" s="34"/>
      <c r="P253" s="34"/>
      <c r="Q253" s="34"/>
      <c r="R253" s="34"/>
      <c r="S253" s="34"/>
      <c r="T253" s="34"/>
      <c r="U253" s="34"/>
      <c r="V253" s="34"/>
      <c r="W253" s="34"/>
    </row>
    <row r="254" spans="1:29" ht="15" x14ac:dyDescent="0.25">
      <c r="A254" s="40">
        <v>1902</v>
      </c>
      <c r="B254" s="34">
        <v>24</v>
      </c>
      <c r="C254" s="42">
        <v>4440389.66</v>
      </c>
      <c r="D254" s="42">
        <v>319381.46999999997</v>
      </c>
      <c r="E254" s="34" t="s">
        <v>90</v>
      </c>
      <c r="F254" s="47" t="s">
        <v>40</v>
      </c>
      <c r="G254" s="35" t="s">
        <v>43</v>
      </c>
      <c r="H254" s="22" t="s">
        <v>94</v>
      </c>
      <c r="I254" s="37">
        <v>3</v>
      </c>
      <c r="J254" s="37" t="s">
        <v>92</v>
      </c>
      <c r="K254" s="37" t="s">
        <v>92</v>
      </c>
      <c r="L254" s="34"/>
      <c r="M254" s="34"/>
      <c r="N254" s="34"/>
      <c r="O254" s="34">
        <v>1</v>
      </c>
      <c r="P254" s="34"/>
      <c r="Q254" s="34"/>
      <c r="R254" s="34"/>
      <c r="S254" s="34"/>
      <c r="T254" s="34"/>
      <c r="U254" s="34"/>
      <c r="V254" s="34"/>
      <c r="W254" s="34"/>
    </row>
    <row r="255" spans="1:29" ht="15" x14ac:dyDescent="0.25">
      <c r="A255" s="40">
        <v>1000</v>
      </c>
      <c r="B255" s="34">
        <v>1</v>
      </c>
      <c r="C255" s="42">
        <v>4467894.7699999996</v>
      </c>
      <c r="D255" s="42">
        <v>323372.31</v>
      </c>
      <c r="E255" s="34" t="s">
        <v>90</v>
      </c>
      <c r="F255" s="47" t="s">
        <v>40</v>
      </c>
      <c r="G255" s="35" t="s">
        <v>43</v>
      </c>
      <c r="H255" s="22" t="s">
        <v>94</v>
      </c>
      <c r="I255" s="37">
        <v>2</v>
      </c>
      <c r="J255" s="37" t="s">
        <v>92</v>
      </c>
      <c r="K255" s="37" t="s">
        <v>92</v>
      </c>
      <c r="L255" s="34">
        <v>1</v>
      </c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</row>
    <row r="256" spans="1:29" ht="15" x14ac:dyDescent="0.25">
      <c r="A256" s="40">
        <v>1883</v>
      </c>
      <c r="B256" s="34">
        <v>26</v>
      </c>
      <c r="C256" s="42">
        <v>4462424.08</v>
      </c>
      <c r="D256" s="42">
        <v>324667.49</v>
      </c>
      <c r="E256" s="34" t="s">
        <v>90</v>
      </c>
      <c r="F256" s="47" t="s">
        <v>40</v>
      </c>
      <c r="G256" s="35" t="s">
        <v>43</v>
      </c>
      <c r="H256" s="22" t="s">
        <v>94</v>
      </c>
      <c r="I256" s="37">
        <v>2</v>
      </c>
      <c r="J256" s="37" t="s">
        <v>92</v>
      </c>
      <c r="K256" s="37" t="s">
        <v>92</v>
      </c>
      <c r="L256" s="34"/>
      <c r="M256" s="34"/>
      <c r="N256" s="34"/>
      <c r="O256" s="34"/>
      <c r="P256" s="34">
        <v>1</v>
      </c>
      <c r="Q256" s="34"/>
      <c r="R256" s="34"/>
      <c r="S256" s="34"/>
      <c r="T256" s="34"/>
      <c r="U256" s="34"/>
      <c r="V256" s="34"/>
      <c r="W256" s="34"/>
      <c r="X256" s="34"/>
    </row>
    <row r="257" spans="1:24" ht="15" x14ac:dyDescent="0.25">
      <c r="A257" s="40">
        <v>1317</v>
      </c>
      <c r="B257" s="34">
        <v>23</v>
      </c>
      <c r="C257" s="42">
        <v>4444907.88</v>
      </c>
      <c r="D257" s="42">
        <v>325925.21000000002</v>
      </c>
      <c r="E257" s="34" t="s">
        <v>90</v>
      </c>
      <c r="F257" s="47" t="s">
        <v>40</v>
      </c>
      <c r="G257" s="35" t="s">
        <v>43</v>
      </c>
      <c r="H257" s="22" t="s">
        <v>94</v>
      </c>
      <c r="I257" s="37">
        <v>3</v>
      </c>
      <c r="J257" s="37" t="s">
        <v>92</v>
      </c>
      <c r="K257" s="37" t="s">
        <v>92</v>
      </c>
      <c r="L257" s="34">
        <v>1</v>
      </c>
      <c r="M257" s="34"/>
      <c r="N257" s="34"/>
      <c r="O257" s="34"/>
      <c r="P257" s="34"/>
      <c r="Q257" s="34"/>
      <c r="R257" s="34"/>
      <c r="S257" s="34"/>
      <c r="T257" s="34"/>
      <c r="U257" s="34">
        <v>1</v>
      </c>
      <c r="V257" s="34"/>
      <c r="W257" s="34"/>
    </row>
    <row r="258" spans="1:24" ht="15" x14ac:dyDescent="0.25">
      <c r="A258" s="40">
        <v>1257</v>
      </c>
      <c r="B258" s="34">
        <v>23</v>
      </c>
      <c r="C258" s="42">
        <v>4446189.92</v>
      </c>
      <c r="D258" s="42">
        <v>325936.55</v>
      </c>
      <c r="E258" s="34" t="s">
        <v>90</v>
      </c>
      <c r="F258" s="47" t="s">
        <v>40</v>
      </c>
      <c r="G258" s="35" t="s">
        <v>43</v>
      </c>
      <c r="H258" s="22" t="s">
        <v>94</v>
      </c>
      <c r="I258" s="37">
        <v>6</v>
      </c>
      <c r="J258" s="37" t="s">
        <v>92</v>
      </c>
      <c r="K258" s="37" t="s">
        <v>92</v>
      </c>
      <c r="L258" s="34"/>
      <c r="M258" s="34"/>
      <c r="N258" s="34">
        <v>1</v>
      </c>
      <c r="O258" s="34"/>
      <c r="P258" s="34"/>
      <c r="Q258" s="34"/>
      <c r="R258" s="34"/>
      <c r="S258" s="34"/>
      <c r="T258" s="34"/>
      <c r="U258" s="34"/>
      <c r="V258" s="34"/>
      <c r="W258" s="34"/>
    </row>
    <row r="259" spans="1:24" ht="15" x14ac:dyDescent="0.25">
      <c r="A259" s="40">
        <v>1891</v>
      </c>
      <c r="B259" s="34">
        <v>13</v>
      </c>
      <c r="C259" s="42">
        <v>4453035.78</v>
      </c>
      <c r="D259" s="42">
        <v>328019.15999999997</v>
      </c>
      <c r="E259" s="34" t="s">
        <v>90</v>
      </c>
      <c r="F259" s="47" t="s">
        <v>40</v>
      </c>
      <c r="G259" s="35" t="s">
        <v>43</v>
      </c>
      <c r="H259" s="22" t="s">
        <v>94</v>
      </c>
      <c r="I259" s="37">
        <v>7</v>
      </c>
      <c r="J259" s="37" t="s">
        <v>92</v>
      </c>
      <c r="K259" s="37" t="s">
        <v>92</v>
      </c>
      <c r="L259" s="34">
        <v>1</v>
      </c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</row>
    <row r="260" spans="1:24" ht="15" x14ac:dyDescent="0.25">
      <c r="A260" s="40">
        <v>2038</v>
      </c>
      <c r="B260" s="34">
        <v>13</v>
      </c>
      <c r="C260" s="42">
        <v>4453768.88</v>
      </c>
      <c r="D260" s="42">
        <v>328777.96000000002</v>
      </c>
      <c r="E260" s="34" t="s">
        <v>90</v>
      </c>
      <c r="F260" s="47" t="s">
        <v>40</v>
      </c>
      <c r="G260" s="35" t="s">
        <v>43</v>
      </c>
      <c r="H260" s="22" t="s">
        <v>94</v>
      </c>
      <c r="I260" s="37">
        <v>7</v>
      </c>
      <c r="J260" s="37" t="s">
        <v>92</v>
      </c>
      <c r="K260" s="37" t="s">
        <v>92</v>
      </c>
      <c r="L260" s="34"/>
      <c r="M260" s="34"/>
      <c r="N260" s="34"/>
      <c r="O260" s="34">
        <v>1</v>
      </c>
      <c r="P260" s="34"/>
      <c r="Q260" s="34"/>
      <c r="R260" s="34"/>
      <c r="S260" s="34"/>
      <c r="T260" s="34"/>
      <c r="U260" s="34"/>
      <c r="V260" s="34"/>
      <c r="W260" s="34"/>
    </row>
    <row r="261" spans="1:24" ht="15" x14ac:dyDescent="0.25">
      <c r="A261" s="40">
        <v>2037</v>
      </c>
      <c r="B261" s="34">
        <v>13</v>
      </c>
      <c r="C261" s="42">
        <v>4453883.3899999997</v>
      </c>
      <c r="D261" s="42">
        <v>328900.09999999998</v>
      </c>
      <c r="E261" s="34" t="s">
        <v>90</v>
      </c>
      <c r="F261" s="47" t="s">
        <v>40</v>
      </c>
      <c r="G261" s="35" t="s">
        <v>43</v>
      </c>
      <c r="H261" s="22" t="s">
        <v>94</v>
      </c>
      <c r="I261" s="37">
        <v>7</v>
      </c>
      <c r="J261" s="37" t="s">
        <v>92</v>
      </c>
      <c r="K261" s="37" t="s">
        <v>92</v>
      </c>
      <c r="L261" s="34"/>
      <c r="M261" s="34"/>
      <c r="N261" s="34"/>
      <c r="O261" s="34">
        <v>1</v>
      </c>
      <c r="P261" s="34"/>
      <c r="Q261" s="34"/>
      <c r="R261" s="34"/>
      <c r="S261" s="34"/>
      <c r="T261" s="34"/>
      <c r="U261" s="34"/>
      <c r="V261" s="34"/>
      <c r="W261" s="34"/>
    </row>
    <row r="262" spans="1:24" ht="15" x14ac:dyDescent="0.25">
      <c r="A262" s="40">
        <v>2039</v>
      </c>
      <c r="B262" s="34">
        <v>13</v>
      </c>
      <c r="C262" s="42">
        <v>4454055.3600000003</v>
      </c>
      <c r="D262" s="42">
        <v>329079.46000000002</v>
      </c>
      <c r="E262" s="34" t="s">
        <v>90</v>
      </c>
      <c r="F262" s="47" t="s">
        <v>40</v>
      </c>
      <c r="G262" s="35" t="s">
        <v>43</v>
      </c>
      <c r="H262" s="22" t="s">
        <v>94</v>
      </c>
      <c r="I262" s="37">
        <v>7</v>
      </c>
      <c r="J262" s="37" t="s">
        <v>92</v>
      </c>
      <c r="K262" s="37" t="s">
        <v>92</v>
      </c>
      <c r="L262" s="34"/>
      <c r="M262" s="34"/>
      <c r="N262" s="34"/>
      <c r="O262" s="34">
        <v>1</v>
      </c>
      <c r="P262" s="34"/>
      <c r="Q262" s="34"/>
      <c r="R262" s="34"/>
      <c r="S262" s="34"/>
      <c r="T262" s="34"/>
      <c r="U262" s="34"/>
      <c r="V262" s="34"/>
      <c r="W262" s="34"/>
    </row>
    <row r="263" spans="1:24" ht="15" x14ac:dyDescent="0.25">
      <c r="A263" s="40">
        <v>2040</v>
      </c>
      <c r="B263" s="34">
        <v>13</v>
      </c>
      <c r="C263" s="42">
        <v>4454056.6500000004</v>
      </c>
      <c r="D263" s="42">
        <v>329081.28000000003</v>
      </c>
      <c r="E263" s="34" t="s">
        <v>90</v>
      </c>
      <c r="F263" s="47" t="s">
        <v>40</v>
      </c>
      <c r="G263" s="35" t="s">
        <v>43</v>
      </c>
      <c r="H263" s="22" t="s">
        <v>94</v>
      </c>
      <c r="I263" s="37">
        <v>7</v>
      </c>
      <c r="J263" s="37" t="s">
        <v>92</v>
      </c>
      <c r="K263" s="37" t="s">
        <v>92</v>
      </c>
      <c r="L263" s="34">
        <v>1</v>
      </c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</row>
    <row r="264" spans="1:24" ht="15" x14ac:dyDescent="0.25">
      <c r="A264" s="40">
        <v>2025</v>
      </c>
      <c r="B264" s="34">
        <v>13</v>
      </c>
      <c r="C264" s="42">
        <v>4454248.0999999996</v>
      </c>
      <c r="D264" s="42">
        <v>329293.09000000003</v>
      </c>
      <c r="E264" s="34" t="s">
        <v>90</v>
      </c>
      <c r="F264" s="47" t="s">
        <v>40</v>
      </c>
      <c r="G264" s="35" t="s">
        <v>43</v>
      </c>
      <c r="H264" s="22" t="s">
        <v>94</v>
      </c>
      <c r="I264" s="37">
        <v>6</v>
      </c>
      <c r="J264" s="37" t="s">
        <v>92</v>
      </c>
      <c r="K264" s="37" t="s">
        <v>92</v>
      </c>
      <c r="L264" s="34"/>
      <c r="M264" s="34"/>
      <c r="N264" s="34">
        <v>1</v>
      </c>
      <c r="O264" s="34"/>
      <c r="P264" s="34"/>
      <c r="Q264" s="34"/>
      <c r="R264" s="34"/>
      <c r="S264" s="34"/>
      <c r="T264" s="34"/>
      <c r="U264" s="34"/>
      <c r="V264" s="34"/>
      <c r="W264" s="34"/>
    </row>
    <row r="265" spans="1:24" ht="15" x14ac:dyDescent="0.25">
      <c r="A265" s="40">
        <v>1341</v>
      </c>
      <c r="B265" s="34">
        <v>4</v>
      </c>
      <c r="C265" s="42">
        <v>4446827.41</v>
      </c>
      <c r="D265" s="42">
        <v>340986.43</v>
      </c>
      <c r="E265" s="34" t="s">
        <v>90</v>
      </c>
      <c r="F265" s="47" t="s">
        <v>40</v>
      </c>
      <c r="G265" s="35" t="s">
        <v>43</v>
      </c>
      <c r="H265" s="22" t="s">
        <v>94</v>
      </c>
      <c r="I265" s="37">
        <v>3</v>
      </c>
      <c r="J265" s="37" t="s">
        <v>92</v>
      </c>
      <c r="K265" s="37" t="s">
        <v>92</v>
      </c>
      <c r="L265" s="34"/>
      <c r="M265" s="34"/>
      <c r="N265" s="34"/>
      <c r="O265" s="34">
        <v>1</v>
      </c>
      <c r="P265" s="34"/>
      <c r="Q265" s="34"/>
      <c r="R265" s="34"/>
      <c r="S265" s="34"/>
      <c r="T265" s="34"/>
      <c r="U265" s="34"/>
      <c r="V265" s="34"/>
      <c r="W265" s="34"/>
    </row>
    <row r="266" spans="1:24" ht="15" x14ac:dyDescent="0.25">
      <c r="A266" s="40">
        <v>2072</v>
      </c>
      <c r="B266" s="34">
        <v>4</v>
      </c>
      <c r="C266" s="42">
        <v>4446759.3</v>
      </c>
      <c r="D266" s="42">
        <v>341612.49</v>
      </c>
      <c r="E266" s="34" t="s">
        <v>90</v>
      </c>
      <c r="F266" s="47" t="s">
        <v>40</v>
      </c>
      <c r="G266" s="35" t="s">
        <v>43</v>
      </c>
      <c r="H266" s="22" t="s">
        <v>94</v>
      </c>
      <c r="I266" s="37">
        <v>3</v>
      </c>
      <c r="J266" s="37" t="s">
        <v>92</v>
      </c>
      <c r="K266" s="37" t="s">
        <v>92</v>
      </c>
      <c r="L266" s="34"/>
      <c r="M266" s="34"/>
      <c r="N266" s="34"/>
      <c r="O266" s="34">
        <v>1</v>
      </c>
      <c r="P266" s="34"/>
      <c r="Q266" s="34"/>
      <c r="R266" s="34"/>
      <c r="S266" s="34"/>
      <c r="T266" s="34"/>
      <c r="U266" s="34"/>
      <c r="V266" s="34"/>
      <c r="W266" s="34"/>
      <c r="X266" s="34"/>
    </row>
    <row r="267" spans="1:24" ht="15" x14ac:dyDescent="0.25">
      <c r="A267" s="40">
        <v>2082</v>
      </c>
      <c r="B267" s="34">
        <v>4</v>
      </c>
      <c r="C267" s="42">
        <v>4446658</v>
      </c>
      <c r="D267" s="42">
        <v>342581.85</v>
      </c>
      <c r="E267" s="34" t="s">
        <v>90</v>
      </c>
      <c r="F267" s="47" t="s">
        <v>40</v>
      </c>
      <c r="G267" s="35" t="s">
        <v>43</v>
      </c>
      <c r="H267" s="22" t="s">
        <v>94</v>
      </c>
      <c r="I267" s="37">
        <v>3</v>
      </c>
      <c r="J267" s="37" t="s">
        <v>92</v>
      </c>
      <c r="K267" s="37" t="s">
        <v>92</v>
      </c>
      <c r="L267" s="34"/>
      <c r="M267" s="34"/>
      <c r="N267" s="34"/>
      <c r="O267" s="34">
        <v>1</v>
      </c>
      <c r="P267" s="34">
        <v>1</v>
      </c>
      <c r="Q267" s="34"/>
      <c r="R267" s="34"/>
      <c r="S267" s="34"/>
      <c r="T267" s="34"/>
      <c r="U267" s="34"/>
      <c r="V267" s="34"/>
      <c r="W267" s="34"/>
      <c r="X267" s="34"/>
    </row>
    <row r="268" spans="1:24" ht="15" x14ac:dyDescent="0.25">
      <c r="A268" s="40">
        <v>1864</v>
      </c>
      <c r="B268" s="34">
        <v>4</v>
      </c>
      <c r="C268" s="42">
        <v>4446593.9000000004</v>
      </c>
      <c r="D268" s="42">
        <v>343289.13</v>
      </c>
      <c r="E268" s="34" t="s">
        <v>90</v>
      </c>
      <c r="F268" s="47" t="s">
        <v>40</v>
      </c>
      <c r="G268" s="35" t="s">
        <v>43</v>
      </c>
      <c r="H268" s="22" t="s">
        <v>94</v>
      </c>
      <c r="I268" s="37">
        <v>3</v>
      </c>
      <c r="J268" s="37" t="s">
        <v>92</v>
      </c>
      <c r="K268" s="37" t="s">
        <v>92</v>
      </c>
      <c r="L268" s="34"/>
      <c r="M268" s="34"/>
      <c r="N268" s="34"/>
      <c r="O268" s="34"/>
      <c r="P268" s="34">
        <v>1</v>
      </c>
      <c r="Q268" s="34"/>
      <c r="R268" s="34"/>
      <c r="S268" s="34"/>
      <c r="T268" s="34"/>
      <c r="U268" s="34"/>
      <c r="V268" s="34"/>
      <c r="W268" s="34"/>
    </row>
    <row r="269" spans="1:24" ht="15" x14ac:dyDescent="0.25">
      <c r="A269" s="40">
        <v>2083</v>
      </c>
      <c r="B269" s="34">
        <v>4</v>
      </c>
      <c r="C269" s="42">
        <v>4446588.58</v>
      </c>
      <c r="D269" s="42">
        <v>343299.24</v>
      </c>
      <c r="E269" s="34" t="s">
        <v>90</v>
      </c>
      <c r="F269" s="47" t="s">
        <v>40</v>
      </c>
      <c r="G269" s="35" t="s">
        <v>43</v>
      </c>
      <c r="H269" s="22" t="s">
        <v>94</v>
      </c>
      <c r="I269" s="37">
        <v>3</v>
      </c>
      <c r="J269" s="37" t="s">
        <v>92</v>
      </c>
      <c r="K269" s="37" t="s">
        <v>92</v>
      </c>
      <c r="L269" s="34"/>
      <c r="M269" s="34"/>
      <c r="N269" s="34"/>
      <c r="O269" s="34"/>
      <c r="P269" s="34">
        <v>1</v>
      </c>
      <c r="Q269" s="34"/>
      <c r="R269" s="34"/>
      <c r="S269" s="34"/>
      <c r="T269" s="34"/>
      <c r="U269" s="34"/>
      <c r="V269" s="34"/>
      <c r="W269" s="34"/>
      <c r="X269" s="34"/>
    </row>
    <row r="270" spans="1:24" ht="15" x14ac:dyDescent="0.25">
      <c r="A270" s="40">
        <v>2084</v>
      </c>
      <c r="B270" s="34">
        <v>4</v>
      </c>
      <c r="C270" s="42">
        <v>4446529.4000000004</v>
      </c>
      <c r="D270" s="42">
        <v>344018.81</v>
      </c>
      <c r="E270" s="34" t="s">
        <v>90</v>
      </c>
      <c r="F270" s="47" t="s">
        <v>40</v>
      </c>
      <c r="G270" s="35" t="s">
        <v>43</v>
      </c>
      <c r="H270" s="22" t="s">
        <v>94</v>
      </c>
      <c r="I270" s="37">
        <v>3</v>
      </c>
      <c r="J270" s="37" t="s">
        <v>92</v>
      </c>
      <c r="K270" s="37" t="s">
        <v>92</v>
      </c>
      <c r="L270" s="34"/>
      <c r="M270" s="34"/>
      <c r="N270" s="34"/>
      <c r="O270" s="34">
        <v>1</v>
      </c>
      <c r="P270" s="34"/>
      <c r="Q270" s="34"/>
      <c r="R270" s="34"/>
      <c r="S270" s="34"/>
      <c r="T270" s="34"/>
      <c r="U270" s="34"/>
      <c r="V270" s="34"/>
      <c r="W270" s="34"/>
      <c r="X270" s="34"/>
    </row>
    <row r="271" spans="1:24" ht="15" x14ac:dyDescent="0.25">
      <c r="A271" s="40">
        <v>1865</v>
      </c>
      <c r="B271" s="34">
        <v>4</v>
      </c>
      <c r="C271" s="42">
        <v>4446518.4800000004</v>
      </c>
      <c r="D271" s="42">
        <v>344165.83</v>
      </c>
      <c r="E271" s="34" t="s">
        <v>90</v>
      </c>
      <c r="F271" s="47" t="s">
        <v>40</v>
      </c>
      <c r="G271" s="35" t="s">
        <v>43</v>
      </c>
      <c r="H271" s="22" t="s">
        <v>94</v>
      </c>
      <c r="I271" s="37">
        <v>2</v>
      </c>
      <c r="J271" s="37" t="s">
        <v>92</v>
      </c>
      <c r="K271" s="37" t="s">
        <v>92</v>
      </c>
      <c r="L271" s="34">
        <v>1</v>
      </c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</row>
    <row r="272" spans="1:24" ht="15" x14ac:dyDescent="0.25">
      <c r="A272" s="40">
        <v>1866</v>
      </c>
      <c r="B272" s="34">
        <v>4</v>
      </c>
      <c r="C272" s="42">
        <v>4446517.8899999997</v>
      </c>
      <c r="D272" s="42">
        <v>344178.35</v>
      </c>
      <c r="E272" s="34" t="s">
        <v>90</v>
      </c>
      <c r="F272" s="47" t="s">
        <v>40</v>
      </c>
      <c r="G272" s="35" t="s">
        <v>43</v>
      </c>
      <c r="H272" s="22" t="s">
        <v>94</v>
      </c>
      <c r="I272" s="37">
        <v>2</v>
      </c>
      <c r="J272" s="37" t="s">
        <v>92</v>
      </c>
      <c r="K272" s="37" t="s">
        <v>92</v>
      </c>
      <c r="L272" s="34"/>
      <c r="M272" s="34"/>
      <c r="N272" s="34">
        <v>1</v>
      </c>
      <c r="O272" s="34">
        <v>1</v>
      </c>
      <c r="P272" s="34"/>
      <c r="Q272" s="34"/>
      <c r="R272" s="34"/>
      <c r="S272" s="34"/>
      <c r="T272" s="34"/>
      <c r="U272" s="34"/>
      <c r="V272" s="34"/>
      <c r="W272" s="34"/>
    </row>
    <row r="273" spans="1:29" ht="15" x14ac:dyDescent="0.25">
      <c r="A273" s="40">
        <v>1867</v>
      </c>
      <c r="B273" s="34">
        <v>4</v>
      </c>
      <c r="C273" s="42">
        <v>4446517.88</v>
      </c>
      <c r="D273" s="42">
        <v>344179.03</v>
      </c>
      <c r="E273" s="34" t="s">
        <v>90</v>
      </c>
      <c r="F273" s="47" t="s">
        <v>40</v>
      </c>
      <c r="G273" s="35" t="s">
        <v>43</v>
      </c>
      <c r="H273" s="22" t="s">
        <v>94</v>
      </c>
      <c r="I273" s="37">
        <v>2</v>
      </c>
      <c r="J273" s="37" t="s">
        <v>92</v>
      </c>
      <c r="K273" s="37" t="s">
        <v>92</v>
      </c>
      <c r="L273" s="34"/>
      <c r="M273" s="34"/>
      <c r="N273" s="34">
        <v>1</v>
      </c>
      <c r="O273" s="34">
        <v>1</v>
      </c>
      <c r="P273" s="34"/>
      <c r="Q273" s="34"/>
      <c r="R273" s="34"/>
      <c r="S273" s="34"/>
      <c r="T273" s="34"/>
      <c r="U273" s="34"/>
      <c r="V273" s="34"/>
      <c r="W273" s="34"/>
    </row>
    <row r="274" spans="1:29" ht="15" x14ac:dyDescent="0.25">
      <c r="A274" s="40">
        <v>2086</v>
      </c>
      <c r="B274" s="34">
        <v>4</v>
      </c>
      <c r="C274" s="42">
        <v>4446494.42</v>
      </c>
      <c r="D274" s="42">
        <v>344407.08</v>
      </c>
      <c r="E274" s="34" t="s">
        <v>90</v>
      </c>
      <c r="F274" s="47" t="s">
        <v>40</v>
      </c>
      <c r="G274" s="35" t="s">
        <v>43</v>
      </c>
      <c r="H274" s="22" t="s">
        <v>94</v>
      </c>
      <c r="I274" s="37">
        <v>7</v>
      </c>
      <c r="J274" s="37" t="s">
        <v>92</v>
      </c>
      <c r="K274" s="37" t="s">
        <v>92</v>
      </c>
      <c r="L274" s="34"/>
      <c r="M274" s="34"/>
      <c r="N274" s="34"/>
      <c r="O274" s="34">
        <v>1</v>
      </c>
      <c r="P274" s="34"/>
      <c r="Q274" s="34"/>
      <c r="R274" s="34"/>
      <c r="S274" s="34"/>
      <c r="T274" s="34"/>
      <c r="U274" s="34"/>
      <c r="V274" s="34"/>
      <c r="W274" s="34"/>
      <c r="X274" s="34"/>
    </row>
    <row r="275" spans="1:29" ht="15" x14ac:dyDescent="0.25">
      <c r="A275" s="40">
        <v>1868</v>
      </c>
      <c r="B275" s="34">
        <v>4</v>
      </c>
      <c r="C275" s="42">
        <v>4446480.72</v>
      </c>
      <c r="D275" s="42">
        <v>344554.81</v>
      </c>
      <c r="E275" s="34" t="s">
        <v>90</v>
      </c>
      <c r="F275" s="47" t="s">
        <v>40</v>
      </c>
      <c r="G275" s="35" t="s">
        <v>43</v>
      </c>
      <c r="H275" s="22" t="s">
        <v>94</v>
      </c>
      <c r="I275" s="37">
        <v>2</v>
      </c>
      <c r="J275" s="37" t="s">
        <v>92</v>
      </c>
      <c r="K275" s="37" t="s">
        <v>92</v>
      </c>
      <c r="L275" s="34">
        <v>1</v>
      </c>
      <c r="M275" s="34"/>
      <c r="N275" s="34"/>
      <c r="O275" s="34">
        <v>1</v>
      </c>
      <c r="P275" s="34"/>
      <c r="Q275" s="34"/>
      <c r="R275" s="34"/>
      <c r="S275" s="34"/>
      <c r="T275" s="34"/>
      <c r="U275" s="34"/>
      <c r="V275" s="34"/>
      <c r="W275" s="34"/>
    </row>
    <row r="276" spans="1:29" ht="15" x14ac:dyDescent="0.25">
      <c r="A276" s="40">
        <v>2087</v>
      </c>
      <c r="B276" s="34">
        <v>4</v>
      </c>
      <c r="C276" s="42">
        <v>4446481.3</v>
      </c>
      <c r="D276" s="42">
        <v>344558.74</v>
      </c>
      <c r="E276" s="34" t="s">
        <v>90</v>
      </c>
      <c r="F276" s="47" t="s">
        <v>40</v>
      </c>
      <c r="G276" s="35" t="s">
        <v>43</v>
      </c>
      <c r="H276" s="22" t="s">
        <v>94</v>
      </c>
      <c r="I276" s="37">
        <v>7</v>
      </c>
      <c r="J276" s="37" t="s">
        <v>92</v>
      </c>
      <c r="K276" s="37" t="s">
        <v>92</v>
      </c>
      <c r="L276" s="34"/>
      <c r="M276" s="34"/>
      <c r="N276" s="34"/>
      <c r="O276" s="34">
        <v>1</v>
      </c>
      <c r="P276" s="34"/>
      <c r="Q276" s="34"/>
      <c r="R276" s="34"/>
      <c r="S276" s="34"/>
      <c r="T276" s="34"/>
      <c r="U276" s="34"/>
      <c r="V276" s="34"/>
      <c r="W276" s="34"/>
      <c r="X276" s="34"/>
    </row>
    <row r="277" spans="1:29" ht="15" x14ac:dyDescent="0.25">
      <c r="A277" s="40">
        <v>1869</v>
      </c>
      <c r="B277" s="34">
        <v>4</v>
      </c>
      <c r="C277" s="42">
        <v>4446474.88</v>
      </c>
      <c r="D277" s="42">
        <v>344579.66</v>
      </c>
      <c r="E277" s="34" t="s">
        <v>90</v>
      </c>
      <c r="F277" s="47" t="s">
        <v>40</v>
      </c>
      <c r="G277" s="35" t="s">
        <v>43</v>
      </c>
      <c r="H277" s="22" t="s">
        <v>94</v>
      </c>
      <c r="I277" s="37">
        <v>2</v>
      </c>
      <c r="J277" s="37" t="s">
        <v>92</v>
      </c>
      <c r="K277" s="37" t="s">
        <v>92</v>
      </c>
      <c r="L277" s="34">
        <v>1</v>
      </c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9" ht="15" x14ac:dyDescent="0.25">
      <c r="A278" s="40">
        <v>2089</v>
      </c>
      <c r="B278" s="34">
        <v>4</v>
      </c>
      <c r="C278" s="42">
        <v>4446462.51</v>
      </c>
      <c r="D278" s="42">
        <v>344765.5</v>
      </c>
      <c r="E278" s="34" t="s">
        <v>90</v>
      </c>
      <c r="F278" s="47" t="s">
        <v>40</v>
      </c>
      <c r="G278" s="35" t="s">
        <v>43</v>
      </c>
      <c r="H278" s="22" t="s">
        <v>94</v>
      </c>
      <c r="I278" s="37">
        <v>7</v>
      </c>
      <c r="J278" s="37" t="s">
        <v>92</v>
      </c>
      <c r="K278" s="37" t="s">
        <v>92</v>
      </c>
      <c r="L278" s="34">
        <v>1</v>
      </c>
      <c r="M278" s="34"/>
      <c r="N278" s="34"/>
      <c r="O278" s="34">
        <v>1</v>
      </c>
      <c r="P278" s="34"/>
      <c r="Q278" s="34"/>
      <c r="R278" s="34"/>
      <c r="S278" s="34"/>
      <c r="T278" s="34"/>
      <c r="U278" s="34"/>
      <c r="V278" s="34"/>
      <c r="W278" s="34"/>
      <c r="X278" s="34"/>
    </row>
    <row r="279" spans="1:29" ht="15" x14ac:dyDescent="0.25">
      <c r="A279" s="40">
        <v>2088</v>
      </c>
      <c r="B279" s="34">
        <v>4</v>
      </c>
      <c r="C279" s="42">
        <v>4446438.57</v>
      </c>
      <c r="D279" s="42">
        <v>344969.09</v>
      </c>
      <c r="E279" s="34" t="s">
        <v>90</v>
      </c>
      <c r="F279" s="47" t="s">
        <v>40</v>
      </c>
      <c r="G279" s="35" t="s">
        <v>43</v>
      </c>
      <c r="H279" s="22" t="s">
        <v>94</v>
      </c>
      <c r="I279" s="37">
        <v>7</v>
      </c>
      <c r="J279" s="37" t="s">
        <v>92</v>
      </c>
      <c r="K279" s="37" t="s">
        <v>92</v>
      </c>
      <c r="L279" s="34">
        <v>1</v>
      </c>
      <c r="M279" s="34"/>
      <c r="N279" s="34"/>
      <c r="O279" s="34">
        <v>1</v>
      </c>
      <c r="P279" s="34"/>
      <c r="Q279" s="34"/>
      <c r="R279" s="34"/>
      <c r="S279" s="34">
        <v>1</v>
      </c>
      <c r="T279" s="34"/>
      <c r="U279" s="34"/>
      <c r="V279" s="34"/>
      <c r="W279" s="34"/>
    </row>
    <row r="280" spans="1:29" ht="15" x14ac:dyDescent="0.25">
      <c r="A280" s="40">
        <v>1861</v>
      </c>
      <c r="B280" s="34">
        <v>14</v>
      </c>
      <c r="C280" s="42">
        <v>4447761.6399999997</v>
      </c>
      <c r="D280" s="42">
        <v>346387.79</v>
      </c>
      <c r="E280" s="34" t="s">
        <v>90</v>
      </c>
      <c r="F280" s="47" t="s">
        <v>40</v>
      </c>
      <c r="G280" s="35" t="s">
        <v>43</v>
      </c>
      <c r="H280" s="22" t="s">
        <v>94</v>
      </c>
      <c r="I280" s="37">
        <v>2</v>
      </c>
      <c r="J280" s="37" t="s">
        <v>92</v>
      </c>
      <c r="K280" s="37" t="s">
        <v>92</v>
      </c>
      <c r="L280" s="34">
        <v>1</v>
      </c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spans="1:29" ht="15" x14ac:dyDescent="0.25">
      <c r="A281" s="40">
        <v>1786</v>
      </c>
      <c r="B281" s="34">
        <v>58</v>
      </c>
      <c r="C281" s="42">
        <v>4461233.3</v>
      </c>
      <c r="D281" s="42">
        <v>347947.2</v>
      </c>
      <c r="E281" s="34" t="s">
        <v>90</v>
      </c>
      <c r="F281" s="47" t="s">
        <v>41</v>
      </c>
      <c r="G281" s="35" t="s">
        <v>43</v>
      </c>
      <c r="H281" s="22" t="s">
        <v>94</v>
      </c>
      <c r="I281" s="37">
        <v>2</v>
      </c>
      <c r="J281" s="37" t="s">
        <v>92</v>
      </c>
      <c r="K281" s="37" t="s">
        <v>92</v>
      </c>
      <c r="L281" s="34">
        <v>1</v>
      </c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</row>
    <row r="282" spans="1:29" ht="15" x14ac:dyDescent="0.25">
      <c r="A282" s="40">
        <v>1623</v>
      </c>
      <c r="B282" s="34">
        <v>58</v>
      </c>
      <c r="C282" s="42">
        <v>4461205.74</v>
      </c>
      <c r="D282" s="42">
        <v>349563.21</v>
      </c>
      <c r="E282" s="34" t="s">
        <v>90</v>
      </c>
      <c r="F282" s="47" t="s">
        <v>41</v>
      </c>
      <c r="G282" s="35" t="s">
        <v>43</v>
      </c>
      <c r="H282" s="22" t="s">
        <v>94</v>
      </c>
      <c r="I282" s="37">
        <v>2</v>
      </c>
      <c r="J282" s="37" t="s">
        <v>92</v>
      </c>
      <c r="K282" s="37" t="s">
        <v>92</v>
      </c>
      <c r="L282" s="34">
        <v>1</v>
      </c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spans="1:29" ht="15" x14ac:dyDescent="0.25">
      <c r="A283" s="40">
        <v>2095</v>
      </c>
      <c r="B283" s="34">
        <v>15</v>
      </c>
      <c r="C283" s="42">
        <v>4445290.7300000004</v>
      </c>
      <c r="D283" s="42">
        <v>350371.88</v>
      </c>
      <c r="E283" s="34" t="s">
        <v>90</v>
      </c>
      <c r="F283" s="47" t="s">
        <v>41</v>
      </c>
      <c r="G283" s="35" t="s">
        <v>43</v>
      </c>
      <c r="H283" s="22" t="s">
        <v>94</v>
      </c>
      <c r="I283" s="37">
        <v>7</v>
      </c>
      <c r="J283" s="37" t="s">
        <v>92</v>
      </c>
      <c r="K283" s="37" t="s">
        <v>92</v>
      </c>
      <c r="L283" s="34"/>
      <c r="M283" s="34"/>
      <c r="N283" s="34">
        <v>1</v>
      </c>
      <c r="O283" s="34">
        <v>1</v>
      </c>
      <c r="P283" s="34"/>
      <c r="Q283" s="34"/>
      <c r="R283" s="34"/>
      <c r="S283" s="34"/>
      <c r="T283" s="34"/>
      <c r="U283" s="34"/>
      <c r="V283" s="34"/>
      <c r="W283" s="34"/>
      <c r="X283" s="34"/>
    </row>
    <row r="284" spans="1:29" ht="15" x14ac:dyDescent="0.25">
      <c r="A284" s="40">
        <v>1301</v>
      </c>
      <c r="B284" s="34">
        <v>15</v>
      </c>
      <c r="C284" s="42">
        <v>4445377.9800000004</v>
      </c>
      <c r="D284" s="42">
        <v>350519.33</v>
      </c>
      <c r="E284" s="34" t="s">
        <v>90</v>
      </c>
      <c r="F284" s="47" t="s">
        <v>41</v>
      </c>
      <c r="G284" s="35" t="s">
        <v>43</v>
      </c>
      <c r="H284" s="22" t="s">
        <v>94</v>
      </c>
      <c r="I284" s="37">
        <v>2</v>
      </c>
      <c r="J284" s="37" t="s">
        <v>92</v>
      </c>
      <c r="K284" s="37" t="s">
        <v>92</v>
      </c>
      <c r="L284" s="34">
        <v>1</v>
      </c>
      <c r="M284" s="34"/>
      <c r="N284" s="34"/>
      <c r="O284" s="34">
        <v>1</v>
      </c>
      <c r="P284" s="34"/>
      <c r="Q284" s="34"/>
      <c r="R284" s="34"/>
      <c r="S284" s="34"/>
      <c r="T284" s="34"/>
      <c r="U284" s="34"/>
      <c r="V284" s="34"/>
      <c r="W284" s="34"/>
      <c r="X284" s="34"/>
      <c r="Z284" s="9"/>
      <c r="AA284" s="9"/>
      <c r="AB284" s="9"/>
      <c r="AC284" s="9"/>
    </row>
    <row r="285" spans="1:29" ht="15" x14ac:dyDescent="0.25">
      <c r="A285" s="40">
        <v>1302</v>
      </c>
      <c r="B285" s="34">
        <v>15</v>
      </c>
      <c r="C285" s="42">
        <v>4446185.76</v>
      </c>
      <c r="D285" s="42">
        <v>351328.92</v>
      </c>
      <c r="E285" s="34" t="s">
        <v>90</v>
      </c>
      <c r="F285" s="47" t="s">
        <v>41</v>
      </c>
      <c r="G285" s="35" t="s">
        <v>43</v>
      </c>
      <c r="H285" s="22" t="s">
        <v>94</v>
      </c>
      <c r="I285" s="37">
        <v>2</v>
      </c>
      <c r="J285" s="37" t="s">
        <v>92</v>
      </c>
      <c r="K285" s="37" t="s">
        <v>92</v>
      </c>
      <c r="L285" s="34"/>
      <c r="M285" s="34"/>
      <c r="N285" s="34"/>
      <c r="O285" s="34"/>
      <c r="P285" s="34">
        <v>1</v>
      </c>
      <c r="Q285" s="34"/>
      <c r="R285" s="34"/>
      <c r="S285" s="34"/>
      <c r="T285" s="34"/>
      <c r="U285" s="34"/>
      <c r="V285" s="34"/>
      <c r="W285" s="34"/>
      <c r="X285" s="34"/>
    </row>
    <row r="286" spans="1:29" ht="15" x14ac:dyDescent="0.25">
      <c r="A286" s="40">
        <v>2078</v>
      </c>
      <c r="B286" s="34">
        <v>15</v>
      </c>
      <c r="C286" s="42">
        <v>4447526.5</v>
      </c>
      <c r="D286" s="42">
        <v>351788.4</v>
      </c>
      <c r="E286" s="34" t="s">
        <v>90</v>
      </c>
      <c r="F286" s="47" t="s">
        <v>41</v>
      </c>
      <c r="G286" s="35" t="s">
        <v>43</v>
      </c>
      <c r="H286" s="22" t="s">
        <v>94</v>
      </c>
      <c r="I286" s="37">
        <v>2</v>
      </c>
      <c r="J286" s="37" t="s">
        <v>92</v>
      </c>
      <c r="K286" s="37" t="s">
        <v>92</v>
      </c>
      <c r="L286" s="34"/>
      <c r="M286" s="34"/>
      <c r="N286" s="34">
        <v>1</v>
      </c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spans="1:29" ht="15" x14ac:dyDescent="0.25">
      <c r="A287" s="40">
        <v>1180</v>
      </c>
      <c r="B287" s="34">
        <v>19</v>
      </c>
      <c r="C287" s="42">
        <v>4443586.3</v>
      </c>
      <c r="D287" s="42">
        <v>354866.7</v>
      </c>
      <c r="E287" s="34" t="s">
        <v>90</v>
      </c>
      <c r="F287" s="47" t="s">
        <v>41</v>
      </c>
      <c r="G287" s="35" t="s">
        <v>43</v>
      </c>
      <c r="H287" s="22" t="s">
        <v>94</v>
      </c>
      <c r="I287" s="37">
        <v>9</v>
      </c>
      <c r="J287" s="37" t="s">
        <v>92</v>
      </c>
      <c r="K287" s="37" t="s">
        <v>92</v>
      </c>
      <c r="L287" s="34"/>
      <c r="M287" s="34"/>
      <c r="N287" s="34">
        <v>1</v>
      </c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spans="1:29" ht="15" x14ac:dyDescent="0.25">
      <c r="A288" s="40">
        <v>1637</v>
      </c>
      <c r="B288" s="34">
        <v>50</v>
      </c>
      <c r="C288" s="42">
        <v>4449079.3600000003</v>
      </c>
      <c r="D288" s="42">
        <v>355736.6</v>
      </c>
      <c r="E288" s="34" t="s">
        <v>90</v>
      </c>
      <c r="F288" s="47" t="s">
        <v>41</v>
      </c>
      <c r="G288" s="35" t="s">
        <v>43</v>
      </c>
      <c r="H288" s="22" t="s">
        <v>94</v>
      </c>
      <c r="I288" s="37">
        <v>2</v>
      </c>
      <c r="J288" s="37" t="s">
        <v>92</v>
      </c>
      <c r="K288" s="37" t="s">
        <v>92</v>
      </c>
      <c r="L288" s="34"/>
      <c r="M288" s="34"/>
      <c r="N288" s="34"/>
      <c r="O288" s="34">
        <v>1</v>
      </c>
      <c r="P288" s="34"/>
      <c r="Q288" s="34"/>
      <c r="R288" s="34"/>
      <c r="S288" s="34"/>
      <c r="T288" s="34"/>
      <c r="U288" s="34"/>
      <c r="V288" s="34"/>
      <c r="W288" s="34"/>
      <c r="X288" s="34"/>
    </row>
    <row r="289" spans="1:29" ht="15" x14ac:dyDescent="0.25">
      <c r="A289" s="40">
        <v>1636</v>
      </c>
      <c r="B289" s="34">
        <v>50</v>
      </c>
      <c r="C289" s="42">
        <v>4449038.24</v>
      </c>
      <c r="D289" s="42">
        <v>355761.54</v>
      </c>
      <c r="E289" s="34" t="s">
        <v>90</v>
      </c>
      <c r="F289" s="47" t="s">
        <v>41</v>
      </c>
      <c r="G289" s="35" t="s">
        <v>43</v>
      </c>
      <c r="H289" s="22" t="s">
        <v>94</v>
      </c>
      <c r="I289" s="37">
        <v>2</v>
      </c>
      <c r="J289" s="37" t="s">
        <v>92</v>
      </c>
      <c r="K289" s="37" t="s">
        <v>92</v>
      </c>
      <c r="L289" s="34"/>
      <c r="M289" s="34"/>
      <c r="N289" s="34"/>
      <c r="O289" s="34">
        <v>1</v>
      </c>
      <c r="P289" s="34"/>
      <c r="Q289" s="34"/>
      <c r="R289" s="34"/>
      <c r="S289" s="34"/>
      <c r="T289" s="34"/>
      <c r="U289" s="34"/>
      <c r="V289" s="34"/>
      <c r="W289" s="34"/>
    </row>
    <row r="290" spans="1:29" ht="15" x14ac:dyDescent="0.25">
      <c r="A290" s="40">
        <v>1779</v>
      </c>
      <c r="B290" s="34">
        <v>50</v>
      </c>
      <c r="C290" s="42">
        <v>4448729.0999999996</v>
      </c>
      <c r="D290" s="42">
        <v>355939.4</v>
      </c>
      <c r="E290" s="34" t="s">
        <v>90</v>
      </c>
      <c r="F290" s="47" t="s">
        <v>41</v>
      </c>
      <c r="G290" s="35" t="s">
        <v>43</v>
      </c>
      <c r="H290" s="22" t="s">
        <v>94</v>
      </c>
      <c r="I290" s="37">
        <v>7</v>
      </c>
      <c r="J290" s="37" t="s">
        <v>92</v>
      </c>
      <c r="K290" s="37" t="s">
        <v>92</v>
      </c>
      <c r="L290" s="34"/>
      <c r="M290" s="34"/>
      <c r="N290" s="34"/>
      <c r="O290" s="34">
        <v>1</v>
      </c>
      <c r="P290" s="34"/>
      <c r="Q290" s="34"/>
      <c r="R290" s="34"/>
      <c r="S290" s="34"/>
      <c r="T290" s="34"/>
      <c r="U290" s="34"/>
      <c r="V290" s="34"/>
      <c r="W290" s="34"/>
      <c r="X290" s="34"/>
    </row>
    <row r="291" spans="1:29" ht="15" x14ac:dyDescent="0.25">
      <c r="A291" s="40">
        <v>1322</v>
      </c>
      <c r="B291" s="34">
        <v>21</v>
      </c>
      <c r="C291" s="42">
        <v>4445178.41</v>
      </c>
      <c r="D291" s="42">
        <v>356228.77</v>
      </c>
      <c r="E291" s="34" t="s">
        <v>90</v>
      </c>
      <c r="F291" s="47" t="s">
        <v>41</v>
      </c>
      <c r="G291" s="35" t="s">
        <v>43</v>
      </c>
      <c r="H291" s="22" t="s">
        <v>94</v>
      </c>
      <c r="I291" s="37">
        <v>2</v>
      </c>
      <c r="J291" s="37" t="s">
        <v>92</v>
      </c>
      <c r="K291" s="37" t="s">
        <v>92</v>
      </c>
      <c r="L291" s="34">
        <v>1</v>
      </c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9" s="9" customFormat="1" ht="15" x14ac:dyDescent="0.25">
      <c r="A292" s="62"/>
      <c r="B292" s="36"/>
      <c r="C292" s="44"/>
      <c r="D292" s="44"/>
      <c r="E292" s="36"/>
      <c r="F292" s="36"/>
      <c r="G292" s="38"/>
      <c r="H292" s="36"/>
      <c r="I292" s="46"/>
      <c r="J292" s="46"/>
      <c r="K292" s="4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Z292"/>
      <c r="AA292"/>
      <c r="AB292"/>
      <c r="AC292"/>
    </row>
    <row r="293" spans="1:29" ht="15" x14ac:dyDescent="0.25">
      <c r="A293" s="23" t="s">
        <v>330</v>
      </c>
      <c r="B293" s="34">
        <v>13</v>
      </c>
      <c r="C293" s="42">
        <v>4445833.4800000004</v>
      </c>
      <c r="D293" s="42">
        <v>318698.15000000002</v>
      </c>
      <c r="E293" s="34" t="s">
        <v>90</v>
      </c>
      <c r="F293" s="47" t="s">
        <v>40</v>
      </c>
      <c r="G293" s="35" t="s">
        <v>42</v>
      </c>
      <c r="H293" s="22" t="s">
        <v>91</v>
      </c>
      <c r="I293" s="37">
        <v>3</v>
      </c>
      <c r="J293" s="37" t="s">
        <v>92</v>
      </c>
      <c r="K293" s="37" t="s">
        <v>92</v>
      </c>
      <c r="L293" s="34"/>
      <c r="M293" s="34">
        <v>1</v>
      </c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spans="1:29" ht="15" x14ac:dyDescent="0.25">
      <c r="A294" s="23" t="s">
        <v>328</v>
      </c>
      <c r="B294" s="34">
        <v>24</v>
      </c>
      <c r="C294" s="42">
        <v>4441829.32</v>
      </c>
      <c r="D294" s="42">
        <v>318883.86</v>
      </c>
      <c r="E294" s="34" t="s">
        <v>90</v>
      </c>
      <c r="F294" s="47" t="s">
        <v>40</v>
      </c>
      <c r="G294" s="35" t="s">
        <v>42</v>
      </c>
      <c r="H294" s="22" t="s">
        <v>91</v>
      </c>
      <c r="I294" s="37">
        <v>7</v>
      </c>
      <c r="J294" s="37" t="s">
        <v>92</v>
      </c>
      <c r="K294" s="37" t="s">
        <v>92</v>
      </c>
      <c r="L294" s="34"/>
      <c r="M294" s="34">
        <v>1</v>
      </c>
      <c r="N294" s="34"/>
      <c r="O294" s="34"/>
      <c r="P294" s="34"/>
      <c r="Q294" s="34"/>
      <c r="R294" s="34"/>
      <c r="S294" s="34"/>
      <c r="T294" s="34"/>
      <c r="U294" s="34"/>
      <c r="V294" s="34"/>
      <c r="W294" s="34"/>
    </row>
    <row r="295" spans="1:29" ht="15" x14ac:dyDescent="0.25">
      <c r="A295" s="23" t="s">
        <v>317</v>
      </c>
      <c r="B295" s="34">
        <v>26</v>
      </c>
      <c r="C295" s="42">
        <v>4463828.79</v>
      </c>
      <c r="D295" s="42">
        <v>322798.37</v>
      </c>
      <c r="E295" s="34" t="s">
        <v>90</v>
      </c>
      <c r="F295" s="47" t="s">
        <v>40</v>
      </c>
      <c r="G295" s="35" t="s">
        <v>42</v>
      </c>
      <c r="H295" s="22" t="s">
        <v>91</v>
      </c>
      <c r="I295" s="37">
        <v>7</v>
      </c>
      <c r="J295" s="37" t="s">
        <v>92</v>
      </c>
      <c r="K295" s="37" t="s">
        <v>92</v>
      </c>
      <c r="L295" s="34"/>
      <c r="M295" s="34">
        <v>1</v>
      </c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spans="1:29" ht="15" x14ac:dyDescent="0.25">
      <c r="A296" s="23" t="s">
        <v>304</v>
      </c>
      <c r="B296" s="36">
        <v>45</v>
      </c>
      <c r="C296" s="44">
        <v>4440950.38</v>
      </c>
      <c r="D296" s="44">
        <v>322904.53000000003</v>
      </c>
      <c r="E296" s="36" t="s">
        <v>90</v>
      </c>
      <c r="F296" s="47" t="s">
        <v>40</v>
      </c>
      <c r="G296" s="35" t="s">
        <v>42</v>
      </c>
      <c r="H296" s="22" t="s">
        <v>91</v>
      </c>
      <c r="I296" s="46">
        <v>3</v>
      </c>
      <c r="J296" s="46" t="s">
        <v>92</v>
      </c>
      <c r="K296" s="46" t="s">
        <v>92</v>
      </c>
      <c r="L296" s="34"/>
      <c r="M296" s="34">
        <v>1</v>
      </c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spans="1:29" ht="15" x14ac:dyDescent="0.25">
      <c r="A297" s="23" t="s">
        <v>311</v>
      </c>
      <c r="B297" s="34">
        <v>45</v>
      </c>
      <c r="C297" s="42">
        <v>4439922.5</v>
      </c>
      <c r="D297" s="42">
        <v>322907.73</v>
      </c>
      <c r="E297" s="34" t="s">
        <v>90</v>
      </c>
      <c r="F297" s="47" t="s">
        <v>40</v>
      </c>
      <c r="G297" s="35" t="s">
        <v>42</v>
      </c>
      <c r="H297" s="22" t="s">
        <v>91</v>
      </c>
      <c r="I297" s="37">
        <v>3</v>
      </c>
      <c r="J297" s="37" t="s">
        <v>92</v>
      </c>
      <c r="K297" s="37" t="s">
        <v>92</v>
      </c>
      <c r="L297" s="34"/>
      <c r="M297" s="34">
        <v>1</v>
      </c>
      <c r="N297" s="34"/>
      <c r="O297" s="34"/>
      <c r="P297" s="34"/>
      <c r="Q297" s="34"/>
      <c r="R297" s="34"/>
      <c r="S297" s="34"/>
      <c r="T297" s="34"/>
      <c r="U297" s="34"/>
      <c r="V297" s="34"/>
      <c r="W297" s="34"/>
    </row>
    <row r="298" spans="1:29" ht="15" x14ac:dyDescent="0.25">
      <c r="A298" s="23" t="s">
        <v>316</v>
      </c>
      <c r="B298" s="34">
        <v>26</v>
      </c>
      <c r="C298" s="42">
        <v>4463821.67</v>
      </c>
      <c r="D298" s="42">
        <v>322926.01</v>
      </c>
      <c r="E298" s="34" t="s">
        <v>90</v>
      </c>
      <c r="F298" s="47" t="s">
        <v>40</v>
      </c>
      <c r="G298" s="35" t="s">
        <v>42</v>
      </c>
      <c r="H298" s="22" t="s">
        <v>91</v>
      </c>
      <c r="I298" s="37">
        <v>7</v>
      </c>
      <c r="J298" s="37" t="s">
        <v>92</v>
      </c>
      <c r="K298" s="37" t="s">
        <v>92</v>
      </c>
      <c r="L298" s="34"/>
      <c r="M298" s="34">
        <v>1</v>
      </c>
      <c r="N298" s="34"/>
      <c r="O298" s="34"/>
      <c r="P298" s="34"/>
      <c r="Q298" s="34"/>
      <c r="R298" s="34"/>
      <c r="S298" s="34"/>
      <c r="T298" s="34"/>
      <c r="U298" s="34"/>
      <c r="V298" s="34"/>
      <c r="W298" s="34"/>
    </row>
    <row r="299" spans="1:29" ht="15" x14ac:dyDescent="0.25">
      <c r="A299" s="23" t="s">
        <v>315</v>
      </c>
      <c r="B299" s="34">
        <v>26</v>
      </c>
      <c r="C299" s="42">
        <v>4463822</v>
      </c>
      <c r="D299" s="42">
        <v>322926.34999999998</v>
      </c>
      <c r="E299" s="34" t="s">
        <v>90</v>
      </c>
      <c r="F299" s="47" t="s">
        <v>40</v>
      </c>
      <c r="G299" s="35" t="s">
        <v>42</v>
      </c>
      <c r="H299" s="22" t="s">
        <v>91</v>
      </c>
      <c r="I299" s="37">
        <v>7</v>
      </c>
      <c r="J299" s="37" t="s">
        <v>92</v>
      </c>
      <c r="K299" s="37" t="s">
        <v>92</v>
      </c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>
        <v>1</v>
      </c>
      <c r="W299" s="34"/>
    </row>
    <row r="300" spans="1:29" ht="15" x14ac:dyDescent="0.25">
      <c r="A300" s="23" t="s">
        <v>318</v>
      </c>
      <c r="B300" s="34">
        <v>26</v>
      </c>
      <c r="C300" s="42">
        <v>4463820.82</v>
      </c>
      <c r="D300" s="42">
        <v>322938.83</v>
      </c>
      <c r="E300" s="34" t="s">
        <v>90</v>
      </c>
      <c r="F300" s="47" t="s">
        <v>40</v>
      </c>
      <c r="G300" s="35" t="s">
        <v>42</v>
      </c>
      <c r="H300" s="22" t="s">
        <v>91</v>
      </c>
      <c r="I300" s="37">
        <v>7</v>
      </c>
      <c r="J300" s="37" t="s">
        <v>92</v>
      </c>
      <c r="K300" s="37" t="s">
        <v>92</v>
      </c>
      <c r="L300" s="34"/>
      <c r="M300" s="34"/>
      <c r="N300" s="34">
        <v>1</v>
      </c>
      <c r="O300" s="34"/>
      <c r="P300" s="34"/>
      <c r="Q300" s="34">
        <v>1</v>
      </c>
      <c r="R300" s="34"/>
      <c r="S300" s="34"/>
      <c r="T300" s="34"/>
      <c r="U300" s="34"/>
      <c r="V300" s="34"/>
      <c r="W300" s="34"/>
      <c r="X300" s="34"/>
    </row>
    <row r="301" spans="1:29" ht="15" x14ac:dyDescent="0.25">
      <c r="A301" s="23" t="s">
        <v>314</v>
      </c>
      <c r="B301" s="34">
        <v>26</v>
      </c>
      <c r="C301" s="42">
        <v>4463821.82</v>
      </c>
      <c r="D301" s="42">
        <v>322986.03999999998</v>
      </c>
      <c r="E301" s="34" t="s">
        <v>90</v>
      </c>
      <c r="F301" s="47" t="s">
        <v>40</v>
      </c>
      <c r="G301" s="35" t="s">
        <v>42</v>
      </c>
      <c r="H301" s="22" t="s">
        <v>91</v>
      </c>
      <c r="I301" s="37">
        <v>7</v>
      </c>
      <c r="J301" s="37" t="s">
        <v>92</v>
      </c>
      <c r="K301" s="37" t="s">
        <v>92</v>
      </c>
      <c r="L301" s="34"/>
      <c r="M301" s="34">
        <v>1</v>
      </c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spans="1:29" ht="15" x14ac:dyDescent="0.25">
      <c r="A302" s="23" t="s">
        <v>313</v>
      </c>
      <c r="B302" s="34">
        <v>26</v>
      </c>
      <c r="C302" s="42">
        <v>4463819.34</v>
      </c>
      <c r="D302" s="42">
        <v>322996.87</v>
      </c>
      <c r="E302" s="34" t="s">
        <v>90</v>
      </c>
      <c r="F302" s="47" t="s">
        <v>40</v>
      </c>
      <c r="G302" s="35" t="s">
        <v>42</v>
      </c>
      <c r="H302" s="22" t="s">
        <v>91</v>
      </c>
      <c r="I302" s="37">
        <v>7</v>
      </c>
      <c r="J302" s="37" t="s">
        <v>92</v>
      </c>
      <c r="K302" s="37" t="s">
        <v>92</v>
      </c>
      <c r="L302" s="34"/>
      <c r="M302" s="34">
        <v>1</v>
      </c>
      <c r="N302" s="34"/>
      <c r="O302" s="34"/>
      <c r="P302" s="34"/>
      <c r="Q302" s="34"/>
      <c r="R302" s="34"/>
      <c r="S302" s="34"/>
      <c r="T302" s="34"/>
      <c r="U302" s="34"/>
      <c r="V302" s="34"/>
      <c r="W302" s="34"/>
    </row>
    <row r="303" spans="1:29" ht="15" x14ac:dyDescent="0.25">
      <c r="A303" s="23" t="s">
        <v>340</v>
      </c>
      <c r="B303" s="34">
        <v>26</v>
      </c>
      <c r="C303" s="42">
        <v>4463805.1900000004</v>
      </c>
      <c r="D303" s="42">
        <v>323041.26</v>
      </c>
      <c r="E303" s="34" t="s">
        <v>90</v>
      </c>
      <c r="F303" s="47" t="s">
        <v>40</v>
      </c>
      <c r="G303" s="35" t="s">
        <v>42</v>
      </c>
      <c r="H303" s="22" t="s">
        <v>91</v>
      </c>
      <c r="I303" s="37">
        <v>7</v>
      </c>
      <c r="J303" s="37" t="s">
        <v>92</v>
      </c>
      <c r="K303" s="37" t="s">
        <v>92</v>
      </c>
      <c r="L303" s="34">
        <v>1</v>
      </c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</row>
    <row r="304" spans="1:29" ht="15" x14ac:dyDescent="0.25">
      <c r="A304" s="23" t="s">
        <v>277</v>
      </c>
      <c r="B304" s="34">
        <v>23</v>
      </c>
      <c r="C304" s="42">
        <v>4442811.78</v>
      </c>
      <c r="D304" s="42">
        <v>324634.75</v>
      </c>
      <c r="E304" s="34" t="s">
        <v>90</v>
      </c>
      <c r="F304" s="47" t="s">
        <v>40</v>
      </c>
      <c r="G304" s="35" t="s">
        <v>42</v>
      </c>
      <c r="H304" s="22" t="s">
        <v>91</v>
      </c>
      <c r="I304" s="37">
        <v>3</v>
      </c>
      <c r="J304" s="37" t="s">
        <v>92</v>
      </c>
      <c r="K304" s="37" t="s">
        <v>92</v>
      </c>
      <c r="L304" s="34"/>
      <c r="M304" s="34">
        <v>1</v>
      </c>
      <c r="N304" s="34"/>
      <c r="O304" s="34"/>
      <c r="P304" s="34"/>
      <c r="Q304" s="34"/>
      <c r="R304" s="34"/>
      <c r="S304" s="34"/>
      <c r="T304" s="34"/>
      <c r="U304" s="34"/>
      <c r="V304" s="34"/>
      <c r="W304" s="34"/>
    </row>
    <row r="305" spans="1:24" ht="15" x14ac:dyDescent="0.25">
      <c r="A305" s="23" t="s">
        <v>266</v>
      </c>
      <c r="B305" s="34">
        <v>23</v>
      </c>
      <c r="C305" s="42">
        <v>4443067.92</v>
      </c>
      <c r="D305" s="42">
        <v>325162.07</v>
      </c>
      <c r="E305" s="34" t="s">
        <v>90</v>
      </c>
      <c r="F305" s="47" t="s">
        <v>40</v>
      </c>
      <c r="G305" s="35" t="s">
        <v>42</v>
      </c>
      <c r="H305" s="22" t="s">
        <v>91</v>
      </c>
      <c r="I305" s="37">
        <v>3</v>
      </c>
      <c r="J305" s="37" t="s">
        <v>92</v>
      </c>
      <c r="K305" s="37" t="s">
        <v>92</v>
      </c>
      <c r="L305" s="34"/>
      <c r="M305" s="34">
        <v>1</v>
      </c>
      <c r="N305" s="34"/>
      <c r="O305" s="34"/>
      <c r="P305" s="34"/>
      <c r="Q305" s="34"/>
      <c r="R305" s="34"/>
      <c r="S305" s="34"/>
      <c r="T305" s="34"/>
      <c r="U305" s="34"/>
      <c r="V305" s="34"/>
      <c r="W305" s="34"/>
    </row>
    <row r="306" spans="1:24" ht="15" x14ac:dyDescent="0.25">
      <c r="A306" s="23" t="s">
        <v>284</v>
      </c>
      <c r="B306" s="34">
        <v>23</v>
      </c>
      <c r="C306" s="42">
        <v>4443109.45</v>
      </c>
      <c r="D306" s="42">
        <v>325244.28999999998</v>
      </c>
      <c r="E306" s="34" t="s">
        <v>90</v>
      </c>
      <c r="F306" s="47" t="s">
        <v>40</v>
      </c>
      <c r="G306" s="35" t="s">
        <v>42</v>
      </c>
      <c r="H306" s="22" t="s">
        <v>91</v>
      </c>
      <c r="I306" s="37">
        <v>3</v>
      </c>
      <c r="J306" s="37" t="s">
        <v>92</v>
      </c>
      <c r="K306" s="37" t="s">
        <v>92</v>
      </c>
      <c r="L306" s="34"/>
      <c r="M306" s="34">
        <v>1</v>
      </c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spans="1:24" ht="15" x14ac:dyDescent="0.25">
      <c r="A307" s="23" t="s">
        <v>267</v>
      </c>
      <c r="B307" s="34">
        <v>23</v>
      </c>
      <c r="C307" s="42">
        <v>4443123.6399999997</v>
      </c>
      <c r="D307" s="42">
        <v>325274.38</v>
      </c>
      <c r="E307" s="34" t="s">
        <v>90</v>
      </c>
      <c r="F307" s="47" t="s">
        <v>40</v>
      </c>
      <c r="G307" s="35" t="s">
        <v>42</v>
      </c>
      <c r="H307" s="22" t="s">
        <v>91</v>
      </c>
      <c r="I307" s="37">
        <v>3</v>
      </c>
      <c r="J307" s="37" t="s">
        <v>92</v>
      </c>
      <c r="K307" s="37" t="s">
        <v>92</v>
      </c>
      <c r="L307" s="34"/>
      <c r="M307" s="34">
        <v>1</v>
      </c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spans="1:24" ht="15" x14ac:dyDescent="0.25">
      <c r="A308" s="23" t="s">
        <v>283</v>
      </c>
      <c r="B308" s="34">
        <v>23</v>
      </c>
      <c r="C308" s="42">
        <v>4443608.7</v>
      </c>
      <c r="D308" s="42">
        <v>325903.86</v>
      </c>
      <c r="E308" s="34" t="s">
        <v>90</v>
      </c>
      <c r="F308" s="47" t="s">
        <v>40</v>
      </c>
      <c r="G308" s="35" t="s">
        <v>42</v>
      </c>
      <c r="H308" s="22" t="s">
        <v>91</v>
      </c>
      <c r="I308" s="37">
        <v>3</v>
      </c>
      <c r="J308" s="37" t="s">
        <v>92</v>
      </c>
      <c r="K308" s="37" t="s">
        <v>92</v>
      </c>
      <c r="L308" s="34"/>
      <c r="M308" s="34"/>
      <c r="N308" s="34">
        <v>1</v>
      </c>
      <c r="O308" s="34"/>
      <c r="P308" s="34"/>
      <c r="Q308" s="34"/>
      <c r="R308" s="34"/>
      <c r="S308" s="34"/>
      <c r="T308" s="34"/>
      <c r="U308" s="34"/>
      <c r="V308" s="34"/>
      <c r="W308" s="34"/>
    </row>
    <row r="309" spans="1:24" ht="15" x14ac:dyDescent="0.25">
      <c r="A309" s="23" t="s">
        <v>293</v>
      </c>
      <c r="B309" s="34">
        <v>23</v>
      </c>
      <c r="C309" s="42">
        <v>4443756.49</v>
      </c>
      <c r="D309" s="42">
        <v>325905.73</v>
      </c>
      <c r="E309" s="34" t="s">
        <v>90</v>
      </c>
      <c r="F309" s="47" t="s">
        <v>40</v>
      </c>
      <c r="G309" s="35" t="s">
        <v>42</v>
      </c>
      <c r="H309" s="22" t="s">
        <v>91</v>
      </c>
      <c r="I309" s="37">
        <v>3</v>
      </c>
      <c r="J309" s="37" t="s">
        <v>92</v>
      </c>
      <c r="K309" s="37" t="s">
        <v>92</v>
      </c>
      <c r="L309" s="34"/>
      <c r="M309" s="34"/>
      <c r="N309" s="34">
        <v>1</v>
      </c>
      <c r="O309" s="34"/>
      <c r="P309" s="34"/>
      <c r="Q309" s="34">
        <v>1</v>
      </c>
      <c r="R309" s="34"/>
      <c r="S309" s="34"/>
      <c r="T309" s="34"/>
      <c r="U309" s="34"/>
      <c r="V309" s="34"/>
      <c r="W309" s="34"/>
      <c r="X309" s="34"/>
    </row>
    <row r="310" spans="1:24" ht="15" x14ac:dyDescent="0.25">
      <c r="A310" s="23" t="s">
        <v>278</v>
      </c>
      <c r="B310" s="34">
        <v>23</v>
      </c>
      <c r="C310" s="42">
        <v>4443588.6500000004</v>
      </c>
      <c r="D310" s="42">
        <v>325906.46999999997</v>
      </c>
      <c r="E310" s="34" t="s">
        <v>90</v>
      </c>
      <c r="F310" s="47" t="s">
        <v>40</v>
      </c>
      <c r="G310" s="35" t="s">
        <v>42</v>
      </c>
      <c r="H310" s="22" t="s">
        <v>91</v>
      </c>
      <c r="I310" s="37">
        <v>3</v>
      </c>
      <c r="J310" s="37" t="s">
        <v>92</v>
      </c>
      <c r="K310" s="37" t="s">
        <v>92</v>
      </c>
      <c r="L310" s="34"/>
      <c r="M310" s="34">
        <v>1</v>
      </c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 ht="15" x14ac:dyDescent="0.25">
      <c r="A311" s="23" t="s">
        <v>238</v>
      </c>
      <c r="B311" s="34">
        <v>23</v>
      </c>
      <c r="C311" s="42">
        <v>4443424.5999999996</v>
      </c>
      <c r="D311" s="42">
        <v>325907.13</v>
      </c>
      <c r="E311" s="34" t="s">
        <v>90</v>
      </c>
      <c r="F311" s="47" t="s">
        <v>40</v>
      </c>
      <c r="G311" s="35" t="s">
        <v>42</v>
      </c>
      <c r="H311" s="22" t="s">
        <v>91</v>
      </c>
      <c r="I311" s="37">
        <v>3</v>
      </c>
      <c r="J311" s="37" t="s">
        <v>92</v>
      </c>
      <c r="K311" s="37" t="s">
        <v>92</v>
      </c>
      <c r="L311" s="34"/>
      <c r="M311" s="34">
        <v>1</v>
      </c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spans="1:24" ht="15" x14ac:dyDescent="0.25">
      <c r="A312" s="23" t="s">
        <v>295</v>
      </c>
      <c r="B312" s="34">
        <v>23</v>
      </c>
      <c r="C312" s="42">
        <v>4444565.49</v>
      </c>
      <c r="D312" s="42">
        <v>325909.67</v>
      </c>
      <c r="E312" s="34" t="s">
        <v>90</v>
      </c>
      <c r="F312" s="47" t="s">
        <v>40</v>
      </c>
      <c r="G312" s="35" t="s">
        <v>42</v>
      </c>
      <c r="H312" s="22" t="s">
        <v>91</v>
      </c>
      <c r="I312" s="37">
        <v>3</v>
      </c>
      <c r="J312" s="37" t="s">
        <v>92</v>
      </c>
      <c r="K312" s="37" t="s">
        <v>92</v>
      </c>
      <c r="L312" s="34"/>
      <c r="M312" s="34"/>
      <c r="N312" s="34">
        <v>1</v>
      </c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 ht="15" x14ac:dyDescent="0.25">
      <c r="A313" s="23" t="s">
        <v>296</v>
      </c>
      <c r="B313" s="34">
        <v>23</v>
      </c>
      <c r="C313" s="42">
        <v>4444900.33</v>
      </c>
      <c r="D313" s="42">
        <v>325929.81</v>
      </c>
      <c r="E313" s="34" t="s">
        <v>90</v>
      </c>
      <c r="F313" s="47" t="s">
        <v>40</v>
      </c>
      <c r="G313" s="35" t="s">
        <v>42</v>
      </c>
      <c r="H313" s="22" t="s">
        <v>91</v>
      </c>
      <c r="I313" s="37">
        <v>3</v>
      </c>
      <c r="J313" s="37" t="s">
        <v>92</v>
      </c>
      <c r="K313" s="37" t="s">
        <v>92</v>
      </c>
      <c r="L313" s="34"/>
      <c r="M313" s="34"/>
      <c r="N313" s="34">
        <v>1</v>
      </c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spans="1:24" ht="15" x14ac:dyDescent="0.25">
      <c r="A314" s="23" t="s">
        <v>294</v>
      </c>
      <c r="B314" s="36">
        <v>23</v>
      </c>
      <c r="C314" s="44">
        <v>4445049.43</v>
      </c>
      <c r="D314" s="44">
        <v>325932.21999999997</v>
      </c>
      <c r="E314" s="36" t="s">
        <v>90</v>
      </c>
      <c r="F314" s="47" t="s">
        <v>40</v>
      </c>
      <c r="G314" s="35" t="s">
        <v>42</v>
      </c>
      <c r="H314" s="22" t="s">
        <v>91</v>
      </c>
      <c r="I314" s="46">
        <v>3</v>
      </c>
      <c r="J314" s="46" t="s">
        <v>92</v>
      </c>
      <c r="K314" s="46" t="s">
        <v>92</v>
      </c>
      <c r="L314" s="34"/>
      <c r="M314" s="34">
        <v>1</v>
      </c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spans="1:24" ht="15" x14ac:dyDescent="0.25">
      <c r="A315" s="23" t="s">
        <v>198</v>
      </c>
      <c r="B315" s="34">
        <v>8</v>
      </c>
      <c r="C315" s="42">
        <v>4465331.4800000004</v>
      </c>
      <c r="D315" s="42">
        <v>327396.15999999997</v>
      </c>
      <c r="E315" s="34" t="s">
        <v>90</v>
      </c>
      <c r="F315" s="47" t="s">
        <v>41</v>
      </c>
      <c r="G315" s="35" t="s">
        <v>42</v>
      </c>
      <c r="H315" s="22" t="s">
        <v>91</v>
      </c>
      <c r="I315" s="37">
        <v>9</v>
      </c>
      <c r="J315" s="37" t="s">
        <v>92</v>
      </c>
      <c r="K315" s="37" t="s">
        <v>92</v>
      </c>
      <c r="L315" s="34"/>
      <c r="M315" s="34"/>
      <c r="N315" s="34">
        <v>1</v>
      </c>
      <c r="O315" s="34"/>
      <c r="P315" s="34"/>
      <c r="Q315" s="34"/>
      <c r="R315" s="34"/>
      <c r="S315" s="34"/>
      <c r="T315" s="34"/>
      <c r="U315" s="34">
        <v>1</v>
      </c>
      <c r="V315" s="34"/>
      <c r="W315" s="34"/>
      <c r="X315" s="34"/>
    </row>
    <row r="316" spans="1:24" ht="15" x14ac:dyDescent="0.25">
      <c r="A316" s="23" t="s">
        <v>302</v>
      </c>
      <c r="B316" s="34">
        <v>55</v>
      </c>
      <c r="C316" s="42">
        <v>4448237.17</v>
      </c>
      <c r="D316" s="42">
        <v>328406.46999999997</v>
      </c>
      <c r="E316" s="34" t="s">
        <v>90</v>
      </c>
      <c r="F316" s="47" t="s">
        <v>40</v>
      </c>
      <c r="G316" s="35" t="s">
        <v>42</v>
      </c>
      <c r="H316" s="22" t="s">
        <v>91</v>
      </c>
      <c r="I316" s="37">
        <v>3</v>
      </c>
      <c r="J316" s="37" t="s">
        <v>92</v>
      </c>
      <c r="K316" s="37" t="s">
        <v>92</v>
      </c>
      <c r="L316" s="34"/>
      <c r="M316" s="34">
        <v>1</v>
      </c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spans="1:24" ht="15" x14ac:dyDescent="0.25">
      <c r="A317" s="23" t="s">
        <v>303</v>
      </c>
      <c r="B317" s="34">
        <v>55</v>
      </c>
      <c r="C317" s="42">
        <v>4447604.4400000004</v>
      </c>
      <c r="D317" s="42">
        <v>329122.78999999998</v>
      </c>
      <c r="E317" s="34" t="s">
        <v>90</v>
      </c>
      <c r="F317" s="47" t="s">
        <v>40</v>
      </c>
      <c r="G317" s="35" t="s">
        <v>42</v>
      </c>
      <c r="H317" s="22" t="s">
        <v>91</v>
      </c>
      <c r="I317" s="37">
        <v>3</v>
      </c>
      <c r="J317" s="37" t="s">
        <v>92</v>
      </c>
      <c r="K317" s="37" t="s">
        <v>92</v>
      </c>
      <c r="L317" s="34"/>
      <c r="M317" s="34">
        <v>1</v>
      </c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spans="1:24" ht="15" x14ac:dyDescent="0.25">
      <c r="A318" s="23" t="s">
        <v>197</v>
      </c>
      <c r="B318" s="34">
        <v>7</v>
      </c>
      <c r="C318" s="42">
        <v>4465598.72</v>
      </c>
      <c r="D318" s="42">
        <v>331399.62</v>
      </c>
      <c r="E318" s="34" t="s">
        <v>90</v>
      </c>
      <c r="F318" s="47" t="s">
        <v>41</v>
      </c>
      <c r="G318" s="35" t="s">
        <v>42</v>
      </c>
      <c r="H318" s="22" t="s">
        <v>91</v>
      </c>
      <c r="I318" s="37">
        <v>4</v>
      </c>
      <c r="J318" s="37" t="s">
        <v>92</v>
      </c>
      <c r="K318" s="37" t="s">
        <v>92</v>
      </c>
      <c r="L318" s="34"/>
      <c r="M318" s="34"/>
      <c r="N318" s="34">
        <v>1</v>
      </c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spans="1:24" ht="15" x14ac:dyDescent="0.25">
      <c r="A319" s="23" t="s">
        <v>196</v>
      </c>
      <c r="B319" s="34">
        <v>7</v>
      </c>
      <c r="C319" s="42">
        <v>4466058.42</v>
      </c>
      <c r="D319" s="42">
        <v>332133.78999999998</v>
      </c>
      <c r="E319" s="34" t="s">
        <v>90</v>
      </c>
      <c r="F319" s="47" t="s">
        <v>41</v>
      </c>
      <c r="G319" s="35" t="s">
        <v>42</v>
      </c>
      <c r="H319" s="22" t="s">
        <v>91</v>
      </c>
      <c r="I319" s="37">
        <v>9</v>
      </c>
      <c r="J319" s="37" t="s">
        <v>92</v>
      </c>
      <c r="K319" s="37" t="s">
        <v>92</v>
      </c>
      <c r="L319" s="34"/>
      <c r="M319" s="34">
        <v>1</v>
      </c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spans="1:24" ht="15" x14ac:dyDescent="0.25">
      <c r="A320" s="23" t="s">
        <v>120</v>
      </c>
      <c r="B320" s="34">
        <v>7</v>
      </c>
      <c r="C320" s="42">
        <v>4466061.3600000003</v>
      </c>
      <c r="D320" s="42">
        <v>332136.49</v>
      </c>
      <c r="E320" s="34" t="s">
        <v>90</v>
      </c>
      <c r="F320" s="47" t="s">
        <v>41</v>
      </c>
      <c r="G320" s="35" t="s">
        <v>42</v>
      </c>
      <c r="H320" s="22" t="s">
        <v>91</v>
      </c>
      <c r="I320" s="37">
        <v>9</v>
      </c>
      <c r="J320" s="37" t="s">
        <v>92</v>
      </c>
      <c r="K320" s="37" t="s">
        <v>92</v>
      </c>
      <c r="L320" s="34">
        <v>1</v>
      </c>
      <c r="M320" s="34">
        <v>1</v>
      </c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spans="1:24" ht="15" x14ac:dyDescent="0.25">
      <c r="A321" s="23" t="s">
        <v>151</v>
      </c>
      <c r="B321" s="34">
        <v>7</v>
      </c>
      <c r="C321" s="42">
        <v>4465759.6900000004</v>
      </c>
      <c r="D321" s="42">
        <v>332441.28999999998</v>
      </c>
      <c r="E321" s="34" t="s">
        <v>90</v>
      </c>
      <c r="F321" s="47" t="s">
        <v>41</v>
      </c>
      <c r="G321" s="35" t="s">
        <v>42</v>
      </c>
      <c r="H321" s="22" t="s">
        <v>91</v>
      </c>
      <c r="I321" s="37">
        <v>9</v>
      </c>
      <c r="J321" s="37" t="s">
        <v>92</v>
      </c>
      <c r="K321" s="37" t="s">
        <v>92</v>
      </c>
      <c r="L321" s="34"/>
      <c r="M321" s="34">
        <v>1</v>
      </c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spans="1:24" ht="15" x14ac:dyDescent="0.25">
      <c r="A322" s="23" t="s">
        <v>150</v>
      </c>
      <c r="B322" s="34">
        <v>7</v>
      </c>
      <c r="C322" s="42">
        <v>4465759.57</v>
      </c>
      <c r="D322" s="42">
        <v>332441.38</v>
      </c>
      <c r="E322" s="34" t="s">
        <v>90</v>
      </c>
      <c r="F322" s="47" t="s">
        <v>41</v>
      </c>
      <c r="G322" s="35" t="s">
        <v>42</v>
      </c>
      <c r="H322" s="22" t="s">
        <v>91</v>
      </c>
      <c r="I322" s="37">
        <v>9</v>
      </c>
      <c r="J322" s="37" t="s">
        <v>92</v>
      </c>
      <c r="K322" s="37" t="s">
        <v>92</v>
      </c>
      <c r="L322" s="34"/>
      <c r="M322" s="34">
        <v>1</v>
      </c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spans="1:24" ht="15" x14ac:dyDescent="0.25">
      <c r="A323" s="23" t="s">
        <v>147</v>
      </c>
      <c r="B323" s="34">
        <v>7</v>
      </c>
      <c r="C323" s="42">
        <v>4465759.4400000004</v>
      </c>
      <c r="D323" s="42">
        <v>332442.56</v>
      </c>
      <c r="E323" s="34" t="s">
        <v>90</v>
      </c>
      <c r="F323" s="47" t="s">
        <v>41</v>
      </c>
      <c r="G323" s="35" t="s">
        <v>42</v>
      </c>
      <c r="H323" s="22" t="s">
        <v>91</v>
      </c>
      <c r="I323" s="37">
        <v>9</v>
      </c>
      <c r="J323" s="37" t="s">
        <v>92</v>
      </c>
      <c r="K323" s="37" t="s">
        <v>92</v>
      </c>
      <c r="L323" s="34"/>
      <c r="M323" s="34">
        <v>1</v>
      </c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spans="1:24" ht="15" x14ac:dyDescent="0.25">
      <c r="A324" s="23" t="s">
        <v>148</v>
      </c>
      <c r="B324" s="34">
        <v>7</v>
      </c>
      <c r="C324" s="42">
        <v>4465759.43</v>
      </c>
      <c r="D324" s="42">
        <v>332442.73</v>
      </c>
      <c r="E324" s="34" t="s">
        <v>90</v>
      </c>
      <c r="F324" s="47" t="s">
        <v>41</v>
      </c>
      <c r="G324" s="35" t="s">
        <v>42</v>
      </c>
      <c r="H324" s="22" t="s">
        <v>91</v>
      </c>
      <c r="I324" s="37">
        <v>9</v>
      </c>
      <c r="J324" s="37" t="s">
        <v>92</v>
      </c>
      <c r="K324" s="37" t="s">
        <v>92</v>
      </c>
      <c r="L324" s="34"/>
      <c r="M324" s="34">
        <v>1</v>
      </c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 ht="15" x14ac:dyDescent="0.25">
      <c r="A325" s="23" t="s">
        <v>149</v>
      </c>
      <c r="B325" s="34">
        <v>7</v>
      </c>
      <c r="C325" s="42">
        <v>4465759.3099999996</v>
      </c>
      <c r="D325" s="42">
        <v>332443.07</v>
      </c>
      <c r="E325" s="34" t="s">
        <v>90</v>
      </c>
      <c r="F325" s="47" t="s">
        <v>41</v>
      </c>
      <c r="G325" s="35" t="s">
        <v>42</v>
      </c>
      <c r="H325" s="22" t="s">
        <v>91</v>
      </c>
      <c r="I325" s="37">
        <v>9</v>
      </c>
      <c r="J325" s="37" t="s">
        <v>92</v>
      </c>
      <c r="K325" s="37" t="s">
        <v>92</v>
      </c>
      <c r="L325" s="34">
        <v>1</v>
      </c>
      <c r="M325" s="34">
        <v>1</v>
      </c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spans="1:24" ht="15" x14ac:dyDescent="0.25">
      <c r="A326" s="23" t="s">
        <v>299</v>
      </c>
      <c r="B326" s="34">
        <v>6</v>
      </c>
      <c r="C326" s="42">
        <v>4452324.82</v>
      </c>
      <c r="D326" s="42">
        <v>332828.19</v>
      </c>
      <c r="E326" s="34" t="s">
        <v>90</v>
      </c>
      <c r="F326" s="47" t="s">
        <v>40</v>
      </c>
      <c r="G326" s="35" t="s">
        <v>42</v>
      </c>
      <c r="H326" s="22" t="s">
        <v>91</v>
      </c>
      <c r="I326" s="37">
        <v>3</v>
      </c>
      <c r="J326" s="37" t="s">
        <v>92</v>
      </c>
      <c r="K326" s="37" t="s">
        <v>92</v>
      </c>
      <c r="L326" s="34"/>
      <c r="M326" s="34"/>
      <c r="N326" s="34">
        <v>1</v>
      </c>
      <c r="O326" s="34"/>
      <c r="P326" s="34"/>
      <c r="Q326" s="34"/>
      <c r="R326" s="34"/>
      <c r="S326" s="34"/>
      <c r="T326" s="34"/>
      <c r="U326" s="34">
        <v>1</v>
      </c>
      <c r="V326" s="34"/>
      <c r="W326" s="34"/>
    </row>
    <row r="327" spans="1:24" ht="15" x14ac:dyDescent="0.25">
      <c r="A327" s="23" t="s">
        <v>300</v>
      </c>
      <c r="B327" s="34">
        <v>6</v>
      </c>
      <c r="C327" s="42">
        <v>4450802.42</v>
      </c>
      <c r="D327" s="42">
        <v>332838.27</v>
      </c>
      <c r="E327" s="34" t="s">
        <v>90</v>
      </c>
      <c r="F327" s="47" t="s">
        <v>40</v>
      </c>
      <c r="G327" s="35" t="s">
        <v>42</v>
      </c>
      <c r="H327" s="22" t="s">
        <v>91</v>
      </c>
      <c r="I327" s="37">
        <v>7</v>
      </c>
      <c r="J327" s="37" t="s">
        <v>92</v>
      </c>
      <c r="K327" s="37" t="s">
        <v>92</v>
      </c>
      <c r="L327" s="34">
        <v>1</v>
      </c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spans="1:24" ht="15" x14ac:dyDescent="0.25">
      <c r="A328" s="23" t="s">
        <v>371</v>
      </c>
      <c r="B328" s="34">
        <v>6</v>
      </c>
      <c r="C328" s="42">
        <v>4450140.6100000003</v>
      </c>
      <c r="D328" s="42">
        <v>332853.69</v>
      </c>
      <c r="E328" s="34" t="s">
        <v>90</v>
      </c>
      <c r="F328" s="47" t="s">
        <v>40</v>
      </c>
      <c r="G328" s="35" t="s">
        <v>42</v>
      </c>
      <c r="H328" s="22" t="s">
        <v>91</v>
      </c>
      <c r="I328" s="37">
        <v>3</v>
      </c>
      <c r="J328" s="37" t="s">
        <v>92</v>
      </c>
      <c r="K328" s="37" t="s">
        <v>92</v>
      </c>
      <c r="L328" s="34"/>
      <c r="M328" s="34"/>
      <c r="N328" s="34">
        <v>1</v>
      </c>
      <c r="O328" s="34"/>
      <c r="P328" s="34"/>
      <c r="Q328" s="34"/>
      <c r="R328" s="34"/>
      <c r="S328" s="34"/>
      <c r="T328" s="34"/>
      <c r="U328" s="34"/>
      <c r="V328" s="34"/>
      <c r="W328" s="34"/>
    </row>
    <row r="329" spans="1:24" ht="15" x14ac:dyDescent="0.25">
      <c r="A329" s="23" t="s">
        <v>273</v>
      </c>
      <c r="B329" s="34">
        <v>6</v>
      </c>
      <c r="C329" s="42">
        <v>4454771.58</v>
      </c>
      <c r="D329" s="42">
        <v>332948.26</v>
      </c>
      <c r="E329" s="34" t="s">
        <v>90</v>
      </c>
      <c r="F329" s="47" t="s">
        <v>40</v>
      </c>
      <c r="G329" s="35" t="s">
        <v>42</v>
      </c>
      <c r="H329" s="22" t="s">
        <v>91</v>
      </c>
      <c r="I329" s="37">
        <v>3</v>
      </c>
      <c r="J329" s="37" t="s">
        <v>92</v>
      </c>
      <c r="K329" s="37" t="s">
        <v>92</v>
      </c>
      <c r="L329" s="34"/>
      <c r="M329" s="34">
        <v>1</v>
      </c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spans="1:24" ht="15" x14ac:dyDescent="0.25">
      <c r="A330" s="23" t="s">
        <v>355</v>
      </c>
      <c r="B330" s="34">
        <v>5</v>
      </c>
      <c r="C330" s="42">
        <v>4460591.34</v>
      </c>
      <c r="D330" s="42">
        <v>332949.67</v>
      </c>
      <c r="E330" s="34" t="s">
        <v>90</v>
      </c>
      <c r="F330" s="47" t="s">
        <v>40</v>
      </c>
      <c r="G330" s="35" t="s">
        <v>42</v>
      </c>
      <c r="H330" s="22" t="s">
        <v>91</v>
      </c>
      <c r="I330" s="37">
        <v>7</v>
      </c>
      <c r="J330" s="37" t="s">
        <v>92</v>
      </c>
      <c r="K330" s="37" t="s">
        <v>92</v>
      </c>
      <c r="L330" s="34">
        <v>1</v>
      </c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</row>
    <row r="331" spans="1:24" ht="15" x14ac:dyDescent="0.25">
      <c r="A331" s="23" t="s">
        <v>272</v>
      </c>
      <c r="B331" s="34">
        <v>6</v>
      </c>
      <c r="C331" s="42">
        <v>4454555.09</v>
      </c>
      <c r="D331" s="42">
        <v>332949.77</v>
      </c>
      <c r="E331" s="34" t="s">
        <v>90</v>
      </c>
      <c r="F331" s="47" t="s">
        <v>40</v>
      </c>
      <c r="G331" s="35" t="s">
        <v>42</v>
      </c>
      <c r="H331" s="22" t="s">
        <v>91</v>
      </c>
      <c r="I331" s="37">
        <v>3</v>
      </c>
      <c r="J331" s="37" t="s">
        <v>92</v>
      </c>
      <c r="K331" s="37" t="s">
        <v>92</v>
      </c>
      <c r="L331" s="34"/>
      <c r="M331" s="34">
        <v>1</v>
      </c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spans="1:24" ht="15" x14ac:dyDescent="0.25">
      <c r="A332" s="23" t="s">
        <v>354</v>
      </c>
      <c r="B332" s="34">
        <v>6</v>
      </c>
      <c r="C332" s="42">
        <v>4453898.25</v>
      </c>
      <c r="D332" s="42">
        <v>332951.57</v>
      </c>
      <c r="E332" s="34" t="s">
        <v>90</v>
      </c>
      <c r="F332" s="47" t="s">
        <v>40</v>
      </c>
      <c r="G332" s="35" t="s">
        <v>42</v>
      </c>
      <c r="H332" s="22" t="s">
        <v>91</v>
      </c>
      <c r="I332" s="37">
        <v>3</v>
      </c>
      <c r="J332" s="37" t="s">
        <v>92</v>
      </c>
      <c r="K332" s="37" t="s">
        <v>92</v>
      </c>
      <c r="L332" s="34"/>
      <c r="M332" s="34">
        <v>1</v>
      </c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spans="1:24" ht="15" x14ac:dyDescent="0.25">
      <c r="A333" s="23" t="s">
        <v>372</v>
      </c>
      <c r="B333" s="34">
        <v>5</v>
      </c>
      <c r="C333" s="42">
        <v>4458426.83</v>
      </c>
      <c r="D333" s="42">
        <v>333212.83</v>
      </c>
      <c r="E333" s="34" t="s">
        <v>90</v>
      </c>
      <c r="F333" s="47" t="s">
        <v>40</v>
      </c>
      <c r="G333" s="35" t="s">
        <v>42</v>
      </c>
      <c r="H333" s="22" t="s">
        <v>91</v>
      </c>
      <c r="I333" s="37">
        <v>3</v>
      </c>
      <c r="J333" s="37" t="s">
        <v>92</v>
      </c>
      <c r="K333" s="37" t="s">
        <v>92</v>
      </c>
      <c r="L333" s="34"/>
      <c r="M333" s="34">
        <v>1</v>
      </c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spans="1:24" ht="15" x14ac:dyDescent="0.25">
      <c r="A334" s="23" t="s">
        <v>370</v>
      </c>
      <c r="B334" s="34">
        <v>9</v>
      </c>
      <c r="C334" s="42">
        <v>4446552.1900000004</v>
      </c>
      <c r="D334" s="42">
        <v>333321.45</v>
      </c>
      <c r="E334" s="34" t="s">
        <v>90</v>
      </c>
      <c r="F334" s="47" t="s">
        <v>40</v>
      </c>
      <c r="G334" s="35" t="s">
        <v>42</v>
      </c>
      <c r="H334" s="22" t="s">
        <v>91</v>
      </c>
      <c r="I334" s="37">
        <v>7</v>
      </c>
      <c r="J334" s="37" t="s">
        <v>92</v>
      </c>
      <c r="K334" s="37" t="s">
        <v>92</v>
      </c>
      <c r="L334" s="34">
        <v>1</v>
      </c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spans="1:24" ht="15" x14ac:dyDescent="0.25">
      <c r="A335" s="23" t="s">
        <v>152</v>
      </c>
      <c r="B335" s="34">
        <v>7</v>
      </c>
      <c r="C335" s="42">
        <v>4464722.05</v>
      </c>
      <c r="D335" s="42">
        <v>333330.13</v>
      </c>
      <c r="E335" s="34" t="s">
        <v>90</v>
      </c>
      <c r="F335" s="47" t="s">
        <v>41</v>
      </c>
      <c r="G335" s="35" t="s">
        <v>42</v>
      </c>
      <c r="H335" s="22" t="s">
        <v>91</v>
      </c>
      <c r="I335" s="37">
        <v>9</v>
      </c>
      <c r="J335" s="37" t="s">
        <v>92</v>
      </c>
      <c r="K335" s="37" t="s">
        <v>92</v>
      </c>
      <c r="L335" s="34">
        <v>1</v>
      </c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spans="1:24" ht="15" x14ac:dyDescent="0.25">
      <c r="A336" s="23" t="s">
        <v>369</v>
      </c>
      <c r="B336" s="34">
        <v>9</v>
      </c>
      <c r="C336" s="42">
        <v>4446566.3099999996</v>
      </c>
      <c r="D336" s="42">
        <v>333371.53000000003</v>
      </c>
      <c r="E336" s="34" t="s">
        <v>90</v>
      </c>
      <c r="F336" s="47" t="s">
        <v>40</v>
      </c>
      <c r="G336" s="35" t="s">
        <v>42</v>
      </c>
      <c r="H336" s="22" t="s">
        <v>91</v>
      </c>
      <c r="I336" s="37">
        <v>7</v>
      </c>
      <c r="J336" s="37" t="s">
        <v>92</v>
      </c>
      <c r="K336" s="37" t="s">
        <v>92</v>
      </c>
      <c r="L336" s="34">
        <v>1</v>
      </c>
      <c r="M336" s="34">
        <v>1</v>
      </c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spans="1:24" ht="15" x14ac:dyDescent="0.25">
      <c r="A337" s="23" t="s">
        <v>368</v>
      </c>
      <c r="B337" s="34">
        <v>9</v>
      </c>
      <c r="C337" s="42">
        <v>4446604.4000000004</v>
      </c>
      <c r="D337" s="42">
        <v>333563</v>
      </c>
      <c r="E337" s="34" t="s">
        <v>90</v>
      </c>
      <c r="F337" s="47" t="s">
        <v>40</v>
      </c>
      <c r="G337" s="35" t="s">
        <v>42</v>
      </c>
      <c r="H337" s="22" t="s">
        <v>91</v>
      </c>
      <c r="I337" s="37">
        <v>7</v>
      </c>
      <c r="J337" s="37" t="s">
        <v>92</v>
      </c>
      <c r="K337" s="37" t="s">
        <v>92</v>
      </c>
      <c r="L337" s="34">
        <v>1</v>
      </c>
      <c r="M337" s="34"/>
      <c r="N337" s="34"/>
      <c r="O337" s="34"/>
      <c r="P337" s="34"/>
      <c r="Q337" s="34">
        <v>1</v>
      </c>
      <c r="R337" s="34"/>
      <c r="S337" s="34"/>
      <c r="T337" s="34"/>
      <c r="U337" s="34"/>
      <c r="V337" s="34"/>
      <c r="W337" s="34"/>
      <c r="X337" s="34"/>
    </row>
    <row r="338" spans="1:24" ht="15" x14ac:dyDescent="0.25">
      <c r="A338" s="23" t="s">
        <v>367</v>
      </c>
      <c r="B338" s="34">
        <v>9</v>
      </c>
      <c r="C338" s="42">
        <v>4446612.17</v>
      </c>
      <c r="D338" s="42">
        <v>333598.8</v>
      </c>
      <c r="E338" s="34" t="s">
        <v>90</v>
      </c>
      <c r="F338" s="47" t="s">
        <v>40</v>
      </c>
      <c r="G338" s="35" t="s">
        <v>42</v>
      </c>
      <c r="H338" s="22" t="s">
        <v>91</v>
      </c>
      <c r="I338" s="37">
        <v>7</v>
      </c>
      <c r="J338" s="37" t="s">
        <v>92</v>
      </c>
      <c r="K338" s="37" t="s">
        <v>92</v>
      </c>
      <c r="L338" s="34"/>
      <c r="M338" s="34">
        <v>1</v>
      </c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spans="1:24" ht="15" x14ac:dyDescent="0.25">
      <c r="A339" s="23" t="s">
        <v>366</v>
      </c>
      <c r="B339" s="34">
        <v>9</v>
      </c>
      <c r="C339" s="42">
        <v>4446647.5</v>
      </c>
      <c r="D339" s="42">
        <v>333764.64</v>
      </c>
      <c r="E339" s="34" t="s">
        <v>90</v>
      </c>
      <c r="F339" s="47" t="s">
        <v>40</v>
      </c>
      <c r="G339" s="35" t="s">
        <v>42</v>
      </c>
      <c r="H339" s="22" t="s">
        <v>91</v>
      </c>
      <c r="I339" s="37">
        <v>7</v>
      </c>
      <c r="J339" s="37" t="s">
        <v>92</v>
      </c>
      <c r="K339" s="37" t="s">
        <v>92</v>
      </c>
      <c r="L339" s="34"/>
      <c r="M339" s="34">
        <v>1</v>
      </c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spans="1:24" ht="15" x14ac:dyDescent="0.25">
      <c r="A340" s="23" t="s">
        <v>373</v>
      </c>
      <c r="B340" s="34">
        <v>9</v>
      </c>
      <c r="C340" s="42">
        <v>4446930.51</v>
      </c>
      <c r="D340" s="42">
        <v>335092.52</v>
      </c>
      <c r="E340" s="34" t="s">
        <v>90</v>
      </c>
      <c r="F340" s="47" t="s">
        <v>40</v>
      </c>
      <c r="G340" s="35" t="s">
        <v>42</v>
      </c>
      <c r="H340" s="22" t="s">
        <v>91</v>
      </c>
      <c r="I340" s="37">
        <v>6</v>
      </c>
      <c r="J340" s="37" t="s">
        <v>92</v>
      </c>
      <c r="K340" s="37" t="s">
        <v>92</v>
      </c>
      <c r="L340" s="34"/>
      <c r="M340" s="34">
        <v>1</v>
      </c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spans="1:24" ht="15" x14ac:dyDescent="0.25">
      <c r="A341" s="23" t="s">
        <v>257</v>
      </c>
      <c r="B341" s="34">
        <v>27</v>
      </c>
      <c r="C341" s="42">
        <v>4440819.76</v>
      </c>
      <c r="D341" s="42">
        <v>335117.65999999997</v>
      </c>
      <c r="E341" s="34" t="s">
        <v>90</v>
      </c>
      <c r="F341" s="47" t="s">
        <v>40</v>
      </c>
      <c r="G341" s="35" t="s">
        <v>42</v>
      </c>
      <c r="H341" s="22" t="s">
        <v>91</v>
      </c>
      <c r="I341" s="37">
        <v>2</v>
      </c>
      <c r="J341" s="37" t="s">
        <v>92</v>
      </c>
      <c r="K341" s="37" t="s">
        <v>92</v>
      </c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>
        <v>1</v>
      </c>
      <c r="X341" s="34"/>
    </row>
    <row r="342" spans="1:24" ht="15" x14ac:dyDescent="0.25">
      <c r="A342" s="23" t="s">
        <v>248</v>
      </c>
      <c r="B342" s="34">
        <v>27</v>
      </c>
      <c r="C342" s="42">
        <v>4440896.38</v>
      </c>
      <c r="D342" s="42">
        <v>335117.88</v>
      </c>
      <c r="E342" s="34" t="s">
        <v>90</v>
      </c>
      <c r="F342" s="47" t="s">
        <v>40</v>
      </c>
      <c r="G342" s="35" t="s">
        <v>42</v>
      </c>
      <c r="H342" s="22" t="s">
        <v>91</v>
      </c>
      <c r="I342" s="37">
        <v>2</v>
      </c>
      <c r="J342" s="37" t="s">
        <v>92</v>
      </c>
      <c r="K342" s="37" t="s">
        <v>92</v>
      </c>
      <c r="L342" s="34"/>
      <c r="M342" s="34">
        <v>1</v>
      </c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spans="1:24" ht="15" x14ac:dyDescent="0.25">
      <c r="A343" s="23" t="s">
        <v>247</v>
      </c>
      <c r="B343" s="34">
        <v>27</v>
      </c>
      <c r="C343" s="42">
        <v>4440485.4400000004</v>
      </c>
      <c r="D343" s="42">
        <v>335140.06</v>
      </c>
      <c r="E343" s="34" t="s">
        <v>90</v>
      </c>
      <c r="F343" s="47" t="s">
        <v>40</v>
      </c>
      <c r="G343" s="35" t="s">
        <v>42</v>
      </c>
      <c r="H343" s="22" t="s">
        <v>91</v>
      </c>
      <c r="I343" s="37">
        <v>3</v>
      </c>
      <c r="J343" s="37" t="s">
        <v>92</v>
      </c>
      <c r="K343" s="37" t="s">
        <v>92</v>
      </c>
      <c r="L343" s="34">
        <v>1</v>
      </c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</row>
    <row r="344" spans="1:24" ht="15" x14ac:dyDescent="0.25">
      <c r="A344" s="23" t="s">
        <v>258</v>
      </c>
      <c r="B344" s="34">
        <v>27</v>
      </c>
      <c r="C344" s="42">
        <v>4440488.29</v>
      </c>
      <c r="D344" s="42">
        <v>335141.83</v>
      </c>
      <c r="E344" s="34" t="s">
        <v>90</v>
      </c>
      <c r="F344" s="47" t="s">
        <v>40</v>
      </c>
      <c r="G344" s="35" t="s">
        <v>42</v>
      </c>
      <c r="H344" s="22" t="s">
        <v>91</v>
      </c>
      <c r="I344" s="37">
        <v>22</v>
      </c>
      <c r="J344" s="37" t="s">
        <v>92</v>
      </c>
      <c r="K344" s="37" t="s">
        <v>92</v>
      </c>
      <c r="L344" s="34"/>
      <c r="M344" s="34">
        <v>1</v>
      </c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spans="1:24" ht="15" x14ac:dyDescent="0.25">
      <c r="A345" s="23" t="s">
        <v>359</v>
      </c>
      <c r="B345" s="34">
        <v>27</v>
      </c>
      <c r="C345" s="42">
        <v>4440304.99</v>
      </c>
      <c r="D345" s="42">
        <v>335149.44</v>
      </c>
      <c r="E345" s="34" t="s">
        <v>90</v>
      </c>
      <c r="F345" s="47" t="s">
        <v>40</v>
      </c>
      <c r="G345" s="35" t="s">
        <v>42</v>
      </c>
      <c r="H345" s="22" t="s">
        <v>91</v>
      </c>
      <c r="I345" s="37">
        <v>2</v>
      </c>
      <c r="J345" s="37" t="s">
        <v>92</v>
      </c>
      <c r="K345" s="37" t="s">
        <v>92</v>
      </c>
      <c r="L345" s="34"/>
      <c r="M345" s="34">
        <v>1</v>
      </c>
      <c r="N345" s="34"/>
      <c r="O345" s="34"/>
      <c r="P345" s="34">
        <v>1</v>
      </c>
      <c r="Q345" s="34"/>
      <c r="R345" s="34"/>
      <c r="S345" s="34"/>
      <c r="T345" s="34"/>
      <c r="U345" s="34"/>
      <c r="V345" s="34"/>
      <c r="W345" s="34"/>
    </row>
    <row r="346" spans="1:24" ht="15" x14ac:dyDescent="0.25">
      <c r="A346" s="23" t="s">
        <v>358</v>
      </c>
      <c r="B346" s="34">
        <v>27</v>
      </c>
      <c r="C346" s="42">
        <v>4440192.88</v>
      </c>
      <c r="D346" s="42">
        <v>335152.03999999998</v>
      </c>
      <c r="E346" s="34" t="s">
        <v>90</v>
      </c>
      <c r="F346" s="47" t="s">
        <v>40</v>
      </c>
      <c r="G346" s="35" t="s">
        <v>42</v>
      </c>
      <c r="H346" s="22" t="s">
        <v>91</v>
      </c>
      <c r="I346" s="37">
        <v>2</v>
      </c>
      <c r="J346" s="37" t="s">
        <v>92</v>
      </c>
      <c r="K346" s="37" t="s">
        <v>92</v>
      </c>
      <c r="L346" s="34"/>
      <c r="M346" s="34">
        <v>1</v>
      </c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spans="1:24" ht="15" x14ac:dyDescent="0.25">
      <c r="A347" s="23" t="s">
        <v>374</v>
      </c>
      <c r="B347" s="34">
        <v>9</v>
      </c>
      <c r="C347" s="42">
        <v>4446964.46</v>
      </c>
      <c r="D347" s="42">
        <v>335231.48</v>
      </c>
      <c r="E347" s="34" t="s">
        <v>90</v>
      </c>
      <c r="F347" s="47" t="s">
        <v>40</v>
      </c>
      <c r="G347" s="35" t="s">
        <v>42</v>
      </c>
      <c r="H347" s="22" t="s">
        <v>91</v>
      </c>
      <c r="I347" s="37">
        <v>6</v>
      </c>
      <c r="J347" s="37" t="s">
        <v>92</v>
      </c>
      <c r="K347" s="37" t="s">
        <v>92</v>
      </c>
      <c r="L347" s="34">
        <v>1</v>
      </c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spans="1:24" ht="15" x14ac:dyDescent="0.25">
      <c r="A348" s="23" t="s">
        <v>364</v>
      </c>
      <c r="B348" s="34">
        <v>9</v>
      </c>
      <c r="C348" s="42">
        <v>4446977.1100000003</v>
      </c>
      <c r="D348" s="42">
        <v>335298.14</v>
      </c>
      <c r="E348" s="34" t="s">
        <v>90</v>
      </c>
      <c r="F348" s="47" t="s">
        <v>40</v>
      </c>
      <c r="G348" s="35" t="s">
        <v>42</v>
      </c>
      <c r="H348" s="22" t="s">
        <v>91</v>
      </c>
      <c r="I348" s="37">
        <v>6</v>
      </c>
      <c r="J348" s="37" t="s">
        <v>92</v>
      </c>
      <c r="K348" s="37" t="s">
        <v>92</v>
      </c>
      <c r="L348" s="34">
        <v>1</v>
      </c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spans="1:24" ht="15" x14ac:dyDescent="0.25">
      <c r="A349" s="23" t="s">
        <v>256</v>
      </c>
      <c r="B349" s="34">
        <v>27</v>
      </c>
      <c r="C349" s="42">
        <v>4439870.32</v>
      </c>
      <c r="D349" s="42">
        <v>335353.73</v>
      </c>
      <c r="E349" s="34" t="s">
        <v>90</v>
      </c>
      <c r="F349" s="47" t="s">
        <v>40</v>
      </c>
      <c r="G349" s="35" t="s">
        <v>42</v>
      </c>
      <c r="H349" s="22" t="s">
        <v>91</v>
      </c>
      <c r="I349" s="37">
        <v>2</v>
      </c>
      <c r="J349" s="37" t="s">
        <v>92</v>
      </c>
      <c r="K349" s="37" t="s">
        <v>92</v>
      </c>
      <c r="L349" s="34">
        <v>1</v>
      </c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spans="1:24" ht="15" x14ac:dyDescent="0.25">
      <c r="A350" s="23" t="s">
        <v>274</v>
      </c>
      <c r="B350" s="34">
        <v>9</v>
      </c>
      <c r="C350" s="42">
        <v>4447082.9400000004</v>
      </c>
      <c r="D350" s="42">
        <v>335788.87</v>
      </c>
      <c r="E350" s="34" t="s">
        <v>90</v>
      </c>
      <c r="F350" s="47" t="s">
        <v>40</v>
      </c>
      <c r="G350" s="35" t="s">
        <v>42</v>
      </c>
      <c r="H350" s="22" t="s">
        <v>91</v>
      </c>
      <c r="I350" s="37">
        <v>6</v>
      </c>
      <c r="J350" s="37" t="s">
        <v>92</v>
      </c>
      <c r="K350" s="37" t="s">
        <v>92</v>
      </c>
      <c r="L350" s="34">
        <v>1</v>
      </c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spans="1:24" ht="15" x14ac:dyDescent="0.25">
      <c r="A351" s="23" t="s">
        <v>365</v>
      </c>
      <c r="B351" s="34">
        <v>9</v>
      </c>
      <c r="C351" s="42">
        <v>4447147.66</v>
      </c>
      <c r="D351" s="42">
        <v>336107.77</v>
      </c>
      <c r="E351" s="34" t="s">
        <v>90</v>
      </c>
      <c r="F351" s="47" t="s">
        <v>40</v>
      </c>
      <c r="G351" s="35" t="s">
        <v>42</v>
      </c>
      <c r="H351" s="22" t="s">
        <v>91</v>
      </c>
      <c r="I351" s="37">
        <v>6</v>
      </c>
      <c r="J351" s="37" t="s">
        <v>92</v>
      </c>
      <c r="K351" s="37" t="s">
        <v>92</v>
      </c>
      <c r="L351" s="34"/>
      <c r="M351" s="34">
        <v>1</v>
      </c>
      <c r="N351" s="34"/>
      <c r="O351" s="34"/>
      <c r="P351" s="34"/>
      <c r="Q351" s="34">
        <v>1</v>
      </c>
      <c r="R351" s="34"/>
      <c r="S351" s="34"/>
      <c r="T351" s="34"/>
      <c r="U351" s="34"/>
      <c r="V351" s="34"/>
      <c r="W351" s="34"/>
      <c r="X351" s="34"/>
    </row>
    <row r="352" spans="1:24" ht="15" x14ac:dyDescent="0.25">
      <c r="A352" s="23" t="s">
        <v>362</v>
      </c>
      <c r="B352" s="34">
        <v>9</v>
      </c>
      <c r="C352" s="42">
        <v>4447211.4400000004</v>
      </c>
      <c r="D352" s="42">
        <v>336403.55</v>
      </c>
      <c r="E352" s="34" t="s">
        <v>90</v>
      </c>
      <c r="F352" s="47" t="s">
        <v>40</v>
      </c>
      <c r="G352" s="35" t="s">
        <v>42</v>
      </c>
      <c r="H352" s="22" t="s">
        <v>91</v>
      </c>
      <c r="I352" s="37">
        <v>3</v>
      </c>
      <c r="J352" s="37" t="s">
        <v>92</v>
      </c>
      <c r="K352" s="37" t="s">
        <v>92</v>
      </c>
      <c r="L352" s="34">
        <v>1</v>
      </c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</row>
    <row r="353" spans="1:24" ht="15" x14ac:dyDescent="0.25">
      <c r="A353" s="23" t="s">
        <v>146</v>
      </c>
      <c r="B353" s="34">
        <v>12</v>
      </c>
      <c r="C353" s="42">
        <v>4460242.07</v>
      </c>
      <c r="D353" s="42">
        <v>336568.45</v>
      </c>
      <c r="E353" s="34" t="s">
        <v>90</v>
      </c>
      <c r="F353" s="47" t="s">
        <v>41</v>
      </c>
      <c r="G353" s="35" t="s">
        <v>42</v>
      </c>
      <c r="H353" s="22" t="s">
        <v>91</v>
      </c>
      <c r="I353" s="37">
        <v>2</v>
      </c>
      <c r="J353" s="37" t="s">
        <v>92</v>
      </c>
      <c r="K353" s="37" t="s">
        <v>92</v>
      </c>
      <c r="L353" s="34"/>
      <c r="M353" s="34"/>
      <c r="N353" s="34"/>
      <c r="O353" s="34"/>
      <c r="P353" s="34"/>
      <c r="Q353" s="34"/>
      <c r="R353" s="34"/>
      <c r="S353" s="34"/>
      <c r="T353" s="34"/>
      <c r="U353" s="34">
        <v>1</v>
      </c>
      <c r="V353" s="34"/>
      <c r="W353" s="34"/>
    </row>
    <row r="354" spans="1:24" ht="15" x14ac:dyDescent="0.25">
      <c r="A354" s="23" t="s">
        <v>363</v>
      </c>
      <c r="B354" s="34">
        <v>9</v>
      </c>
      <c r="C354" s="42">
        <v>4447294.55</v>
      </c>
      <c r="D354" s="42">
        <v>336787.08</v>
      </c>
      <c r="E354" s="34" t="s">
        <v>90</v>
      </c>
      <c r="F354" s="47" t="s">
        <v>40</v>
      </c>
      <c r="G354" s="35" t="s">
        <v>42</v>
      </c>
      <c r="H354" s="22" t="s">
        <v>91</v>
      </c>
      <c r="I354" s="37">
        <v>3</v>
      </c>
      <c r="J354" s="37" t="s">
        <v>92</v>
      </c>
      <c r="K354" s="37" t="s">
        <v>92</v>
      </c>
      <c r="L354" s="34"/>
      <c r="M354" s="34">
        <v>1</v>
      </c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spans="1:24" ht="15" x14ac:dyDescent="0.25">
      <c r="A355" s="23" t="s">
        <v>275</v>
      </c>
      <c r="B355" s="34">
        <v>9</v>
      </c>
      <c r="C355" s="42">
        <v>4447313.49</v>
      </c>
      <c r="D355" s="42">
        <v>336866.81</v>
      </c>
      <c r="E355" s="34" t="s">
        <v>90</v>
      </c>
      <c r="F355" s="47" t="s">
        <v>40</v>
      </c>
      <c r="G355" s="35" t="s">
        <v>42</v>
      </c>
      <c r="H355" s="22" t="s">
        <v>91</v>
      </c>
      <c r="I355" s="37">
        <v>6</v>
      </c>
      <c r="J355" s="37" t="s">
        <v>92</v>
      </c>
      <c r="K355" s="37" t="s">
        <v>92</v>
      </c>
      <c r="L355" s="34"/>
      <c r="M355" s="34">
        <v>1</v>
      </c>
      <c r="N355" s="34"/>
      <c r="O355" s="34"/>
      <c r="P355" s="34"/>
      <c r="Q355" s="34"/>
      <c r="R355" s="34"/>
      <c r="S355" s="34"/>
      <c r="T355" s="34"/>
      <c r="U355" s="34"/>
      <c r="V355" s="34"/>
      <c r="W355" s="34"/>
    </row>
    <row r="356" spans="1:24" ht="15" x14ac:dyDescent="0.25">
      <c r="A356" s="23" t="s">
        <v>225</v>
      </c>
      <c r="B356" s="34">
        <v>12</v>
      </c>
      <c r="C356" s="42">
        <v>4460516.43</v>
      </c>
      <c r="D356" s="42">
        <v>336945.77</v>
      </c>
      <c r="E356" s="34" t="s">
        <v>90</v>
      </c>
      <c r="F356" s="47" t="s">
        <v>41</v>
      </c>
      <c r="G356" s="35" t="s">
        <v>42</v>
      </c>
      <c r="H356" s="22" t="s">
        <v>91</v>
      </c>
      <c r="I356" s="37">
        <v>7</v>
      </c>
      <c r="J356" s="37" t="s">
        <v>92</v>
      </c>
      <c r="K356" s="37" t="s">
        <v>92</v>
      </c>
      <c r="L356" s="34">
        <v>1</v>
      </c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spans="1:24" ht="15" x14ac:dyDescent="0.25">
      <c r="A357" s="23" t="s">
        <v>226</v>
      </c>
      <c r="B357" s="34">
        <v>11</v>
      </c>
      <c r="C357" s="42">
        <v>4457232.12</v>
      </c>
      <c r="D357" s="42">
        <v>338550.63</v>
      </c>
      <c r="E357" s="34" t="s">
        <v>90</v>
      </c>
      <c r="F357" s="47" t="s">
        <v>41</v>
      </c>
      <c r="G357" s="35" t="s">
        <v>42</v>
      </c>
      <c r="H357" s="22" t="s">
        <v>91</v>
      </c>
      <c r="I357" s="37">
        <v>9</v>
      </c>
      <c r="J357" s="37" t="s">
        <v>92</v>
      </c>
      <c r="K357" s="37" t="s">
        <v>92</v>
      </c>
      <c r="L357" s="34">
        <v>1</v>
      </c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spans="1:24" ht="15" x14ac:dyDescent="0.25">
      <c r="A358" s="23" t="s">
        <v>156</v>
      </c>
      <c r="B358" s="34">
        <v>16</v>
      </c>
      <c r="C358" s="42">
        <v>4468298.2699999996</v>
      </c>
      <c r="D358" s="42">
        <v>341256.7</v>
      </c>
      <c r="E358" s="34" t="s">
        <v>90</v>
      </c>
      <c r="F358" s="47" t="s">
        <v>41</v>
      </c>
      <c r="G358" s="35" t="s">
        <v>42</v>
      </c>
      <c r="H358" s="22" t="s">
        <v>91</v>
      </c>
      <c r="I358" s="37">
        <v>2</v>
      </c>
      <c r="J358" s="37" t="s">
        <v>92</v>
      </c>
      <c r="K358" s="37" t="s">
        <v>92</v>
      </c>
      <c r="L358" s="34">
        <v>1</v>
      </c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spans="1:24" ht="15" x14ac:dyDescent="0.25">
      <c r="A359" s="23" t="s">
        <v>137</v>
      </c>
      <c r="B359" s="34">
        <v>16</v>
      </c>
      <c r="C359" s="42">
        <v>4467975.2</v>
      </c>
      <c r="D359" s="42">
        <v>341525.51</v>
      </c>
      <c r="E359" s="34" t="s">
        <v>90</v>
      </c>
      <c r="F359" s="47" t="s">
        <v>41</v>
      </c>
      <c r="G359" s="35" t="s">
        <v>42</v>
      </c>
      <c r="H359" s="22" t="s">
        <v>91</v>
      </c>
      <c r="I359" s="37">
        <v>2</v>
      </c>
      <c r="J359" s="37" t="s">
        <v>92</v>
      </c>
      <c r="K359" s="37" t="s">
        <v>92</v>
      </c>
      <c r="L359" s="34">
        <v>1</v>
      </c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spans="1:24" ht="15" x14ac:dyDescent="0.25">
      <c r="A360" s="23" t="s">
        <v>224</v>
      </c>
      <c r="B360" s="34">
        <v>16</v>
      </c>
      <c r="C360" s="42">
        <v>4467787.8099999996</v>
      </c>
      <c r="D360" s="42">
        <v>341701.19</v>
      </c>
      <c r="E360" s="34" t="s">
        <v>90</v>
      </c>
      <c r="F360" s="47" t="s">
        <v>41</v>
      </c>
      <c r="G360" s="35" t="s">
        <v>42</v>
      </c>
      <c r="H360" s="22" t="s">
        <v>91</v>
      </c>
      <c r="I360" s="37">
        <v>2</v>
      </c>
      <c r="J360" s="37" t="s">
        <v>92</v>
      </c>
      <c r="K360" s="37" t="s">
        <v>92</v>
      </c>
      <c r="L360" s="34">
        <v>1</v>
      </c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spans="1:24" ht="15" x14ac:dyDescent="0.25">
      <c r="A361" s="23" t="s">
        <v>160</v>
      </c>
      <c r="B361" s="34">
        <v>16</v>
      </c>
      <c r="C361" s="42">
        <v>4467742.42</v>
      </c>
      <c r="D361" s="42">
        <v>341741.79</v>
      </c>
      <c r="E361" s="34" t="s">
        <v>90</v>
      </c>
      <c r="F361" s="47" t="s">
        <v>41</v>
      </c>
      <c r="G361" s="35" t="s">
        <v>42</v>
      </c>
      <c r="H361" s="22" t="s">
        <v>91</v>
      </c>
      <c r="I361" s="37">
        <v>2</v>
      </c>
      <c r="J361" s="37" t="s">
        <v>92</v>
      </c>
      <c r="K361" s="37" t="s">
        <v>92</v>
      </c>
      <c r="L361" s="34"/>
      <c r="M361" s="34">
        <v>1</v>
      </c>
      <c r="N361" s="34">
        <v>1</v>
      </c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spans="1:24" ht="15" x14ac:dyDescent="0.25">
      <c r="A362" s="23" t="s">
        <v>157</v>
      </c>
      <c r="B362" s="34">
        <v>16</v>
      </c>
      <c r="C362" s="42">
        <v>4467647.21</v>
      </c>
      <c r="D362" s="42">
        <v>341833.09</v>
      </c>
      <c r="E362" s="34" t="s">
        <v>90</v>
      </c>
      <c r="F362" s="47" t="s">
        <v>41</v>
      </c>
      <c r="G362" s="35" t="s">
        <v>42</v>
      </c>
      <c r="H362" s="22" t="s">
        <v>91</v>
      </c>
      <c r="I362" s="37">
        <v>2</v>
      </c>
      <c r="J362" s="37" t="s">
        <v>92</v>
      </c>
      <c r="K362" s="37" t="s">
        <v>92</v>
      </c>
      <c r="L362" s="34">
        <v>1</v>
      </c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spans="1:24" ht="15" x14ac:dyDescent="0.25">
      <c r="A363" s="23" t="s">
        <v>223</v>
      </c>
      <c r="B363" s="34">
        <v>16</v>
      </c>
      <c r="C363" s="42">
        <v>4467652.08</v>
      </c>
      <c r="D363" s="42">
        <v>341834.04</v>
      </c>
      <c r="E363" s="34" t="s">
        <v>90</v>
      </c>
      <c r="F363" s="47" t="s">
        <v>41</v>
      </c>
      <c r="G363" s="35" t="s">
        <v>42</v>
      </c>
      <c r="H363" s="22" t="s">
        <v>91</v>
      </c>
      <c r="I363" s="37">
        <v>2</v>
      </c>
      <c r="J363" s="37" t="s">
        <v>92</v>
      </c>
      <c r="K363" s="37" t="s">
        <v>92</v>
      </c>
      <c r="L363" s="34"/>
      <c r="M363" s="34">
        <v>1</v>
      </c>
      <c r="N363" s="34">
        <v>1</v>
      </c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spans="1:24" ht="15" x14ac:dyDescent="0.25">
      <c r="A364" s="23" t="s">
        <v>222</v>
      </c>
      <c r="B364" s="34">
        <v>16</v>
      </c>
      <c r="C364" s="42">
        <v>4467651.8499999996</v>
      </c>
      <c r="D364" s="42">
        <v>341834.29</v>
      </c>
      <c r="E364" s="34" t="s">
        <v>90</v>
      </c>
      <c r="F364" s="47" t="s">
        <v>41</v>
      </c>
      <c r="G364" s="35" t="s">
        <v>42</v>
      </c>
      <c r="H364" s="22" t="s">
        <v>91</v>
      </c>
      <c r="I364" s="37">
        <v>2</v>
      </c>
      <c r="J364" s="37" t="s">
        <v>92</v>
      </c>
      <c r="K364" s="37" t="s">
        <v>92</v>
      </c>
      <c r="L364" s="34">
        <v>1</v>
      </c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spans="1:24" ht="15" x14ac:dyDescent="0.25">
      <c r="A365" s="23" t="s">
        <v>158</v>
      </c>
      <c r="B365" s="34">
        <v>16</v>
      </c>
      <c r="C365" s="42">
        <v>4467645.03</v>
      </c>
      <c r="D365" s="42">
        <v>341836.27</v>
      </c>
      <c r="E365" s="34" t="s">
        <v>90</v>
      </c>
      <c r="F365" s="47" t="s">
        <v>41</v>
      </c>
      <c r="G365" s="35" t="s">
        <v>42</v>
      </c>
      <c r="H365" s="22" t="s">
        <v>91</v>
      </c>
      <c r="I365" s="37">
        <v>2</v>
      </c>
      <c r="J365" s="37" t="s">
        <v>92</v>
      </c>
      <c r="K365" s="37" t="s">
        <v>92</v>
      </c>
      <c r="L365" s="34">
        <v>1</v>
      </c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spans="1:24" ht="15" x14ac:dyDescent="0.25">
      <c r="A366" s="23" t="s">
        <v>159</v>
      </c>
      <c r="B366" s="34">
        <v>16</v>
      </c>
      <c r="C366" s="42">
        <v>4467642.1100000003</v>
      </c>
      <c r="D366" s="42">
        <v>341837.91</v>
      </c>
      <c r="E366" s="34" t="s">
        <v>90</v>
      </c>
      <c r="F366" s="47" t="s">
        <v>41</v>
      </c>
      <c r="G366" s="35" t="s">
        <v>42</v>
      </c>
      <c r="H366" s="22" t="s">
        <v>91</v>
      </c>
      <c r="I366" s="37">
        <v>2</v>
      </c>
      <c r="J366" s="37" t="s">
        <v>92</v>
      </c>
      <c r="K366" s="37" t="s">
        <v>92</v>
      </c>
      <c r="L366" s="34">
        <v>1</v>
      </c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spans="1:24" ht="15" x14ac:dyDescent="0.25">
      <c r="A367" s="23" t="s">
        <v>276</v>
      </c>
      <c r="B367" s="34">
        <v>14</v>
      </c>
      <c r="C367" s="42">
        <v>4448411.32</v>
      </c>
      <c r="D367" s="42">
        <v>341941.16</v>
      </c>
      <c r="E367" s="34" t="s">
        <v>90</v>
      </c>
      <c r="F367" s="47" t="s">
        <v>40</v>
      </c>
      <c r="G367" s="35" t="s">
        <v>42</v>
      </c>
      <c r="H367" s="22" t="s">
        <v>91</v>
      </c>
      <c r="I367" s="37">
        <v>3</v>
      </c>
      <c r="J367" s="37" t="s">
        <v>92</v>
      </c>
      <c r="K367" s="37" t="s">
        <v>92</v>
      </c>
      <c r="L367" s="34"/>
      <c r="M367" s="34"/>
      <c r="N367" s="34">
        <v>1</v>
      </c>
      <c r="O367" s="34"/>
      <c r="P367" s="34"/>
      <c r="Q367" s="34">
        <v>1</v>
      </c>
      <c r="R367" s="34"/>
      <c r="S367" s="34"/>
      <c r="T367" s="34"/>
      <c r="U367" s="34"/>
      <c r="V367" s="34"/>
      <c r="W367" s="34"/>
      <c r="X367" s="34"/>
    </row>
    <row r="368" spans="1:24" ht="15" x14ac:dyDescent="0.25">
      <c r="A368" s="23" t="s">
        <v>138</v>
      </c>
      <c r="B368" s="34">
        <v>16</v>
      </c>
      <c r="C368" s="42">
        <v>4467212.08</v>
      </c>
      <c r="D368" s="42">
        <v>342092.46</v>
      </c>
      <c r="E368" s="34" t="s">
        <v>90</v>
      </c>
      <c r="F368" s="47" t="s">
        <v>41</v>
      </c>
      <c r="G368" s="35" t="s">
        <v>42</v>
      </c>
      <c r="H368" s="22" t="s">
        <v>91</v>
      </c>
      <c r="I368" s="37">
        <v>2</v>
      </c>
      <c r="J368" s="37" t="s">
        <v>92</v>
      </c>
      <c r="K368" s="37" t="s">
        <v>92</v>
      </c>
      <c r="L368" s="34">
        <v>1</v>
      </c>
      <c r="M368" s="34">
        <v>1</v>
      </c>
      <c r="N368" s="34"/>
      <c r="O368" s="34">
        <v>1</v>
      </c>
      <c r="P368" s="34"/>
      <c r="Q368" s="34"/>
      <c r="R368" s="34"/>
      <c r="S368" s="34"/>
      <c r="T368" s="34"/>
      <c r="U368" s="34"/>
      <c r="V368" s="34"/>
      <c r="W368" s="34"/>
      <c r="X368" s="34"/>
    </row>
    <row r="369" spans="1:24" ht="15" x14ac:dyDescent="0.25">
      <c r="A369" s="23" t="s">
        <v>343</v>
      </c>
      <c r="B369" s="34">
        <v>4</v>
      </c>
      <c r="C369" s="42">
        <v>4446695.91</v>
      </c>
      <c r="D369" s="42">
        <v>342233.53</v>
      </c>
      <c r="E369" s="34" t="s">
        <v>90</v>
      </c>
      <c r="F369" s="47" t="s">
        <v>40</v>
      </c>
      <c r="G369" s="35" t="s">
        <v>42</v>
      </c>
      <c r="H369" s="22" t="s">
        <v>91</v>
      </c>
      <c r="I369" s="37">
        <v>3</v>
      </c>
      <c r="J369" s="37" t="s">
        <v>92</v>
      </c>
      <c r="K369" s="37" t="s">
        <v>92</v>
      </c>
      <c r="L369" s="34">
        <v>1</v>
      </c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spans="1:24" ht="15" x14ac:dyDescent="0.25">
      <c r="A370" s="23" t="s">
        <v>341</v>
      </c>
      <c r="B370" s="34">
        <v>14</v>
      </c>
      <c r="C370" s="42">
        <v>4448488.79</v>
      </c>
      <c r="D370" s="42">
        <v>342368.56</v>
      </c>
      <c r="E370" s="34" t="s">
        <v>90</v>
      </c>
      <c r="F370" s="47" t="s">
        <v>40</v>
      </c>
      <c r="G370" s="35" t="s">
        <v>42</v>
      </c>
      <c r="H370" s="22" t="s">
        <v>91</v>
      </c>
      <c r="I370" s="37">
        <v>3</v>
      </c>
      <c r="J370" s="37" t="s">
        <v>92</v>
      </c>
      <c r="K370" s="37" t="s">
        <v>92</v>
      </c>
      <c r="L370" s="34"/>
      <c r="M370" s="34">
        <v>1</v>
      </c>
      <c r="N370" s="34">
        <v>1</v>
      </c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spans="1:24" ht="15" x14ac:dyDescent="0.25">
      <c r="A371" s="23" t="s">
        <v>321</v>
      </c>
      <c r="B371" s="34">
        <v>4</v>
      </c>
      <c r="C371" s="42">
        <v>4446653.2699999996</v>
      </c>
      <c r="D371" s="42">
        <v>342665.09</v>
      </c>
      <c r="E371" s="34" t="s">
        <v>90</v>
      </c>
      <c r="F371" s="47" t="s">
        <v>40</v>
      </c>
      <c r="G371" s="35" t="s">
        <v>42</v>
      </c>
      <c r="H371" s="22" t="s">
        <v>91</v>
      </c>
      <c r="I371" s="37">
        <v>3</v>
      </c>
      <c r="J371" s="37" t="s">
        <v>92</v>
      </c>
      <c r="K371" s="37" t="s">
        <v>92</v>
      </c>
      <c r="L371" s="34">
        <v>1</v>
      </c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spans="1:24" ht="15" x14ac:dyDescent="0.25">
      <c r="A372" s="23" t="s">
        <v>322</v>
      </c>
      <c r="B372" s="34">
        <v>4</v>
      </c>
      <c r="C372" s="42">
        <v>4446644.0599999996</v>
      </c>
      <c r="D372" s="42">
        <v>342782.14</v>
      </c>
      <c r="E372" s="34" t="s">
        <v>90</v>
      </c>
      <c r="F372" s="47" t="s">
        <v>40</v>
      </c>
      <c r="G372" s="35" t="s">
        <v>42</v>
      </c>
      <c r="H372" s="22" t="s">
        <v>91</v>
      </c>
      <c r="I372" s="37">
        <v>3</v>
      </c>
      <c r="J372" s="37" t="s">
        <v>92</v>
      </c>
      <c r="K372" s="37" t="s">
        <v>92</v>
      </c>
      <c r="L372" s="34"/>
      <c r="M372" s="34">
        <v>1</v>
      </c>
      <c r="N372" s="34"/>
      <c r="O372" s="34"/>
      <c r="P372" s="34"/>
      <c r="Q372" s="34"/>
      <c r="R372" s="34"/>
      <c r="S372" s="34"/>
      <c r="T372" s="34"/>
      <c r="U372" s="34"/>
      <c r="V372" s="34"/>
      <c r="W372" s="34"/>
    </row>
    <row r="373" spans="1:24" ht="15" x14ac:dyDescent="0.25">
      <c r="A373" s="23" t="s">
        <v>154</v>
      </c>
      <c r="B373" s="34">
        <v>10</v>
      </c>
      <c r="C373" s="42">
        <v>4456001</v>
      </c>
      <c r="D373" s="42">
        <v>343127</v>
      </c>
      <c r="E373" s="34" t="s">
        <v>90</v>
      </c>
      <c r="F373" s="47" t="s">
        <v>41</v>
      </c>
      <c r="G373" s="35" t="s">
        <v>42</v>
      </c>
      <c r="H373" s="22" t="s">
        <v>91</v>
      </c>
      <c r="I373" s="37" t="s">
        <v>95</v>
      </c>
      <c r="J373" s="37" t="s">
        <v>92</v>
      </c>
      <c r="K373" s="37" t="s">
        <v>93</v>
      </c>
      <c r="L373" s="34"/>
      <c r="M373" s="34"/>
      <c r="N373" s="34"/>
      <c r="O373" s="34"/>
      <c r="P373" s="34"/>
      <c r="Q373" s="34"/>
      <c r="R373" s="34"/>
      <c r="S373" s="34"/>
      <c r="T373" s="34"/>
      <c r="U373" s="34">
        <v>1</v>
      </c>
      <c r="V373" s="34"/>
      <c r="W373" s="34"/>
      <c r="X373" s="34"/>
    </row>
    <row r="374" spans="1:24" ht="15" x14ac:dyDescent="0.25">
      <c r="A374" s="23" t="s">
        <v>323</v>
      </c>
      <c r="B374" s="34">
        <v>4</v>
      </c>
      <c r="C374" s="42">
        <v>4446597.6900000004</v>
      </c>
      <c r="D374" s="42">
        <v>343299.18</v>
      </c>
      <c r="E374" s="34" t="s">
        <v>90</v>
      </c>
      <c r="F374" s="47" t="s">
        <v>40</v>
      </c>
      <c r="G374" s="35" t="s">
        <v>42</v>
      </c>
      <c r="H374" s="22" t="s">
        <v>91</v>
      </c>
      <c r="I374" s="37">
        <v>3</v>
      </c>
      <c r="J374" s="37" t="s">
        <v>92</v>
      </c>
      <c r="K374" s="37" t="s">
        <v>92</v>
      </c>
      <c r="L374" s="34"/>
      <c r="M374" s="34">
        <v>1</v>
      </c>
      <c r="N374" s="34">
        <v>1</v>
      </c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spans="1:24" ht="15" x14ac:dyDescent="0.25">
      <c r="A375" s="23" t="s">
        <v>324</v>
      </c>
      <c r="B375" s="34">
        <v>4</v>
      </c>
      <c r="C375" s="42">
        <v>4446577.53</v>
      </c>
      <c r="D375" s="42">
        <v>343468.07</v>
      </c>
      <c r="E375" s="34" t="s">
        <v>90</v>
      </c>
      <c r="F375" s="47" t="s">
        <v>40</v>
      </c>
      <c r="G375" s="35" t="s">
        <v>42</v>
      </c>
      <c r="H375" s="22" t="s">
        <v>91</v>
      </c>
      <c r="I375" s="37">
        <v>3</v>
      </c>
      <c r="J375" s="37" t="s">
        <v>92</v>
      </c>
      <c r="K375" s="37" t="s">
        <v>92</v>
      </c>
      <c r="L375" s="34"/>
      <c r="M375" s="34">
        <v>1</v>
      </c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spans="1:24" ht="15" x14ac:dyDescent="0.25">
      <c r="A376" s="23" t="s">
        <v>236</v>
      </c>
      <c r="B376" s="34">
        <v>3</v>
      </c>
      <c r="C376" s="42">
        <v>4450104.9000000004</v>
      </c>
      <c r="D376" s="42">
        <v>343561.44</v>
      </c>
      <c r="E376" s="34" t="s">
        <v>90</v>
      </c>
      <c r="F376" s="47" t="s">
        <v>41</v>
      </c>
      <c r="G376" s="35" t="s">
        <v>42</v>
      </c>
      <c r="H376" s="22" t="s">
        <v>91</v>
      </c>
      <c r="I376" s="37">
        <v>9</v>
      </c>
      <c r="J376" s="37" t="s">
        <v>92</v>
      </c>
      <c r="K376" s="37" t="s">
        <v>92</v>
      </c>
      <c r="L376" s="34"/>
      <c r="M376" s="34"/>
      <c r="N376" s="34"/>
      <c r="O376" s="34"/>
      <c r="P376" s="34"/>
      <c r="Q376" s="34">
        <v>1</v>
      </c>
      <c r="R376" s="34"/>
      <c r="S376" s="34"/>
      <c r="T376" s="34"/>
      <c r="U376" s="34"/>
      <c r="V376" s="34"/>
      <c r="W376" s="34">
        <v>1</v>
      </c>
    </row>
    <row r="377" spans="1:24" ht="15" x14ac:dyDescent="0.25">
      <c r="A377" s="23" t="s">
        <v>237</v>
      </c>
      <c r="B377" s="34">
        <v>3</v>
      </c>
      <c r="C377" s="42">
        <v>4450104.45</v>
      </c>
      <c r="D377" s="42">
        <v>343561.86</v>
      </c>
      <c r="E377" s="34" t="s">
        <v>90</v>
      </c>
      <c r="F377" s="47" t="s">
        <v>41</v>
      </c>
      <c r="G377" s="35" t="s">
        <v>42</v>
      </c>
      <c r="H377" s="22" t="s">
        <v>91</v>
      </c>
      <c r="I377" s="37">
        <v>9</v>
      </c>
      <c r="J377" s="37" t="s">
        <v>92</v>
      </c>
      <c r="K377" s="37" t="s">
        <v>92</v>
      </c>
      <c r="L377" s="34"/>
      <c r="M377" s="34">
        <v>1</v>
      </c>
      <c r="N377" s="34"/>
      <c r="O377" s="34"/>
      <c r="P377" s="34"/>
      <c r="Q377" s="34"/>
      <c r="R377" s="34"/>
      <c r="S377" s="34"/>
      <c r="T377" s="34"/>
      <c r="U377" s="34"/>
      <c r="V377" s="34"/>
      <c r="W377" s="34"/>
    </row>
    <row r="378" spans="1:24" ht="15" x14ac:dyDescent="0.25">
      <c r="A378" s="23" t="s">
        <v>140</v>
      </c>
      <c r="B378" s="34">
        <v>17</v>
      </c>
      <c r="C378" s="42">
        <v>4465136.59</v>
      </c>
      <c r="D378" s="42">
        <v>343563.42</v>
      </c>
      <c r="E378" s="34" t="s">
        <v>90</v>
      </c>
      <c r="F378" s="47" t="s">
        <v>41</v>
      </c>
      <c r="G378" s="35" t="s">
        <v>42</v>
      </c>
      <c r="H378" s="22" t="s">
        <v>91</v>
      </c>
      <c r="I378" s="37">
        <v>2</v>
      </c>
      <c r="J378" s="37" t="s">
        <v>92</v>
      </c>
      <c r="K378" s="37" t="s">
        <v>92</v>
      </c>
      <c r="L378" s="34">
        <v>1</v>
      </c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</row>
    <row r="379" spans="1:24" ht="15" x14ac:dyDescent="0.25">
      <c r="A379" s="23" t="s">
        <v>342</v>
      </c>
      <c r="B379" s="34">
        <v>14</v>
      </c>
      <c r="C379" s="42">
        <v>4448677.6900000004</v>
      </c>
      <c r="D379" s="42">
        <v>343673.48</v>
      </c>
      <c r="E379" s="34" t="s">
        <v>90</v>
      </c>
      <c r="F379" s="47" t="s">
        <v>40</v>
      </c>
      <c r="G379" s="35" t="s">
        <v>42</v>
      </c>
      <c r="H379" s="22" t="s">
        <v>91</v>
      </c>
      <c r="I379" s="37">
        <v>7</v>
      </c>
      <c r="J379" s="37" t="s">
        <v>92</v>
      </c>
      <c r="K379" s="37" t="s">
        <v>92</v>
      </c>
      <c r="L379" s="34"/>
      <c r="M379" s="34">
        <v>1</v>
      </c>
      <c r="N379" s="34">
        <v>1</v>
      </c>
      <c r="O379" s="34"/>
      <c r="P379" s="34"/>
      <c r="Q379" s="34"/>
      <c r="R379" s="34"/>
      <c r="S379" s="34"/>
      <c r="T379" s="34"/>
      <c r="U379" s="34"/>
      <c r="V379" s="34"/>
      <c r="W379" s="34"/>
    </row>
    <row r="380" spans="1:24" ht="15" x14ac:dyDescent="0.25">
      <c r="A380" s="23" t="s">
        <v>344</v>
      </c>
      <c r="B380" s="34">
        <v>4</v>
      </c>
      <c r="C380" s="42">
        <v>4446553.25</v>
      </c>
      <c r="D380" s="42">
        <v>343777.99</v>
      </c>
      <c r="E380" s="34" t="s">
        <v>90</v>
      </c>
      <c r="F380" s="47" t="s">
        <v>40</v>
      </c>
      <c r="G380" s="35" t="s">
        <v>42</v>
      </c>
      <c r="H380" s="22" t="s">
        <v>91</v>
      </c>
      <c r="I380" s="37">
        <v>3</v>
      </c>
      <c r="J380" s="37" t="s">
        <v>92</v>
      </c>
      <c r="K380" s="37" t="s">
        <v>92</v>
      </c>
      <c r="L380" s="34"/>
      <c r="M380" s="34"/>
      <c r="N380" s="34"/>
      <c r="O380" s="34"/>
      <c r="P380" s="34"/>
      <c r="Q380" s="34">
        <v>1</v>
      </c>
      <c r="R380" s="34"/>
      <c r="S380" s="34"/>
      <c r="T380" s="34"/>
      <c r="U380" s="34"/>
      <c r="V380" s="34"/>
      <c r="W380" s="34">
        <v>1</v>
      </c>
    </row>
    <row r="381" spans="1:24" ht="15" x14ac:dyDescent="0.25">
      <c r="A381" s="23" t="s">
        <v>139</v>
      </c>
      <c r="B381" s="34">
        <v>17</v>
      </c>
      <c r="C381" s="42">
        <v>4464713.22</v>
      </c>
      <c r="D381" s="42">
        <v>343826.89</v>
      </c>
      <c r="E381" s="34" t="s">
        <v>90</v>
      </c>
      <c r="F381" s="47" t="s">
        <v>41</v>
      </c>
      <c r="G381" s="35" t="s">
        <v>42</v>
      </c>
      <c r="H381" s="22" t="s">
        <v>91</v>
      </c>
      <c r="I381" s="37">
        <v>2</v>
      </c>
      <c r="J381" s="37" t="s">
        <v>92</v>
      </c>
      <c r="K381" s="37" t="s">
        <v>92</v>
      </c>
      <c r="L381" s="34"/>
      <c r="M381" s="34">
        <v>1</v>
      </c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spans="1:24" ht="15" x14ac:dyDescent="0.25">
      <c r="A382" s="23" t="s">
        <v>326</v>
      </c>
      <c r="B382" s="34">
        <v>4</v>
      </c>
      <c r="C382" s="42">
        <v>4446537.17</v>
      </c>
      <c r="D382" s="42">
        <v>343954.38</v>
      </c>
      <c r="E382" s="34" t="s">
        <v>90</v>
      </c>
      <c r="F382" s="47" t="s">
        <v>40</v>
      </c>
      <c r="G382" s="35" t="s">
        <v>42</v>
      </c>
      <c r="H382" s="22" t="s">
        <v>91</v>
      </c>
      <c r="I382" s="37">
        <v>3</v>
      </c>
      <c r="J382" s="37" t="s">
        <v>92</v>
      </c>
      <c r="K382" s="37" t="s">
        <v>92</v>
      </c>
      <c r="L382" s="34">
        <v>1</v>
      </c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spans="1:24" ht="15" x14ac:dyDescent="0.25">
      <c r="A383" s="23" t="s">
        <v>325</v>
      </c>
      <c r="B383" s="34">
        <v>4</v>
      </c>
      <c r="C383" s="42">
        <v>4446536.8600000003</v>
      </c>
      <c r="D383" s="42">
        <v>343958.47</v>
      </c>
      <c r="E383" s="34" t="s">
        <v>90</v>
      </c>
      <c r="F383" s="47" t="s">
        <v>40</v>
      </c>
      <c r="G383" s="35" t="s">
        <v>42</v>
      </c>
      <c r="H383" s="22" t="s">
        <v>91</v>
      </c>
      <c r="I383" s="37">
        <v>3</v>
      </c>
      <c r="J383" s="37" t="s">
        <v>92</v>
      </c>
      <c r="K383" s="37" t="s">
        <v>92</v>
      </c>
      <c r="L383" s="34">
        <v>1</v>
      </c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spans="1:24" ht="15" x14ac:dyDescent="0.25">
      <c r="A384" s="23" t="s">
        <v>231</v>
      </c>
      <c r="B384" s="34">
        <v>17</v>
      </c>
      <c r="C384" s="42">
        <v>4464394.16</v>
      </c>
      <c r="D384" s="42">
        <v>343982.21</v>
      </c>
      <c r="E384" s="34" t="s">
        <v>90</v>
      </c>
      <c r="F384" s="47" t="s">
        <v>41</v>
      </c>
      <c r="G384" s="35" t="s">
        <v>42</v>
      </c>
      <c r="H384" s="22" t="s">
        <v>91</v>
      </c>
      <c r="I384" s="37">
        <v>2</v>
      </c>
      <c r="J384" s="37" t="s">
        <v>92</v>
      </c>
      <c r="K384" s="37" t="s">
        <v>92</v>
      </c>
      <c r="L384" s="34">
        <v>1</v>
      </c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</row>
    <row r="385" spans="1:24" ht="15" x14ac:dyDescent="0.25">
      <c r="A385" s="23" t="s">
        <v>232</v>
      </c>
      <c r="B385" s="34">
        <v>17</v>
      </c>
      <c r="C385" s="42">
        <v>4464393.1500000004</v>
      </c>
      <c r="D385" s="42">
        <v>343982.78</v>
      </c>
      <c r="E385" s="34" t="s">
        <v>90</v>
      </c>
      <c r="F385" s="47" t="s">
        <v>41</v>
      </c>
      <c r="G385" s="35" t="s">
        <v>42</v>
      </c>
      <c r="H385" s="22" t="s">
        <v>91</v>
      </c>
      <c r="I385" s="37">
        <v>2</v>
      </c>
      <c r="J385" s="37" t="s">
        <v>92</v>
      </c>
      <c r="K385" s="37" t="s">
        <v>92</v>
      </c>
      <c r="L385" s="34">
        <v>1</v>
      </c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spans="1:24" ht="15" x14ac:dyDescent="0.25">
      <c r="A386" s="23" t="s">
        <v>162</v>
      </c>
      <c r="B386" s="36">
        <v>17</v>
      </c>
      <c r="C386" s="44">
        <v>4464170.09</v>
      </c>
      <c r="D386" s="44">
        <v>344082.13</v>
      </c>
      <c r="E386" s="36" t="s">
        <v>90</v>
      </c>
      <c r="F386" s="47" t="s">
        <v>41</v>
      </c>
      <c r="G386" s="35" t="s">
        <v>42</v>
      </c>
      <c r="H386" s="22" t="s">
        <v>91</v>
      </c>
      <c r="I386" s="46">
        <v>7</v>
      </c>
      <c r="J386" s="46" t="s">
        <v>92</v>
      </c>
      <c r="K386" s="46" t="s">
        <v>92</v>
      </c>
      <c r="L386" s="34"/>
      <c r="M386" s="34">
        <v>1</v>
      </c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spans="1:24" ht="15" x14ac:dyDescent="0.25">
      <c r="A387" s="23" t="s">
        <v>115</v>
      </c>
      <c r="B387" s="34">
        <v>17</v>
      </c>
      <c r="C387" s="42">
        <v>4466194.93</v>
      </c>
      <c r="D387" s="42">
        <v>344736.87</v>
      </c>
      <c r="E387" s="34" t="s">
        <v>90</v>
      </c>
      <c r="F387" s="47" t="s">
        <v>41</v>
      </c>
      <c r="G387" s="35" t="s">
        <v>42</v>
      </c>
      <c r="H387" s="22" t="s">
        <v>91</v>
      </c>
      <c r="I387" s="37">
        <v>2</v>
      </c>
      <c r="J387" s="37" t="s">
        <v>92</v>
      </c>
      <c r="K387" s="37" t="s">
        <v>92</v>
      </c>
      <c r="L387" s="34">
        <v>1</v>
      </c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</row>
    <row r="388" spans="1:24" ht="15" x14ac:dyDescent="0.25">
      <c r="A388" s="23" t="s">
        <v>320</v>
      </c>
      <c r="B388" s="34">
        <v>14</v>
      </c>
      <c r="C388" s="42">
        <v>4447894.05</v>
      </c>
      <c r="D388" s="42">
        <v>345079.6</v>
      </c>
      <c r="E388" s="34" t="s">
        <v>90</v>
      </c>
      <c r="F388" s="47" t="s">
        <v>40</v>
      </c>
      <c r="G388" s="35" t="s">
        <v>42</v>
      </c>
      <c r="H388" s="22" t="s">
        <v>91</v>
      </c>
      <c r="I388" s="37">
        <v>9</v>
      </c>
      <c r="J388" s="37" t="s">
        <v>92</v>
      </c>
      <c r="K388" s="37" t="s">
        <v>92</v>
      </c>
      <c r="L388" s="34">
        <v>1</v>
      </c>
      <c r="M388" s="34">
        <v>1</v>
      </c>
      <c r="N388" s="34"/>
      <c r="O388" s="34"/>
      <c r="P388" s="34"/>
      <c r="Q388" s="34"/>
      <c r="R388" s="34"/>
      <c r="S388" s="34"/>
      <c r="T388" s="34"/>
      <c r="U388" s="34"/>
      <c r="V388" s="34"/>
      <c r="W388" s="34"/>
    </row>
    <row r="389" spans="1:24" ht="15" x14ac:dyDescent="0.25">
      <c r="A389" s="23" t="s">
        <v>319</v>
      </c>
      <c r="B389" s="34">
        <v>14</v>
      </c>
      <c r="C389" s="42">
        <v>4447838.29</v>
      </c>
      <c r="D389" s="42">
        <v>345666.9</v>
      </c>
      <c r="E389" s="34" t="s">
        <v>90</v>
      </c>
      <c r="F389" s="47" t="s">
        <v>40</v>
      </c>
      <c r="G389" s="35" t="s">
        <v>42</v>
      </c>
      <c r="H389" s="22" t="s">
        <v>91</v>
      </c>
      <c r="I389" s="37">
        <v>2</v>
      </c>
      <c r="J389" s="37" t="s">
        <v>92</v>
      </c>
      <c r="K389" s="37" t="s">
        <v>92</v>
      </c>
      <c r="L389" s="34"/>
      <c r="M389" s="34">
        <v>1</v>
      </c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spans="1:24" ht="15" x14ac:dyDescent="0.25">
      <c r="A390" s="23" t="s">
        <v>176</v>
      </c>
      <c r="B390" s="34">
        <v>18</v>
      </c>
      <c r="C390" s="42">
        <v>4451805.16</v>
      </c>
      <c r="D390" s="42">
        <v>347720.28</v>
      </c>
      <c r="E390" s="34" t="s">
        <v>90</v>
      </c>
      <c r="F390" s="47" t="s">
        <v>41</v>
      </c>
      <c r="G390" s="35" t="s">
        <v>42</v>
      </c>
      <c r="H390" s="22" t="s">
        <v>91</v>
      </c>
      <c r="I390" s="37">
        <v>9</v>
      </c>
      <c r="J390" s="37" t="s">
        <v>92</v>
      </c>
      <c r="K390" s="37" t="s">
        <v>92</v>
      </c>
      <c r="L390" s="34"/>
      <c r="M390" s="34">
        <v>1</v>
      </c>
      <c r="N390" s="34"/>
      <c r="O390" s="34"/>
      <c r="P390" s="34"/>
      <c r="Q390" s="34"/>
      <c r="R390" s="34"/>
      <c r="S390" s="34"/>
      <c r="T390" s="34"/>
      <c r="U390" s="34">
        <v>1</v>
      </c>
      <c r="V390" s="34"/>
      <c r="W390" s="34"/>
    </row>
    <row r="391" spans="1:24" ht="15" x14ac:dyDescent="0.25">
      <c r="A391" s="23" t="s">
        <v>170</v>
      </c>
      <c r="B391" s="34">
        <v>14</v>
      </c>
      <c r="C391" s="42">
        <v>4465508.34</v>
      </c>
      <c r="D391" s="42">
        <v>348567.85</v>
      </c>
      <c r="E391" s="34" t="s">
        <v>90</v>
      </c>
      <c r="F391" s="47" t="s">
        <v>41</v>
      </c>
      <c r="G391" s="35" t="s">
        <v>42</v>
      </c>
      <c r="H391" s="22" t="s">
        <v>91</v>
      </c>
      <c r="I391" s="37">
        <v>2</v>
      </c>
      <c r="J391" s="37" t="s">
        <v>92</v>
      </c>
      <c r="K391" s="37" t="s">
        <v>92</v>
      </c>
      <c r="L391" s="34"/>
      <c r="M391" s="34"/>
      <c r="N391" s="34">
        <v>1</v>
      </c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spans="1:24" ht="15" x14ac:dyDescent="0.25">
      <c r="A392" s="23" t="s">
        <v>153</v>
      </c>
      <c r="B392" s="36">
        <v>2</v>
      </c>
      <c r="C392" s="44">
        <v>4451693.97</v>
      </c>
      <c r="D392" s="44">
        <v>349723.12</v>
      </c>
      <c r="E392" s="36" t="s">
        <v>90</v>
      </c>
      <c r="F392" s="47" t="s">
        <v>41</v>
      </c>
      <c r="G392" s="35" t="s">
        <v>42</v>
      </c>
      <c r="H392" s="22" t="s">
        <v>91</v>
      </c>
      <c r="I392" s="46">
        <v>2</v>
      </c>
      <c r="J392" s="46" t="s">
        <v>92</v>
      </c>
      <c r="K392" s="46" t="s">
        <v>92</v>
      </c>
      <c r="L392" s="34">
        <v>1</v>
      </c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spans="1:24" ht="15" x14ac:dyDescent="0.25">
      <c r="A393" s="23" t="s">
        <v>221</v>
      </c>
      <c r="B393" s="34">
        <v>15</v>
      </c>
      <c r="C393" s="42">
        <v>4445806.7</v>
      </c>
      <c r="D393" s="42">
        <v>351066.94</v>
      </c>
      <c r="E393" s="34" t="s">
        <v>90</v>
      </c>
      <c r="F393" s="47" t="s">
        <v>41</v>
      </c>
      <c r="G393" s="35" t="s">
        <v>42</v>
      </c>
      <c r="H393" s="22" t="s">
        <v>91</v>
      </c>
      <c r="I393" s="37">
        <v>4</v>
      </c>
      <c r="J393" s="37" t="s">
        <v>92</v>
      </c>
      <c r="K393" s="37" t="s">
        <v>92</v>
      </c>
      <c r="L393" s="34">
        <v>1</v>
      </c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spans="1:24" ht="15" x14ac:dyDescent="0.25">
      <c r="A394" s="23" t="s">
        <v>199</v>
      </c>
      <c r="B394" s="34">
        <v>2</v>
      </c>
      <c r="C394" s="42">
        <v>4452151.4400000004</v>
      </c>
      <c r="D394" s="42">
        <v>351352.14</v>
      </c>
      <c r="E394" s="34" t="s">
        <v>90</v>
      </c>
      <c r="F394" s="47" t="s">
        <v>41</v>
      </c>
      <c r="G394" s="35" t="s">
        <v>42</v>
      </c>
      <c r="H394" s="22" t="s">
        <v>91</v>
      </c>
      <c r="I394" s="37">
        <v>7</v>
      </c>
      <c r="J394" s="37" t="s">
        <v>92</v>
      </c>
      <c r="K394" s="37" t="s">
        <v>92</v>
      </c>
      <c r="L394" s="34"/>
      <c r="M394" s="34">
        <v>1</v>
      </c>
      <c r="N394" s="34">
        <v>1</v>
      </c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spans="1:24" ht="15" x14ac:dyDescent="0.25">
      <c r="A395" s="23" t="s">
        <v>200</v>
      </c>
      <c r="B395" s="34">
        <v>2</v>
      </c>
      <c r="C395" s="42">
        <v>4452362.1900000004</v>
      </c>
      <c r="D395" s="42">
        <v>351884.24</v>
      </c>
      <c r="E395" s="34" t="s">
        <v>90</v>
      </c>
      <c r="F395" s="47" t="s">
        <v>41</v>
      </c>
      <c r="G395" s="35" t="s">
        <v>42</v>
      </c>
      <c r="H395" s="22" t="s">
        <v>91</v>
      </c>
      <c r="I395" s="37">
        <v>7</v>
      </c>
      <c r="J395" s="37" t="s">
        <v>92</v>
      </c>
      <c r="K395" s="37" t="s">
        <v>92</v>
      </c>
      <c r="L395" s="34">
        <v>1</v>
      </c>
      <c r="M395" s="34"/>
      <c r="N395" s="34">
        <v>1</v>
      </c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spans="1:24" ht="15" x14ac:dyDescent="0.25">
      <c r="A396" s="23" t="s">
        <v>121</v>
      </c>
      <c r="B396" s="34">
        <v>2</v>
      </c>
      <c r="C396" s="42">
        <v>4451964.82</v>
      </c>
      <c r="D396" s="42">
        <v>352334.51</v>
      </c>
      <c r="E396" s="34" t="s">
        <v>90</v>
      </c>
      <c r="F396" s="47" t="s">
        <v>41</v>
      </c>
      <c r="G396" s="35" t="s">
        <v>42</v>
      </c>
      <c r="H396" s="22" t="s">
        <v>91</v>
      </c>
      <c r="I396" s="37">
        <v>2</v>
      </c>
      <c r="J396" s="37" t="s">
        <v>92</v>
      </c>
      <c r="K396" s="37" t="s">
        <v>92</v>
      </c>
      <c r="L396" s="34"/>
      <c r="M396" s="34"/>
      <c r="N396" s="34">
        <v>1</v>
      </c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spans="1:24" ht="15" x14ac:dyDescent="0.25">
      <c r="A397" s="23" t="s">
        <v>122</v>
      </c>
      <c r="B397" s="34">
        <v>2</v>
      </c>
      <c r="C397" s="42">
        <v>4451817.91</v>
      </c>
      <c r="D397" s="42">
        <v>352453.91</v>
      </c>
      <c r="E397" s="34" t="s">
        <v>90</v>
      </c>
      <c r="F397" s="47" t="s">
        <v>41</v>
      </c>
      <c r="G397" s="35" t="s">
        <v>42</v>
      </c>
      <c r="H397" s="22" t="s">
        <v>91</v>
      </c>
      <c r="I397" s="37">
        <v>2</v>
      </c>
      <c r="J397" s="37" t="s">
        <v>92</v>
      </c>
      <c r="K397" s="37" t="s">
        <v>92</v>
      </c>
      <c r="L397" s="34"/>
      <c r="M397" s="34"/>
      <c r="N397" s="34"/>
      <c r="O397" s="34"/>
      <c r="P397" s="34"/>
      <c r="Q397" s="34"/>
      <c r="R397" s="34"/>
      <c r="S397" s="34"/>
      <c r="T397" s="34"/>
      <c r="U397" s="34">
        <v>1</v>
      </c>
      <c r="V397" s="34"/>
      <c r="W397" s="34"/>
      <c r="X397" s="34"/>
    </row>
    <row r="398" spans="1:24" ht="15" x14ac:dyDescent="0.25">
      <c r="A398" s="23" t="s">
        <v>123</v>
      </c>
      <c r="B398" s="34">
        <v>2</v>
      </c>
      <c r="C398" s="42">
        <v>4451783.34</v>
      </c>
      <c r="D398" s="42">
        <v>352478.26</v>
      </c>
      <c r="E398" s="34" t="s">
        <v>90</v>
      </c>
      <c r="F398" s="47" t="s">
        <v>41</v>
      </c>
      <c r="G398" s="35" t="s">
        <v>42</v>
      </c>
      <c r="H398" s="22" t="s">
        <v>91</v>
      </c>
      <c r="I398" s="37">
        <v>2</v>
      </c>
      <c r="J398" s="37" t="s">
        <v>92</v>
      </c>
      <c r="K398" s="37" t="s">
        <v>92</v>
      </c>
      <c r="L398" s="34"/>
      <c r="M398" s="34"/>
      <c r="N398" s="34">
        <v>1</v>
      </c>
      <c r="O398" s="34"/>
      <c r="P398" s="34"/>
      <c r="Q398" s="34">
        <v>1</v>
      </c>
      <c r="R398" s="34"/>
      <c r="S398" s="34"/>
      <c r="T398" s="34"/>
      <c r="U398" s="34"/>
      <c r="V398" s="34"/>
      <c r="W398" s="34"/>
      <c r="X398" s="34"/>
    </row>
    <row r="399" spans="1:24" ht="15" x14ac:dyDescent="0.25">
      <c r="A399" s="23" t="s">
        <v>191</v>
      </c>
      <c r="B399" s="34">
        <v>25</v>
      </c>
      <c r="C399" s="42">
        <v>4464131.55</v>
      </c>
      <c r="D399" s="42">
        <v>352564.28</v>
      </c>
      <c r="E399" s="34" t="s">
        <v>90</v>
      </c>
      <c r="F399" s="47" t="s">
        <v>41</v>
      </c>
      <c r="G399" s="35" t="s">
        <v>42</v>
      </c>
      <c r="H399" s="22" t="s">
        <v>91</v>
      </c>
      <c r="I399" s="37">
        <v>3</v>
      </c>
      <c r="J399" s="37" t="s">
        <v>92</v>
      </c>
      <c r="K399" s="37" t="s">
        <v>92</v>
      </c>
      <c r="L399" s="34"/>
      <c r="M399" s="34">
        <v>1</v>
      </c>
      <c r="N399" s="34"/>
      <c r="O399" s="34"/>
      <c r="P399" s="34"/>
      <c r="Q399" s="34"/>
      <c r="R399" s="34"/>
      <c r="S399" s="34"/>
      <c r="T399" s="34"/>
      <c r="U399" s="34"/>
      <c r="V399" s="34"/>
      <c r="W399" s="34"/>
    </row>
    <row r="400" spans="1:24" ht="15" x14ac:dyDescent="0.25">
      <c r="A400" s="23" t="s">
        <v>172</v>
      </c>
      <c r="B400" s="34">
        <v>25</v>
      </c>
      <c r="C400" s="42">
        <v>4464326.13</v>
      </c>
      <c r="D400" s="42">
        <v>352568.35</v>
      </c>
      <c r="E400" s="34" t="s">
        <v>90</v>
      </c>
      <c r="F400" s="47" t="s">
        <v>41</v>
      </c>
      <c r="G400" s="35" t="s">
        <v>42</v>
      </c>
      <c r="H400" s="22" t="s">
        <v>91</v>
      </c>
      <c r="I400" s="37">
        <v>4</v>
      </c>
      <c r="J400" s="37" t="s">
        <v>92</v>
      </c>
      <c r="K400" s="37" t="s">
        <v>92</v>
      </c>
      <c r="L400" s="34"/>
      <c r="M400" s="34">
        <v>1</v>
      </c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spans="1:29" ht="15" x14ac:dyDescent="0.25">
      <c r="A401" s="23" t="s">
        <v>173</v>
      </c>
      <c r="B401" s="34">
        <v>25</v>
      </c>
      <c r="C401" s="42">
        <v>4464328.12</v>
      </c>
      <c r="D401" s="42">
        <v>352568.72</v>
      </c>
      <c r="E401" s="34" t="s">
        <v>90</v>
      </c>
      <c r="F401" s="47" t="s">
        <v>41</v>
      </c>
      <c r="G401" s="35" t="s">
        <v>42</v>
      </c>
      <c r="H401" s="22" t="s">
        <v>91</v>
      </c>
      <c r="I401" s="37">
        <v>4</v>
      </c>
      <c r="J401" s="37" t="s">
        <v>92</v>
      </c>
      <c r="K401" s="37" t="s">
        <v>92</v>
      </c>
      <c r="L401" s="34">
        <v>1</v>
      </c>
      <c r="M401" s="34">
        <v>1</v>
      </c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spans="1:29" ht="15" x14ac:dyDescent="0.25">
      <c r="A402" s="23" t="s">
        <v>192</v>
      </c>
      <c r="B402" s="34">
        <v>25</v>
      </c>
      <c r="C402" s="42">
        <v>4464078.3600000003</v>
      </c>
      <c r="D402" s="42">
        <v>352569.86</v>
      </c>
      <c r="E402" s="34" t="s">
        <v>90</v>
      </c>
      <c r="F402" s="47" t="s">
        <v>41</v>
      </c>
      <c r="G402" s="35" t="s">
        <v>42</v>
      </c>
      <c r="H402" s="22" t="s">
        <v>91</v>
      </c>
      <c r="I402" s="37">
        <v>3</v>
      </c>
      <c r="J402" s="37" t="s">
        <v>92</v>
      </c>
      <c r="K402" s="37" t="s">
        <v>92</v>
      </c>
      <c r="L402" s="34"/>
      <c r="M402" s="34">
        <v>1</v>
      </c>
      <c r="N402" s="34">
        <v>1</v>
      </c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spans="1:29" ht="15" x14ac:dyDescent="0.25">
      <c r="A403" s="23" t="s">
        <v>171</v>
      </c>
      <c r="B403" s="34">
        <v>25</v>
      </c>
      <c r="C403" s="42">
        <v>4464475.1100000003</v>
      </c>
      <c r="D403" s="42">
        <v>352604.76</v>
      </c>
      <c r="E403" s="34" t="s">
        <v>90</v>
      </c>
      <c r="F403" s="47" t="s">
        <v>41</v>
      </c>
      <c r="G403" s="35" t="s">
        <v>42</v>
      </c>
      <c r="H403" s="22" t="s">
        <v>91</v>
      </c>
      <c r="I403" s="37">
        <v>4</v>
      </c>
      <c r="J403" s="37" t="s">
        <v>92</v>
      </c>
      <c r="K403" s="37" t="s">
        <v>92</v>
      </c>
      <c r="L403" s="34"/>
      <c r="M403" s="34">
        <v>1</v>
      </c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spans="1:29" ht="15" x14ac:dyDescent="0.25">
      <c r="A404" s="23" t="s">
        <v>201</v>
      </c>
      <c r="B404" s="34">
        <v>2</v>
      </c>
      <c r="C404" s="42">
        <v>4451524.25</v>
      </c>
      <c r="D404" s="42">
        <v>352684.11</v>
      </c>
      <c r="E404" s="34" t="s">
        <v>90</v>
      </c>
      <c r="F404" s="47" t="s">
        <v>41</v>
      </c>
      <c r="G404" s="35" t="s">
        <v>42</v>
      </c>
      <c r="H404" s="22" t="s">
        <v>91</v>
      </c>
      <c r="I404" s="37">
        <v>7</v>
      </c>
      <c r="J404" s="37" t="s">
        <v>92</v>
      </c>
      <c r="K404" s="37" t="s">
        <v>92</v>
      </c>
      <c r="L404" s="34"/>
      <c r="M404" s="34">
        <v>1</v>
      </c>
      <c r="N404" s="34"/>
      <c r="O404" s="34"/>
      <c r="P404" s="34"/>
      <c r="Q404" s="34"/>
      <c r="R404" s="34"/>
      <c r="S404" s="34"/>
      <c r="T404" s="34"/>
      <c r="U404" s="34"/>
      <c r="V404" s="34"/>
      <c r="W404" s="34"/>
    </row>
    <row r="405" spans="1:29" ht="15" x14ac:dyDescent="0.25">
      <c r="A405" s="23" t="s">
        <v>202</v>
      </c>
      <c r="B405" s="34">
        <v>2</v>
      </c>
      <c r="C405" s="42">
        <v>4451488.8499999996</v>
      </c>
      <c r="D405" s="42">
        <v>352711.35</v>
      </c>
      <c r="E405" s="34" t="s">
        <v>90</v>
      </c>
      <c r="F405" s="47" t="s">
        <v>41</v>
      </c>
      <c r="G405" s="35" t="s">
        <v>42</v>
      </c>
      <c r="H405" s="22" t="s">
        <v>91</v>
      </c>
      <c r="I405" s="37">
        <v>7</v>
      </c>
      <c r="J405" s="37" t="s">
        <v>92</v>
      </c>
      <c r="K405" s="37" t="s">
        <v>92</v>
      </c>
      <c r="L405" s="34">
        <v>1</v>
      </c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spans="1:29" ht="15" x14ac:dyDescent="0.25">
      <c r="A406" s="23" t="s">
        <v>124</v>
      </c>
      <c r="B406" s="34">
        <v>2</v>
      </c>
      <c r="C406" s="42">
        <v>4451412.3899999997</v>
      </c>
      <c r="D406" s="42">
        <v>352771.76</v>
      </c>
      <c r="E406" s="34" t="s">
        <v>90</v>
      </c>
      <c r="F406" s="47" t="s">
        <v>41</v>
      </c>
      <c r="G406" s="35" t="s">
        <v>42</v>
      </c>
      <c r="H406" s="22" t="s">
        <v>91</v>
      </c>
      <c r="I406" s="37">
        <v>2</v>
      </c>
      <c r="J406" s="37" t="s">
        <v>92</v>
      </c>
      <c r="K406" s="37" t="s">
        <v>92</v>
      </c>
      <c r="L406" s="34"/>
      <c r="M406" s="34"/>
      <c r="N406" s="34"/>
      <c r="O406" s="34"/>
      <c r="P406" s="34"/>
      <c r="Q406" s="34"/>
      <c r="R406" s="34"/>
      <c r="S406" s="34"/>
      <c r="T406" s="34"/>
      <c r="U406" s="34">
        <v>1</v>
      </c>
      <c r="V406" s="34"/>
      <c r="W406" s="34"/>
      <c r="Z406" s="9"/>
      <c r="AA406" s="9"/>
      <c r="AB406" s="9"/>
      <c r="AC406" s="9"/>
    </row>
    <row r="407" spans="1:29" ht="15" x14ac:dyDescent="0.25">
      <c r="A407" s="23" t="s">
        <v>125</v>
      </c>
      <c r="B407" s="34">
        <v>2</v>
      </c>
      <c r="C407" s="42">
        <v>4451362.42</v>
      </c>
      <c r="D407" s="42">
        <v>352811.66</v>
      </c>
      <c r="E407" s="34" t="s">
        <v>90</v>
      </c>
      <c r="F407" s="47" t="s">
        <v>41</v>
      </c>
      <c r="G407" s="35" t="s">
        <v>42</v>
      </c>
      <c r="H407" s="22" t="s">
        <v>91</v>
      </c>
      <c r="I407" s="37">
        <v>2</v>
      </c>
      <c r="J407" s="37" t="s">
        <v>92</v>
      </c>
      <c r="K407" s="37" t="s">
        <v>92</v>
      </c>
      <c r="L407" s="34"/>
      <c r="M407" s="34"/>
      <c r="N407" s="34"/>
      <c r="O407" s="34"/>
      <c r="P407" s="34"/>
      <c r="Q407" s="34"/>
      <c r="R407" s="34"/>
      <c r="S407" s="34"/>
      <c r="T407" s="34"/>
      <c r="U407" s="34">
        <v>1</v>
      </c>
      <c r="V407" s="34"/>
      <c r="W407" s="34"/>
    </row>
    <row r="408" spans="1:29" ht="15" x14ac:dyDescent="0.25">
      <c r="A408" s="23" t="s">
        <v>174</v>
      </c>
      <c r="B408" s="34">
        <v>19</v>
      </c>
      <c r="C408" s="42">
        <v>4444627.0999999996</v>
      </c>
      <c r="D408" s="42">
        <v>354069.99</v>
      </c>
      <c r="E408" s="34" t="s">
        <v>90</v>
      </c>
      <c r="F408" s="47" t="s">
        <v>41</v>
      </c>
      <c r="G408" s="35" t="s">
        <v>42</v>
      </c>
      <c r="H408" s="22" t="s">
        <v>91</v>
      </c>
      <c r="I408" s="37">
        <v>9</v>
      </c>
      <c r="J408" s="37" t="s">
        <v>92</v>
      </c>
      <c r="K408" s="37" t="s">
        <v>92</v>
      </c>
      <c r="L408" s="34"/>
      <c r="M408" s="34">
        <v>1</v>
      </c>
      <c r="N408" s="34"/>
      <c r="O408" s="34"/>
      <c r="P408" s="34"/>
      <c r="Q408" s="34"/>
      <c r="R408" s="34"/>
      <c r="S408" s="34"/>
      <c r="T408" s="34"/>
      <c r="U408" s="34"/>
      <c r="V408" s="34"/>
      <c r="W408" s="34"/>
    </row>
    <row r="409" spans="1:29" ht="15" x14ac:dyDescent="0.25">
      <c r="A409" s="23" t="s">
        <v>100</v>
      </c>
      <c r="B409" s="34">
        <v>28</v>
      </c>
      <c r="C409" s="42">
        <v>4461994.41</v>
      </c>
      <c r="D409" s="42">
        <v>354564.03</v>
      </c>
      <c r="E409" s="34" t="s">
        <v>90</v>
      </c>
      <c r="F409" s="47" t="s">
        <v>41</v>
      </c>
      <c r="G409" s="35" t="s">
        <v>42</v>
      </c>
      <c r="H409" s="22" t="s">
        <v>91</v>
      </c>
      <c r="I409" s="37">
        <v>3</v>
      </c>
      <c r="J409" s="37" t="s">
        <v>92</v>
      </c>
      <c r="K409" s="37" t="s">
        <v>92</v>
      </c>
      <c r="L409" s="34"/>
      <c r="M409" s="34">
        <v>1</v>
      </c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spans="1:29" ht="15" x14ac:dyDescent="0.25">
      <c r="A410" s="23" t="s">
        <v>99</v>
      </c>
      <c r="B410" s="34">
        <v>28</v>
      </c>
      <c r="C410" s="42">
        <v>4461995.6100000003</v>
      </c>
      <c r="D410" s="42">
        <v>354565.33</v>
      </c>
      <c r="E410" s="34" t="s">
        <v>90</v>
      </c>
      <c r="F410" s="47" t="s">
        <v>41</v>
      </c>
      <c r="G410" s="35" t="s">
        <v>42</v>
      </c>
      <c r="H410" s="22" t="s">
        <v>91</v>
      </c>
      <c r="I410" s="37">
        <v>3</v>
      </c>
      <c r="J410" s="37" t="s">
        <v>92</v>
      </c>
      <c r="K410" s="37" t="s">
        <v>92</v>
      </c>
      <c r="L410" s="34"/>
      <c r="M410" s="34">
        <v>1</v>
      </c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spans="1:29" ht="15" x14ac:dyDescent="0.25">
      <c r="A411" s="23" t="s">
        <v>141</v>
      </c>
      <c r="B411" s="34">
        <v>28</v>
      </c>
      <c r="C411" s="42">
        <v>4461956.2300000004</v>
      </c>
      <c r="D411" s="42">
        <v>354568.73</v>
      </c>
      <c r="E411" s="34" t="s">
        <v>90</v>
      </c>
      <c r="F411" s="47" t="s">
        <v>41</v>
      </c>
      <c r="G411" s="35" t="s">
        <v>42</v>
      </c>
      <c r="H411" s="22" t="s">
        <v>91</v>
      </c>
      <c r="I411" s="37">
        <v>3</v>
      </c>
      <c r="J411" s="37" t="s">
        <v>92</v>
      </c>
      <c r="K411" s="37" t="s">
        <v>92</v>
      </c>
      <c r="L411" s="34"/>
      <c r="M411" s="34">
        <v>1</v>
      </c>
      <c r="N411" s="34"/>
      <c r="O411" s="34"/>
      <c r="P411" s="34"/>
      <c r="Q411" s="34"/>
      <c r="R411" s="34"/>
      <c r="S411" s="34"/>
      <c r="T411" s="34"/>
      <c r="U411" s="34"/>
      <c r="V411" s="34"/>
      <c r="W411" s="34"/>
    </row>
    <row r="412" spans="1:29" ht="15" x14ac:dyDescent="0.25">
      <c r="A412" s="23" t="s">
        <v>220</v>
      </c>
      <c r="B412" s="34">
        <v>28</v>
      </c>
      <c r="C412" s="42">
        <v>4458814.45</v>
      </c>
      <c r="D412" s="42">
        <v>356164.41</v>
      </c>
      <c r="E412" s="34" t="s">
        <v>90</v>
      </c>
      <c r="F412" s="47" t="s">
        <v>41</v>
      </c>
      <c r="G412" s="35" t="s">
        <v>42</v>
      </c>
      <c r="H412" s="22" t="s">
        <v>91</v>
      </c>
      <c r="I412" s="37">
        <v>3</v>
      </c>
      <c r="J412" s="37" t="s">
        <v>92</v>
      </c>
      <c r="K412" s="37" t="s">
        <v>92</v>
      </c>
      <c r="L412" s="34">
        <v>1</v>
      </c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</row>
    <row r="413" spans="1:29" ht="15" x14ac:dyDescent="0.25">
      <c r="A413" s="23" t="s">
        <v>98</v>
      </c>
      <c r="B413" s="34">
        <v>28</v>
      </c>
      <c r="C413" s="42">
        <v>4458720.33</v>
      </c>
      <c r="D413" s="42">
        <v>356237.72</v>
      </c>
      <c r="E413" s="34" t="s">
        <v>90</v>
      </c>
      <c r="F413" s="47" t="s">
        <v>41</v>
      </c>
      <c r="G413" s="35" t="s">
        <v>42</v>
      </c>
      <c r="H413" s="22" t="s">
        <v>91</v>
      </c>
      <c r="I413" s="37">
        <v>3</v>
      </c>
      <c r="J413" s="37" t="s">
        <v>92</v>
      </c>
      <c r="K413" s="37" t="s">
        <v>92</v>
      </c>
      <c r="L413" s="34">
        <v>1</v>
      </c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spans="1:29" s="9" customFormat="1" ht="15" x14ac:dyDescent="0.25">
      <c r="A414" s="36"/>
      <c r="B414" s="36"/>
      <c r="C414" s="44"/>
      <c r="D414" s="44"/>
      <c r="E414" s="36"/>
      <c r="F414" s="36"/>
      <c r="G414" s="38"/>
      <c r="H414" s="36"/>
      <c r="I414" s="46"/>
      <c r="J414" s="46"/>
      <c r="K414" s="4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Z414"/>
      <c r="AA414"/>
      <c r="AB414"/>
      <c r="AC414"/>
    </row>
    <row r="415" spans="1:29" ht="15" x14ac:dyDescent="0.25">
      <c r="A415" s="23" t="s">
        <v>405</v>
      </c>
      <c r="B415" s="34">
        <v>25</v>
      </c>
      <c r="C415" s="42">
        <v>4444351.91</v>
      </c>
      <c r="D415" s="42">
        <v>316884.95</v>
      </c>
      <c r="E415" s="34" t="s">
        <v>90</v>
      </c>
      <c r="F415" s="47" t="s">
        <v>40</v>
      </c>
      <c r="G415" s="35" t="s">
        <v>42</v>
      </c>
      <c r="H415" s="101" t="s">
        <v>94</v>
      </c>
      <c r="I415" s="37">
        <v>7</v>
      </c>
      <c r="J415" s="37" t="s">
        <v>92</v>
      </c>
      <c r="K415" s="37" t="s">
        <v>92</v>
      </c>
      <c r="L415" s="34">
        <v>1</v>
      </c>
      <c r="M415" s="34"/>
      <c r="N415" s="34">
        <v>1</v>
      </c>
      <c r="O415" s="34"/>
      <c r="P415" s="34"/>
      <c r="Q415" s="34"/>
      <c r="R415" s="34"/>
      <c r="S415" s="34"/>
      <c r="T415" s="34"/>
      <c r="U415" s="34"/>
      <c r="V415" s="34"/>
      <c r="W415" s="34"/>
    </row>
    <row r="416" spans="1:29" ht="15" x14ac:dyDescent="0.25">
      <c r="A416" s="23" t="s">
        <v>468</v>
      </c>
      <c r="B416" s="34">
        <v>38</v>
      </c>
      <c r="C416" s="42">
        <v>4450816.07</v>
      </c>
      <c r="D416" s="42">
        <v>317164.32</v>
      </c>
      <c r="E416" s="34" t="s">
        <v>90</v>
      </c>
      <c r="F416" s="47" t="s">
        <v>40</v>
      </c>
      <c r="G416" s="35" t="s">
        <v>42</v>
      </c>
      <c r="H416" s="22" t="s">
        <v>94</v>
      </c>
      <c r="I416" s="37">
        <v>3</v>
      </c>
      <c r="J416" s="37" t="s">
        <v>92</v>
      </c>
      <c r="K416" s="37" t="s">
        <v>92</v>
      </c>
      <c r="L416" s="34"/>
      <c r="M416" s="34">
        <v>1</v>
      </c>
      <c r="N416" s="34"/>
      <c r="O416" s="34"/>
      <c r="P416" s="34"/>
      <c r="Q416" s="34">
        <v>1</v>
      </c>
      <c r="R416" s="34"/>
      <c r="S416" s="34"/>
      <c r="T416" s="34"/>
      <c r="U416" s="34"/>
      <c r="V416" s="34"/>
      <c r="W416" s="34"/>
    </row>
    <row r="417" spans="1:24" ht="15" x14ac:dyDescent="0.25">
      <c r="A417" s="23" t="s">
        <v>412</v>
      </c>
      <c r="B417" s="34">
        <v>25</v>
      </c>
      <c r="C417" s="42">
        <v>4444618.49</v>
      </c>
      <c r="D417" s="42">
        <v>317210.84999999998</v>
      </c>
      <c r="E417" s="34" t="s">
        <v>90</v>
      </c>
      <c r="F417" s="47" t="s">
        <v>40</v>
      </c>
      <c r="G417" s="35" t="s">
        <v>42</v>
      </c>
      <c r="H417" s="22" t="s">
        <v>94</v>
      </c>
      <c r="I417" s="37">
        <v>3</v>
      </c>
      <c r="J417" s="37" t="s">
        <v>92</v>
      </c>
      <c r="K417" s="37" t="s">
        <v>92</v>
      </c>
      <c r="L417" s="34">
        <v>1</v>
      </c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</row>
    <row r="418" spans="1:24" ht="15" x14ac:dyDescent="0.25">
      <c r="A418" s="23" t="s">
        <v>464</v>
      </c>
      <c r="B418" s="34">
        <v>13</v>
      </c>
      <c r="C418" s="42">
        <v>4445049.22</v>
      </c>
      <c r="D418" s="42">
        <v>319301.93</v>
      </c>
      <c r="E418" s="34" t="s">
        <v>90</v>
      </c>
      <c r="F418" s="47" t="s">
        <v>40</v>
      </c>
      <c r="G418" s="35" t="s">
        <v>42</v>
      </c>
      <c r="H418" s="22" t="s">
        <v>94</v>
      </c>
      <c r="I418" s="37">
        <v>3</v>
      </c>
      <c r="J418" s="37" t="s">
        <v>92</v>
      </c>
      <c r="K418" s="37" t="s">
        <v>92</v>
      </c>
      <c r="L418" s="34"/>
      <c r="M418" s="34"/>
      <c r="N418" s="34">
        <v>1</v>
      </c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spans="1:24" ht="15" x14ac:dyDescent="0.25">
      <c r="A419" s="23" t="s">
        <v>472</v>
      </c>
      <c r="B419" s="34">
        <v>44</v>
      </c>
      <c r="C419" s="42">
        <v>4451262.72</v>
      </c>
      <c r="D419" s="42">
        <v>322802.40000000002</v>
      </c>
      <c r="E419" s="34" t="s">
        <v>96</v>
      </c>
      <c r="F419" s="47" t="s">
        <v>40</v>
      </c>
      <c r="G419" s="35" t="s">
        <v>42</v>
      </c>
      <c r="H419" s="22" t="s">
        <v>94</v>
      </c>
      <c r="I419" s="37">
        <v>7</v>
      </c>
      <c r="J419" s="37" t="s">
        <v>92</v>
      </c>
      <c r="K419" s="37" t="s">
        <v>92</v>
      </c>
      <c r="L419" s="34">
        <v>1</v>
      </c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spans="1:24" ht="15" x14ac:dyDescent="0.25">
      <c r="A420" s="23" t="s">
        <v>485</v>
      </c>
      <c r="B420" s="34">
        <v>13</v>
      </c>
      <c r="C420" s="42">
        <v>4453456.4000000004</v>
      </c>
      <c r="D420" s="42">
        <v>328457.62</v>
      </c>
      <c r="E420" s="34" t="s">
        <v>90</v>
      </c>
      <c r="F420" s="47" t="s">
        <v>40</v>
      </c>
      <c r="G420" s="35" t="s">
        <v>42</v>
      </c>
      <c r="H420" s="22" t="s">
        <v>94</v>
      </c>
      <c r="I420" s="37">
        <v>2</v>
      </c>
      <c r="J420" s="37" t="s">
        <v>92</v>
      </c>
      <c r="K420" s="37" t="s">
        <v>92</v>
      </c>
      <c r="L420" s="34">
        <v>1</v>
      </c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</row>
    <row r="421" spans="1:24" ht="15" x14ac:dyDescent="0.25">
      <c r="A421" s="23" t="s">
        <v>407</v>
      </c>
      <c r="B421" s="34">
        <v>13</v>
      </c>
      <c r="C421" s="42">
        <v>4454248.1500000004</v>
      </c>
      <c r="D421" s="42">
        <v>329296.07</v>
      </c>
      <c r="E421" s="34" t="s">
        <v>90</v>
      </c>
      <c r="F421" s="47" t="s">
        <v>40</v>
      </c>
      <c r="G421" s="35" t="s">
        <v>42</v>
      </c>
      <c r="H421" s="22" t="s">
        <v>94</v>
      </c>
      <c r="I421" s="37">
        <v>6</v>
      </c>
      <c r="J421" s="37" t="s">
        <v>92</v>
      </c>
      <c r="K421" s="37" t="s">
        <v>92</v>
      </c>
      <c r="L421" s="34">
        <v>1</v>
      </c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spans="1:24" ht="15" x14ac:dyDescent="0.25">
      <c r="A422" s="23" t="s">
        <v>402</v>
      </c>
      <c r="B422" s="34">
        <v>7</v>
      </c>
      <c r="C422" s="42">
        <v>4465716.32</v>
      </c>
      <c r="D422" s="42">
        <v>332463.7</v>
      </c>
      <c r="E422" s="34" t="s">
        <v>90</v>
      </c>
      <c r="F422" s="47" t="s">
        <v>41</v>
      </c>
      <c r="G422" s="35" t="s">
        <v>42</v>
      </c>
      <c r="H422" s="22" t="s">
        <v>94</v>
      </c>
      <c r="I422" s="37">
        <v>4</v>
      </c>
      <c r="J422" s="37" t="s">
        <v>92</v>
      </c>
      <c r="K422" s="37" t="s">
        <v>92</v>
      </c>
      <c r="L422" s="34"/>
      <c r="M422" s="34"/>
      <c r="N422" s="34">
        <v>1</v>
      </c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spans="1:24" ht="15" x14ac:dyDescent="0.25">
      <c r="A423" s="23" t="s">
        <v>487</v>
      </c>
      <c r="B423" s="34">
        <v>6</v>
      </c>
      <c r="C423" s="42">
        <v>4451165.7300000004</v>
      </c>
      <c r="D423" s="42">
        <v>332826.46000000002</v>
      </c>
      <c r="E423" s="34" t="s">
        <v>90</v>
      </c>
      <c r="F423" s="47" t="s">
        <v>40</v>
      </c>
      <c r="G423" s="35" t="s">
        <v>42</v>
      </c>
      <c r="H423" s="22" t="s">
        <v>94</v>
      </c>
      <c r="I423" s="37">
        <v>3</v>
      </c>
      <c r="J423" s="37" t="s">
        <v>92</v>
      </c>
      <c r="K423" s="37" t="s">
        <v>92</v>
      </c>
      <c r="L423" s="34"/>
      <c r="M423" s="34"/>
      <c r="N423" s="34">
        <v>1</v>
      </c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spans="1:24" ht="15" x14ac:dyDescent="0.25">
      <c r="A424" s="23" t="s">
        <v>421</v>
      </c>
      <c r="B424" s="34">
        <v>6</v>
      </c>
      <c r="C424" s="42">
        <v>4450562.57</v>
      </c>
      <c r="D424" s="42">
        <v>332841.48</v>
      </c>
      <c r="E424" s="34" t="s">
        <v>90</v>
      </c>
      <c r="F424" s="47" t="s">
        <v>40</v>
      </c>
      <c r="G424" s="35" t="s">
        <v>42</v>
      </c>
      <c r="H424" s="22" t="s">
        <v>94</v>
      </c>
      <c r="I424" s="37">
        <v>7</v>
      </c>
      <c r="J424" s="37" t="s">
        <v>92</v>
      </c>
      <c r="K424" s="37" t="s">
        <v>92</v>
      </c>
      <c r="L424" s="34"/>
      <c r="M424" s="34"/>
      <c r="N424" s="34"/>
      <c r="O424" s="34"/>
      <c r="P424" s="34"/>
      <c r="Q424" s="34"/>
      <c r="R424" s="34">
        <v>1</v>
      </c>
      <c r="S424" s="34"/>
      <c r="T424" s="34"/>
      <c r="U424" s="34"/>
      <c r="V424" s="34"/>
      <c r="W424" s="34"/>
      <c r="X424" s="34"/>
    </row>
    <row r="425" spans="1:24" ht="15" x14ac:dyDescent="0.25">
      <c r="A425" s="23" t="s">
        <v>422</v>
      </c>
      <c r="B425" s="34">
        <v>6</v>
      </c>
      <c r="C425" s="42">
        <v>4450387.4400000004</v>
      </c>
      <c r="D425" s="42">
        <v>332845.78000000003</v>
      </c>
      <c r="E425" s="34" t="s">
        <v>90</v>
      </c>
      <c r="F425" s="47" t="s">
        <v>40</v>
      </c>
      <c r="G425" s="35" t="s">
        <v>42</v>
      </c>
      <c r="H425" s="22" t="s">
        <v>94</v>
      </c>
      <c r="I425" s="37">
        <v>7</v>
      </c>
      <c r="J425" s="37" t="s">
        <v>92</v>
      </c>
      <c r="K425" s="37" t="s">
        <v>92</v>
      </c>
      <c r="L425" s="34"/>
      <c r="M425" s="34"/>
      <c r="N425" s="34">
        <v>1</v>
      </c>
      <c r="O425" s="34"/>
      <c r="P425" s="34"/>
      <c r="Q425" s="34"/>
      <c r="R425" s="34"/>
      <c r="S425" s="34"/>
      <c r="T425" s="34"/>
      <c r="U425" s="34"/>
      <c r="V425" s="34"/>
      <c r="W425" s="34"/>
    </row>
    <row r="426" spans="1:24" ht="15" x14ac:dyDescent="0.25">
      <c r="A426" s="23" t="s">
        <v>486</v>
      </c>
      <c r="B426" s="34">
        <v>6</v>
      </c>
      <c r="C426" s="42">
        <v>4450292.71</v>
      </c>
      <c r="D426" s="42">
        <v>332850.76</v>
      </c>
      <c r="E426" s="34" t="s">
        <v>90</v>
      </c>
      <c r="F426" s="47" t="s">
        <v>40</v>
      </c>
      <c r="G426" s="35" t="s">
        <v>42</v>
      </c>
      <c r="H426" s="22" t="s">
        <v>94</v>
      </c>
      <c r="I426" s="37">
        <v>3</v>
      </c>
      <c r="J426" s="37" t="s">
        <v>92</v>
      </c>
      <c r="K426" s="37" t="s">
        <v>92</v>
      </c>
      <c r="L426" s="34">
        <v>1</v>
      </c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spans="1:24" ht="15" x14ac:dyDescent="0.25">
      <c r="A427" s="23" t="s">
        <v>376</v>
      </c>
      <c r="B427" s="34">
        <v>4</v>
      </c>
      <c r="C427" s="42">
        <v>4460225.6500000004</v>
      </c>
      <c r="D427" s="42">
        <v>336526.92</v>
      </c>
      <c r="E427" s="34" t="s">
        <v>90</v>
      </c>
      <c r="F427" s="47" t="s">
        <v>41</v>
      </c>
      <c r="G427" s="35" t="s">
        <v>42</v>
      </c>
      <c r="H427" s="22" t="s">
        <v>94</v>
      </c>
      <c r="I427" s="37">
        <v>2</v>
      </c>
      <c r="J427" s="37" t="s">
        <v>92</v>
      </c>
      <c r="K427" s="37" t="s">
        <v>92</v>
      </c>
      <c r="L427" s="34"/>
      <c r="M427" s="34"/>
      <c r="N427" s="34">
        <v>1</v>
      </c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spans="1:24" ht="15" x14ac:dyDescent="0.25">
      <c r="A428" s="23" t="s">
        <v>408</v>
      </c>
      <c r="B428" s="34">
        <v>4</v>
      </c>
      <c r="C428" s="42">
        <v>4446873.5599999996</v>
      </c>
      <c r="D428" s="42">
        <v>340450.75</v>
      </c>
      <c r="E428" s="34" t="s">
        <v>90</v>
      </c>
      <c r="F428" s="47" t="s">
        <v>40</v>
      </c>
      <c r="G428" s="35" t="s">
        <v>42</v>
      </c>
      <c r="H428" s="22" t="s">
        <v>94</v>
      </c>
      <c r="I428" s="37">
        <v>3</v>
      </c>
      <c r="J428" s="37" t="s">
        <v>92</v>
      </c>
      <c r="K428" s="37" t="s">
        <v>92</v>
      </c>
      <c r="L428" s="34"/>
      <c r="M428" s="34">
        <v>1</v>
      </c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spans="1:24" ht="15" x14ac:dyDescent="0.25">
      <c r="A429" s="23" t="s">
        <v>478</v>
      </c>
      <c r="B429" s="34">
        <v>4</v>
      </c>
      <c r="C429" s="42">
        <v>4446708.62</v>
      </c>
      <c r="D429" s="42">
        <v>342124.65</v>
      </c>
      <c r="E429" s="34" t="s">
        <v>90</v>
      </c>
      <c r="F429" s="47" t="s">
        <v>40</v>
      </c>
      <c r="G429" s="35" t="s">
        <v>42</v>
      </c>
      <c r="H429" s="22" t="s">
        <v>94</v>
      </c>
      <c r="I429" s="37">
        <v>3</v>
      </c>
      <c r="J429" s="37" t="s">
        <v>92</v>
      </c>
      <c r="K429" s="37" t="s">
        <v>92</v>
      </c>
      <c r="L429" s="34"/>
      <c r="M429" s="34">
        <v>1</v>
      </c>
      <c r="N429" s="34"/>
      <c r="O429" s="34"/>
      <c r="P429" s="34"/>
      <c r="Q429" s="34"/>
      <c r="R429" s="34"/>
      <c r="S429" s="34"/>
      <c r="T429" s="34"/>
      <c r="U429" s="34"/>
      <c r="V429" s="34"/>
      <c r="W429" s="34"/>
    </row>
    <row r="430" spans="1:24" ht="15" x14ac:dyDescent="0.25">
      <c r="A430" s="23" t="s">
        <v>477</v>
      </c>
      <c r="B430" s="34">
        <v>4</v>
      </c>
      <c r="C430" s="42">
        <v>4446708.95</v>
      </c>
      <c r="D430" s="42">
        <v>342124.74</v>
      </c>
      <c r="E430" s="34" t="s">
        <v>90</v>
      </c>
      <c r="F430" s="47" t="s">
        <v>40</v>
      </c>
      <c r="G430" s="35" t="s">
        <v>42</v>
      </c>
      <c r="H430" s="22" t="s">
        <v>94</v>
      </c>
      <c r="I430" s="37">
        <v>3</v>
      </c>
      <c r="J430" s="37" t="s">
        <v>92</v>
      </c>
      <c r="K430" s="37" t="s">
        <v>92</v>
      </c>
      <c r="L430" s="34"/>
      <c r="M430" s="34"/>
      <c r="N430" s="34">
        <v>1</v>
      </c>
      <c r="O430" s="34"/>
      <c r="P430" s="34"/>
      <c r="Q430" s="34"/>
      <c r="R430" s="34"/>
      <c r="S430" s="34"/>
      <c r="T430" s="34"/>
      <c r="U430" s="34"/>
      <c r="V430" s="34"/>
      <c r="W430" s="34"/>
    </row>
    <row r="431" spans="1:24" ht="15" x14ac:dyDescent="0.25">
      <c r="A431" s="23" t="s">
        <v>455</v>
      </c>
      <c r="B431" s="34">
        <v>4</v>
      </c>
      <c r="C431" s="42">
        <v>4446643.95</v>
      </c>
      <c r="D431" s="42">
        <v>342782.06</v>
      </c>
      <c r="E431" s="34" t="s">
        <v>90</v>
      </c>
      <c r="F431" s="47" t="s">
        <v>40</v>
      </c>
      <c r="G431" s="35" t="s">
        <v>42</v>
      </c>
      <c r="H431" s="22" t="s">
        <v>94</v>
      </c>
      <c r="I431" s="37">
        <v>3</v>
      </c>
      <c r="J431" s="37" t="s">
        <v>92</v>
      </c>
      <c r="K431" s="37" t="s">
        <v>92</v>
      </c>
      <c r="L431" s="34">
        <v>1</v>
      </c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spans="1:24" ht="15" x14ac:dyDescent="0.25">
      <c r="A432" s="23" t="s">
        <v>423</v>
      </c>
      <c r="B432" s="34">
        <v>4</v>
      </c>
      <c r="C432" s="42">
        <v>4446629.09</v>
      </c>
      <c r="D432" s="42">
        <v>342941.43</v>
      </c>
      <c r="E432" s="34" t="s">
        <v>90</v>
      </c>
      <c r="F432" s="47" t="s">
        <v>40</v>
      </c>
      <c r="G432" s="35" t="s">
        <v>42</v>
      </c>
      <c r="H432" s="22" t="s">
        <v>94</v>
      </c>
      <c r="I432" s="37">
        <v>3</v>
      </c>
      <c r="J432" s="37" t="s">
        <v>92</v>
      </c>
      <c r="K432" s="37" t="s">
        <v>92</v>
      </c>
      <c r="L432" s="34"/>
      <c r="M432" s="34"/>
      <c r="N432" s="34">
        <v>1</v>
      </c>
      <c r="O432" s="34"/>
      <c r="P432" s="34"/>
      <c r="Q432" s="34"/>
      <c r="R432" s="34"/>
      <c r="S432" s="34"/>
      <c r="T432" s="34"/>
      <c r="U432" s="34">
        <v>1</v>
      </c>
      <c r="V432" s="34"/>
      <c r="W432" s="34"/>
      <c r="X432" s="34"/>
    </row>
    <row r="433" spans="1:24" ht="15" x14ac:dyDescent="0.25">
      <c r="A433" s="23" t="s">
        <v>456</v>
      </c>
      <c r="B433" s="34">
        <v>4</v>
      </c>
      <c r="C433" s="42">
        <v>4446615.51</v>
      </c>
      <c r="D433" s="42">
        <v>343082.43</v>
      </c>
      <c r="E433" s="34" t="s">
        <v>90</v>
      </c>
      <c r="F433" s="47" t="s">
        <v>40</v>
      </c>
      <c r="G433" s="35" t="s">
        <v>42</v>
      </c>
      <c r="H433" s="22" t="s">
        <v>94</v>
      </c>
      <c r="I433" s="37">
        <v>3</v>
      </c>
      <c r="J433" s="37" t="s">
        <v>92</v>
      </c>
      <c r="K433" s="37" t="s">
        <v>92</v>
      </c>
      <c r="L433" s="34">
        <v>1</v>
      </c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spans="1:24" ht="15" x14ac:dyDescent="0.25">
      <c r="A434" s="23" t="s">
        <v>457</v>
      </c>
      <c r="B434" s="34">
        <v>4</v>
      </c>
      <c r="C434" s="42">
        <v>4446614.9400000004</v>
      </c>
      <c r="D434" s="42">
        <v>343083.1</v>
      </c>
      <c r="E434" s="34" t="s">
        <v>90</v>
      </c>
      <c r="F434" s="47" t="s">
        <v>40</v>
      </c>
      <c r="G434" s="35" t="s">
        <v>42</v>
      </c>
      <c r="H434" s="22" t="s">
        <v>94</v>
      </c>
      <c r="I434" s="37">
        <v>3</v>
      </c>
      <c r="J434" s="37" t="s">
        <v>92</v>
      </c>
      <c r="K434" s="37" t="s">
        <v>92</v>
      </c>
      <c r="L434" s="34">
        <v>1</v>
      </c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spans="1:24" ht="15" x14ac:dyDescent="0.25">
      <c r="A435" s="23" t="s">
        <v>458</v>
      </c>
      <c r="B435" s="34">
        <v>4</v>
      </c>
      <c r="C435" s="42">
        <v>4446609.1900000004</v>
      </c>
      <c r="D435" s="42">
        <v>343151.15</v>
      </c>
      <c r="E435" s="34" t="s">
        <v>90</v>
      </c>
      <c r="F435" s="47" t="s">
        <v>40</v>
      </c>
      <c r="G435" s="35" t="s">
        <v>42</v>
      </c>
      <c r="H435" s="22" t="s">
        <v>94</v>
      </c>
      <c r="I435" s="37">
        <v>3</v>
      </c>
      <c r="J435" s="37" t="s">
        <v>92</v>
      </c>
      <c r="K435" s="37" t="s">
        <v>92</v>
      </c>
      <c r="L435" s="34"/>
      <c r="M435" s="34">
        <v>1</v>
      </c>
      <c r="N435" s="34"/>
      <c r="O435" s="34"/>
      <c r="P435" s="34"/>
      <c r="Q435" s="34"/>
      <c r="R435" s="34"/>
      <c r="S435" s="34"/>
      <c r="T435" s="34"/>
      <c r="U435" s="34"/>
      <c r="V435" s="34"/>
      <c r="W435" s="34"/>
    </row>
    <row r="436" spans="1:24" ht="15" x14ac:dyDescent="0.25">
      <c r="A436" s="23" t="s">
        <v>462</v>
      </c>
      <c r="B436" s="34">
        <v>4</v>
      </c>
      <c r="C436" s="42">
        <v>4446599.25</v>
      </c>
      <c r="D436" s="42">
        <v>343298.7</v>
      </c>
      <c r="E436" s="34" t="s">
        <v>90</v>
      </c>
      <c r="F436" s="47" t="s">
        <v>40</v>
      </c>
      <c r="G436" s="35" t="s">
        <v>42</v>
      </c>
      <c r="H436" s="22" t="s">
        <v>94</v>
      </c>
      <c r="I436" s="37">
        <v>3</v>
      </c>
      <c r="J436" s="37" t="s">
        <v>92</v>
      </c>
      <c r="K436" s="37" t="s">
        <v>92</v>
      </c>
      <c r="L436" s="34"/>
      <c r="M436" s="34"/>
      <c r="N436" s="34">
        <v>1</v>
      </c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spans="1:24" ht="15" x14ac:dyDescent="0.25">
      <c r="A437" s="23" t="s">
        <v>461</v>
      </c>
      <c r="B437" s="34">
        <v>4</v>
      </c>
      <c r="C437" s="42">
        <v>4446598.57</v>
      </c>
      <c r="D437" s="42">
        <v>343299.28</v>
      </c>
      <c r="E437" s="34" t="s">
        <v>90</v>
      </c>
      <c r="F437" s="47" t="s">
        <v>40</v>
      </c>
      <c r="G437" s="35" t="s">
        <v>42</v>
      </c>
      <c r="H437" s="22" t="s">
        <v>94</v>
      </c>
      <c r="I437" s="37">
        <v>3</v>
      </c>
      <c r="J437" s="37" t="s">
        <v>92</v>
      </c>
      <c r="K437" s="37" t="s">
        <v>92</v>
      </c>
      <c r="L437" s="34"/>
      <c r="M437" s="34"/>
      <c r="N437" s="34">
        <v>1</v>
      </c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spans="1:24" ht="15" x14ac:dyDescent="0.25">
      <c r="A438" s="23" t="s">
        <v>459</v>
      </c>
      <c r="B438" s="34">
        <v>4</v>
      </c>
      <c r="C438" s="42">
        <v>4446598.01</v>
      </c>
      <c r="D438" s="42">
        <v>343299.69</v>
      </c>
      <c r="E438" s="34" t="s">
        <v>90</v>
      </c>
      <c r="F438" s="47" t="s">
        <v>40</v>
      </c>
      <c r="G438" s="35" t="s">
        <v>42</v>
      </c>
      <c r="H438" s="22" t="s">
        <v>94</v>
      </c>
      <c r="I438" s="37">
        <v>5</v>
      </c>
      <c r="J438" s="37" t="s">
        <v>92</v>
      </c>
      <c r="K438" s="37" t="s">
        <v>92</v>
      </c>
      <c r="L438" s="34"/>
      <c r="M438" s="34">
        <v>1</v>
      </c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spans="1:24" ht="15" x14ac:dyDescent="0.25">
      <c r="A439" s="23" t="s">
        <v>460</v>
      </c>
      <c r="B439" s="34">
        <v>4</v>
      </c>
      <c r="C439" s="42">
        <v>4446598.67</v>
      </c>
      <c r="D439" s="42">
        <v>343299.71</v>
      </c>
      <c r="E439" s="34" t="s">
        <v>90</v>
      </c>
      <c r="F439" s="47" t="s">
        <v>40</v>
      </c>
      <c r="G439" s="35" t="s">
        <v>42</v>
      </c>
      <c r="H439" s="22" t="s">
        <v>94</v>
      </c>
      <c r="I439" s="37">
        <v>3</v>
      </c>
      <c r="J439" s="37" t="s">
        <v>92</v>
      </c>
      <c r="K439" s="37" t="s">
        <v>92</v>
      </c>
      <c r="L439" s="34">
        <v>1</v>
      </c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spans="1:24" ht="15" x14ac:dyDescent="0.25">
      <c r="A440" s="23" t="s">
        <v>425</v>
      </c>
      <c r="B440" s="34">
        <v>4</v>
      </c>
      <c r="C440" s="42">
        <v>4446579.22</v>
      </c>
      <c r="D440" s="42">
        <v>343381.28</v>
      </c>
      <c r="E440" s="34" t="s">
        <v>90</v>
      </c>
      <c r="F440" s="47" t="s">
        <v>40</v>
      </c>
      <c r="G440" s="35" t="s">
        <v>42</v>
      </c>
      <c r="H440" s="22" t="s">
        <v>94</v>
      </c>
      <c r="I440" s="37">
        <v>3</v>
      </c>
      <c r="J440" s="37" t="s">
        <v>92</v>
      </c>
      <c r="K440" s="37" t="s">
        <v>92</v>
      </c>
      <c r="L440" s="34"/>
      <c r="M440" s="34"/>
      <c r="N440" s="34">
        <v>1</v>
      </c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spans="1:24" ht="15" x14ac:dyDescent="0.25">
      <c r="A441" s="23" t="s">
        <v>424</v>
      </c>
      <c r="B441" s="34">
        <v>4</v>
      </c>
      <c r="C441" s="42">
        <v>4446579.54</v>
      </c>
      <c r="D441" s="42">
        <v>343381.62</v>
      </c>
      <c r="E441" s="34" t="s">
        <v>90</v>
      </c>
      <c r="F441" s="47" t="s">
        <v>40</v>
      </c>
      <c r="G441" s="35" t="s">
        <v>42</v>
      </c>
      <c r="H441" s="22" t="s">
        <v>94</v>
      </c>
      <c r="I441" s="37">
        <v>3</v>
      </c>
      <c r="J441" s="37" t="s">
        <v>92</v>
      </c>
      <c r="K441" s="37" t="s">
        <v>92</v>
      </c>
      <c r="L441" s="34"/>
      <c r="M441" s="34"/>
      <c r="N441" s="34">
        <v>1</v>
      </c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spans="1:24" ht="15" x14ac:dyDescent="0.25">
      <c r="A442" s="23" t="s">
        <v>476</v>
      </c>
      <c r="B442" s="34">
        <v>14</v>
      </c>
      <c r="C442" s="42">
        <v>4448647.8499999996</v>
      </c>
      <c r="D442" s="42">
        <v>343403.67</v>
      </c>
      <c r="E442" s="34" t="s">
        <v>90</v>
      </c>
      <c r="F442" s="47" t="s">
        <v>40</v>
      </c>
      <c r="G442" s="35" t="s">
        <v>42</v>
      </c>
      <c r="H442" s="22" t="s">
        <v>94</v>
      </c>
      <c r="I442" s="37">
        <v>3</v>
      </c>
      <c r="J442" s="37" t="s">
        <v>92</v>
      </c>
      <c r="K442" s="37" t="s">
        <v>92</v>
      </c>
      <c r="L442" s="34"/>
      <c r="M442" s="34"/>
      <c r="N442" s="34">
        <v>1</v>
      </c>
      <c r="O442" s="34"/>
      <c r="P442" s="34"/>
      <c r="Q442" s="34">
        <v>1</v>
      </c>
      <c r="R442" s="34"/>
      <c r="S442" s="34"/>
      <c r="T442" s="34"/>
      <c r="U442" s="34"/>
      <c r="V442" s="34"/>
      <c r="W442" s="34"/>
      <c r="X442" s="34"/>
    </row>
    <row r="443" spans="1:24" ht="15" x14ac:dyDescent="0.25">
      <c r="A443" s="23" t="s">
        <v>449</v>
      </c>
      <c r="B443" s="34">
        <v>5</v>
      </c>
      <c r="C443" s="42">
        <v>4443343.57</v>
      </c>
      <c r="D443" s="42">
        <v>343756.22</v>
      </c>
      <c r="E443" s="34" t="s">
        <v>90</v>
      </c>
      <c r="F443" s="47" t="s">
        <v>40</v>
      </c>
      <c r="G443" s="35" t="s">
        <v>42</v>
      </c>
      <c r="H443" s="22" t="s">
        <v>94</v>
      </c>
      <c r="I443" s="37">
        <v>2</v>
      </c>
      <c r="J443" s="37" t="s">
        <v>92</v>
      </c>
      <c r="K443" s="37" t="s">
        <v>92</v>
      </c>
      <c r="L443" s="34">
        <v>1</v>
      </c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spans="1:24" ht="15" x14ac:dyDescent="0.25">
      <c r="A444" s="23" t="s">
        <v>479</v>
      </c>
      <c r="B444" s="34">
        <v>4</v>
      </c>
      <c r="C444" s="42">
        <v>4446552.4400000004</v>
      </c>
      <c r="D444" s="42">
        <v>343779.51</v>
      </c>
      <c r="E444" s="34" t="s">
        <v>90</v>
      </c>
      <c r="F444" s="47" t="s">
        <v>40</v>
      </c>
      <c r="G444" s="35" t="s">
        <v>42</v>
      </c>
      <c r="H444" s="22" t="s">
        <v>94</v>
      </c>
      <c r="I444" s="37">
        <v>3</v>
      </c>
      <c r="J444" s="37" t="s">
        <v>92</v>
      </c>
      <c r="K444" s="37" t="s">
        <v>92</v>
      </c>
      <c r="L444" s="34"/>
      <c r="M444" s="34"/>
      <c r="N444" s="34">
        <v>1</v>
      </c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spans="1:24" ht="15" x14ac:dyDescent="0.25">
      <c r="A445" s="23" t="s">
        <v>426</v>
      </c>
      <c r="B445" s="34">
        <v>4</v>
      </c>
      <c r="C445" s="42">
        <v>4446549.37</v>
      </c>
      <c r="D445" s="42">
        <v>343804.41</v>
      </c>
      <c r="E445" s="34" t="s">
        <v>90</v>
      </c>
      <c r="F445" s="47" t="s">
        <v>40</v>
      </c>
      <c r="G445" s="35" t="s">
        <v>42</v>
      </c>
      <c r="H445" s="22" t="s">
        <v>94</v>
      </c>
      <c r="I445" s="37">
        <v>3</v>
      </c>
      <c r="J445" s="37" t="s">
        <v>92</v>
      </c>
      <c r="K445" s="37" t="s">
        <v>92</v>
      </c>
      <c r="L445" s="34"/>
      <c r="M445" s="34"/>
      <c r="N445" s="34"/>
      <c r="O445" s="34"/>
      <c r="P445" s="34"/>
      <c r="Q445" s="34"/>
      <c r="R445" s="34"/>
      <c r="S445" s="34"/>
      <c r="T445" s="34"/>
      <c r="U445" s="34">
        <v>1</v>
      </c>
      <c r="V445" s="34"/>
      <c r="W445" s="34"/>
      <c r="X445" s="34"/>
    </row>
    <row r="446" spans="1:24" ht="15" x14ac:dyDescent="0.25">
      <c r="A446" s="23" t="s">
        <v>427</v>
      </c>
      <c r="B446" s="34">
        <v>4</v>
      </c>
      <c r="C446" s="42">
        <v>4446548.6100000003</v>
      </c>
      <c r="D446" s="42">
        <v>343808.83</v>
      </c>
      <c r="E446" s="34" t="s">
        <v>90</v>
      </c>
      <c r="F446" s="47" t="s">
        <v>40</v>
      </c>
      <c r="G446" s="35" t="s">
        <v>42</v>
      </c>
      <c r="H446" s="22" t="s">
        <v>94</v>
      </c>
      <c r="I446" s="37">
        <v>3</v>
      </c>
      <c r="J446" s="37" t="s">
        <v>92</v>
      </c>
      <c r="K446" s="37" t="s">
        <v>92</v>
      </c>
      <c r="L446" s="34">
        <v>1</v>
      </c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</row>
    <row r="447" spans="1:24" ht="15" x14ac:dyDescent="0.25">
      <c r="A447" s="23" t="s">
        <v>463</v>
      </c>
      <c r="B447" s="34">
        <v>4</v>
      </c>
      <c r="C447" s="42">
        <v>4446533.5599999996</v>
      </c>
      <c r="D447" s="42">
        <v>343984.05</v>
      </c>
      <c r="E447" s="34" t="s">
        <v>90</v>
      </c>
      <c r="F447" s="47" t="s">
        <v>40</v>
      </c>
      <c r="G447" s="35" t="s">
        <v>42</v>
      </c>
      <c r="H447" s="22" t="s">
        <v>94</v>
      </c>
      <c r="I447" s="37">
        <v>3</v>
      </c>
      <c r="J447" s="37" t="s">
        <v>92</v>
      </c>
      <c r="K447" s="37" t="s">
        <v>92</v>
      </c>
      <c r="L447" s="34"/>
      <c r="M447" s="34"/>
      <c r="N447" s="34">
        <v>1</v>
      </c>
      <c r="O447" s="34"/>
      <c r="P447" s="34"/>
      <c r="Q447" s="34"/>
      <c r="R447" s="34"/>
      <c r="S447" s="34"/>
      <c r="T447" s="34"/>
      <c r="U447" s="34">
        <v>1</v>
      </c>
      <c r="V447" s="34"/>
      <c r="W447" s="34"/>
      <c r="X447" s="34"/>
    </row>
    <row r="448" spans="1:24" ht="15" x14ac:dyDescent="0.25">
      <c r="A448" s="23" t="s">
        <v>428</v>
      </c>
      <c r="B448" s="34">
        <v>4</v>
      </c>
      <c r="C448" s="42">
        <v>4446504.1399999997</v>
      </c>
      <c r="D448" s="42">
        <v>344333.83</v>
      </c>
      <c r="E448" s="34" t="s">
        <v>90</v>
      </c>
      <c r="F448" s="47" t="s">
        <v>40</v>
      </c>
      <c r="G448" s="35" t="s">
        <v>42</v>
      </c>
      <c r="H448" s="22" t="s">
        <v>94</v>
      </c>
      <c r="I448" s="37">
        <v>3</v>
      </c>
      <c r="J448" s="37" t="s">
        <v>92</v>
      </c>
      <c r="K448" s="37" t="s">
        <v>92</v>
      </c>
      <c r="L448" s="34">
        <v>1</v>
      </c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</row>
    <row r="449" spans="1:24" ht="15" x14ac:dyDescent="0.25">
      <c r="A449" s="23" t="s">
        <v>429</v>
      </c>
      <c r="B449" s="34">
        <v>4</v>
      </c>
      <c r="C449" s="42">
        <v>4446503.3099999996</v>
      </c>
      <c r="D449" s="42">
        <v>344357.93</v>
      </c>
      <c r="E449" s="34" t="s">
        <v>90</v>
      </c>
      <c r="F449" s="47" t="s">
        <v>40</v>
      </c>
      <c r="G449" s="35" t="s">
        <v>42</v>
      </c>
      <c r="H449" s="22" t="s">
        <v>94</v>
      </c>
      <c r="I449" s="37">
        <v>2</v>
      </c>
      <c r="J449" s="37" t="s">
        <v>92</v>
      </c>
      <c r="K449" s="37" t="s">
        <v>92</v>
      </c>
      <c r="L449" s="34"/>
      <c r="M449" s="34"/>
      <c r="N449" s="34">
        <v>1</v>
      </c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spans="1:24" ht="15" x14ac:dyDescent="0.25">
      <c r="A450" s="23" t="s">
        <v>431</v>
      </c>
      <c r="B450" s="34">
        <v>4</v>
      </c>
      <c r="C450" s="42">
        <v>4446470.7</v>
      </c>
      <c r="D450" s="42">
        <v>344626.44</v>
      </c>
      <c r="E450" s="34" t="s">
        <v>90</v>
      </c>
      <c r="F450" s="47" t="s">
        <v>40</v>
      </c>
      <c r="G450" s="35" t="s">
        <v>42</v>
      </c>
      <c r="H450" s="22" t="s">
        <v>94</v>
      </c>
      <c r="I450" s="37">
        <v>2</v>
      </c>
      <c r="J450" s="37" t="s">
        <v>92</v>
      </c>
      <c r="K450" s="37" t="s">
        <v>92</v>
      </c>
      <c r="L450" s="34"/>
      <c r="M450" s="34"/>
      <c r="N450" s="34">
        <v>1</v>
      </c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spans="1:24" ht="15" x14ac:dyDescent="0.25">
      <c r="A451" s="23" t="s">
        <v>430</v>
      </c>
      <c r="B451" s="34">
        <v>4</v>
      </c>
      <c r="C451" s="42">
        <v>4446470.3499999996</v>
      </c>
      <c r="D451" s="42">
        <v>344627.02</v>
      </c>
      <c r="E451" s="34" t="s">
        <v>90</v>
      </c>
      <c r="F451" s="47" t="s">
        <v>40</v>
      </c>
      <c r="G451" s="35" t="s">
        <v>42</v>
      </c>
      <c r="H451" s="22" t="s">
        <v>94</v>
      </c>
      <c r="I451" s="37">
        <v>2</v>
      </c>
      <c r="J451" s="37" t="s">
        <v>92</v>
      </c>
      <c r="K451" s="37" t="s">
        <v>92</v>
      </c>
      <c r="L451" s="34"/>
      <c r="M451" s="34"/>
      <c r="N451" s="34">
        <v>1</v>
      </c>
      <c r="O451" s="34"/>
      <c r="P451" s="34"/>
      <c r="Q451" s="34"/>
      <c r="R451" s="34"/>
      <c r="S451" s="34"/>
      <c r="T451" s="34"/>
      <c r="U451" s="34"/>
      <c r="V451" s="34"/>
      <c r="W451" s="34"/>
    </row>
    <row r="452" spans="1:24" ht="15" x14ac:dyDescent="0.25">
      <c r="A452" s="23" t="s">
        <v>432</v>
      </c>
      <c r="B452" s="34">
        <v>4</v>
      </c>
      <c r="C452" s="42">
        <v>4446467.28</v>
      </c>
      <c r="D452" s="42">
        <v>344662.92</v>
      </c>
      <c r="E452" s="34" t="s">
        <v>90</v>
      </c>
      <c r="F452" s="47" t="s">
        <v>40</v>
      </c>
      <c r="G452" s="35" t="s">
        <v>42</v>
      </c>
      <c r="H452" s="22" t="s">
        <v>94</v>
      </c>
      <c r="I452" s="37">
        <v>2</v>
      </c>
      <c r="J452" s="37" t="s">
        <v>92</v>
      </c>
      <c r="K452" s="37" t="s">
        <v>92</v>
      </c>
      <c r="L452" s="34">
        <v>1</v>
      </c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spans="1:24" ht="15" x14ac:dyDescent="0.25">
      <c r="A453" s="23" t="s">
        <v>409</v>
      </c>
      <c r="B453" s="34">
        <v>4</v>
      </c>
      <c r="C453" s="42">
        <v>4446468.28</v>
      </c>
      <c r="D453" s="42">
        <v>344754.88</v>
      </c>
      <c r="E453" s="34" t="s">
        <v>90</v>
      </c>
      <c r="F453" s="47" t="s">
        <v>40</v>
      </c>
      <c r="G453" s="35" t="s">
        <v>42</v>
      </c>
      <c r="H453" s="22" t="s">
        <v>94</v>
      </c>
      <c r="I453" s="37">
        <v>2</v>
      </c>
      <c r="J453" s="37" t="s">
        <v>92</v>
      </c>
      <c r="K453" s="37" t="s">
        <v>92</v>
      </c>
      <c r="L453" s="34">
        <v>1</v>
      </c>
      <c r="M453" s="34">
        <v>1</v>
      </c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spans="1:24" ht="15" x14ac:dyDescent="0.25">
      <c r="A454" s="23" t="s">
        <v>433</v>
      </c>
      <c r="B454" s="34">
        <v>4</v>
      </c>
      <c r="C454" s="42">
        <v>4446466.83</v>
      </c>
      <c r="D454" s="42">
        <v>344766.1</v>
      </c>
      <c r="E454" s="34" t="s">
        <v>90</v>
      </c>
      <c r="F454" s="47" t="s">
        <v>40</v>
      </c>
      <c r="G454" s="35" t="s">
        <v>42</v>
      </c>
      <c r="H454" s="22" t="s">
        <v>94</v>
      </c>
      <c r="I454" s="37">
        <v>2</v>
      </c>
      <c r="J454" s="37" t="s">
        <v>92</v>
      </c>
      <c r="K454" s="37" t="s">
        <v>92</v>
      </c>
      <c r="L454" s="34">
        <v>1</v>
      </c>
      <c r="M454" s="34"/>
      <c r="N454" s="34"/>
      <c r="O454" s="34"/>
      <c r="P454" s="34"/>
      <c r="Q454" s="34">
        <v>1</v>
      </c>
      <c r="R454" s="34"/>
      <c r="S454" s="34"/>
      <c r="T454" s="34"/>
      <c r="U454" s="34"/>
      <c r="V454" s="34"/>
      <c r="W454" s="34"/>
      <c r="X454" s="34"/>
    </row>
    <row r="455" spans="1:24" ht="15" x14ac:dyDescent="0.25">
      <c r="A455" s="23" t="s">
        <v>410</v>
      </c>
      <c r="B455" s="34">
        <v>4</v>
      </c>
      <c r="C455" s="42">
        <v>4446455.13</v>
      </c>
      <c r="D455" s="42">
        <v>344805.83</v>
      </c>
      <c r="E455" s="34" t="s">
        <v>90</v>
      </c>
      <c r="F455" s="47" t="s">
        <v>40</v>
      </c>
      <c r="G455" s="35" t="s">
        <v>42</v>
      </c>
      <c r="H455" s="22" t="s">
        <v>94</v>
      </c>
      <c r="I455" s="37">
        <v>2</v>
      </c>
      <c r="J455" s="37" t="s">
        <v>92</v>
      </c>
      <c r="K455" s="37" t="s">
        <v>92</v>
      </c>
      <c r="L455" s="34"/>
      <c r="M455" s="34"/>
      <c r="N455" s="34">
        <v>1</v>
      </c>
      <c r="O455" s="34"/>
      <c r="P455" s="34"/>
      <c r="Q455" s="34"/>
      <c r="R455" s="34"/>
      <c r="S455" s="34"/>
      <c r="T455" s="34"/>
      <c r="U455" s="34"/>
      <c r="V455" s="34"/>
      <c r="W455" s="34"/>
    </row>
    <row r="456" spans="1:24" ht="15" x14ac:dyDescent="0.25">
      <c r="A456" s="23" t="s">
        <v>434</v>
      </c>
      <c r="B456" s="34">
        <v>4</v>
      </c>
      <c r="C456" s="42">
        <v>4446449.1100000003</v>
      </c>
      <c r="D456" s="42">
        <v>344871.83</v>
      </c>
      <c r="E456" s="34" t="s">
        <v>90</v>
      </c>
      <c r="F456" s="47" t="s">
        <v>40</v>
      </c>
      <c r="G456" s="35" t="s">
        <v>42</v>
      </c>
      <c r="H456" s="22" t="s">
        <v>94</v>
      </c>
      <c r="I456" s="37">
        <v>2</v>
      </c>
      <c r="J456" s="37" t="s">
        <v>92</v>
      </c>
      <c r="K456" s="37" t="s">
        <v>92</v>
      </c>
      <c r="L456" s="34"/>
      <c r="M456" s="34">
        <v>1</v>
      </c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spans="1:24" ht="15" x14ac:dyDescent="0.25">
      <c r="A457" s="23" t="s">
        <v>411</v>
      </c>
      <c r="B457" s="34">
        <v>4</v>
      </c>
      <c r="C457" s="42">
        <v>4446433.47</v>
      </c>
      <c r="D457" s="42">
        <v>345033.92</v>
      </c>
      <c r="E457" s="34" t="s">
        <v>90</v>
      </c>
      <c r="F457" s="47" t="s">
        <v>40</v>
      </c>
      <c r="G457" s="35" t="s">
        <v>42</v>
      </c>
      <c r="H457" s="22" t="s">
        <v>94</v>
      </c>
      <c r="I457" s="37">
        <v>2</v>
      </c>
      <c r="J457" s="37" t="s">
        <v>92</v>
      </c>
      <c r="K457" s="37" t="s">
        <v>92</v>
      </c>
      <c r="L457" s="34">
        <v>1</v>
      </c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spans="1:24" ht="15" x14ac:dyDescent="0.25">
      <c r="A458" s="23" t="s">
        <v>435</v>
      </c>
      <c r="B458" s="34">
        <v>4</v>
      </c>
      <c r="C458" s="42">
        <v>4446431.51</v>
      </c>
      <c r="D458" s="42">
        <v>345037.11</v>
      </c>
      <c r="E458" s="34" t="s">
        <v>90</v>
      </c>
      <c r="F458" s="47" t="s">
        <v>40</v>
      </c>
      <c r="G458" s="35" t="s">
        <v>42</v>
      </c>
      <c r="H458" s="22" t="s">
        <v>94</v>
      </c>
      <c r="I458" s="37">
        <v>2</v>
      </c>
      <c r="J458" s="37" t="s">
        <v>92</v>
      </c>
      <c r="K458" s="37" t="s">
        <v>92</v>
      </c>
      <c r="L458" s="34"/>
      <c r="M458" s="34">
        <v>1</v>
      </c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spans="1:24" ht="15" x14ac:dyDescent="0.25">
      <c r="A459" s="23" t="s">
        <v>436</v>
      </c>
      <c r="B459" s="34">
        <v>14</v>
      </c>
      <c r="C459" s="42">
        <v>4447854.2</v>
      </c>
      <c r="D459" s="42">
        <v>345475.19</v>
      </c>
      <c r="E459" s="34" t="s">
        <v>90</v>
      </c>
      <c r="F459" s="47" t="s">
        <v>40</v>
      </c>
      <c r="G459" s="35" t="s">
        <v>42</v>
      </c>
      <c r="H459" s="22" t="s">
        <v>94</v>
      </c>
      <c r="I459" s="37">
        <v>2</v>
      </c>
      <c r="J459" s="37" t="s">
        <v>92</v>
      </c>
      <c r="K459" s="37" t="s">
        <v>92</v>
      </c>
      <c r="L459" s="34"/>
      <c r="M459" s="34"/>
      <c r="N459" s="34">
        <v>1</v>
      </c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spans="1:24" ht="15" x14ac:dyDescent="0.25">
      <c r="A460" s="23" t="s">
        <v>385</v>
      </c>
      <c r="B460" s="34">
        <v>2</v>
      </c>
      <c r="C460" s="42">
        <v>4452278.8600000003</v>
      </c>
      <c r="D460" s="42">
        <v>351649.06</v>
      </c>
      <c r="E460" s="34" t="s">
        <v>90</v>
      </c>
      <c r="F460" s="47" t="s">
        <v>41</v>
      </c>
      <c r="G460" s="35" t="s">
        <v>42</v>
      </c>
      <c r="H460" s="22" t="s">
        <v>94</v>
      </c>
      <c r="I460" s="37">
        <v>2</v>
      </c>
      <c r="J460" s="37" t="s">
        <v>92</v>
      </c>
      <c r="K460" s="37" t="s">
        <v>92</v>
      </c>
      <c r="L460" s="34"/>
      <c r="M460" s="34"/>
      <c r="N460" s="34">
        <v>1</v>
      </c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spans="1:24" ht="15" x14ac:dyDescent="0.25">
      <c r="A461" s="23" t="s">
        <v>384</v>
      </c>
      <c r="B461" s="34">
        <v>2</v>
      </c>
      <c r="C461" s="42">
        <v>4452279.08</v>
      </c>
      <c r="D461" s="42">
        <v>351649.07</v>
      </c>
      <c r="E461" s="34" t="s">
        <v>90</v>
      </c>
      <c r="F461" s="47" t="s">
        <v>41</v>
      </c>
      <c r="G461" s="35" t="s">
        <v>42</v>
      </c>
      <c r="H461" s="22" t="s">
        <v>94</v>
      </c>
      <c r="I461" s="37">
        <v>2</v>
      </c>
      <c r="J461" s="37" t="s">
        <v>92</v>
      </c>
      <c r="K461" s="37" t="s">
        <v>92</v>
      </c>
      <c r="L461" s="34"/>
      <c r="M461" s="34"/>
      <c r="N461" s="34">
        <v>1</v>
      </c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spans="1:24" ht="15" x14ac:dyDescent="0.25">
      <c r="A462" s="23" t="s">
        <v>395</v>
      </c>
      <c r="B462" s="34">
        <v>2</v>
      </c>
      <c r="C462" s="42">
        <v>4451607.2300000004</v>
      </c>
      <c r="D462" s="42">
        <v>352620.08</v>
      </c>
      <c r="E462" s="34" t="s">
        <v>90</v>
      </c>
      <c r="F462" s="47" t="s">
        <v>41</v>
      </c>
      <c r="G462" s="35" t="s">
        <v>42</v>
      </c>
      <c r="H462" s="22" t="s">
        <v>94</v>
      </c>
      <c r="I462" s="37">
        <v>7</v>
      </c>
      <c r="J462" s="37" t="s">
        <v>92</v>
      </c>
      <c r="K462" s="37" t="s">
        <v>92</v>
      </c>
      <c r="L462" s="34">
        <v>1</v>
      </c>
      <c r="M462" s="34"/>
      <c r="N462" s="34">
        <v>1</v>
      </c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spans="1:24" ht="15" x14ac:dyDescent="0.25">
      <c r="A463" s="23" t="s">
        <v>399</v>
      </c>
      <c r="B463" s="34">
        <v>21</v>
      </c>
      <c r="C463" s="42">
        <v>4445614.13</v>
      </c>
      <c r="D463" s="42">
        <v>353634.58</v>
      </c>
      <c r="E463" s="34" t="s">
        <v>90</v>
      </c>
      <c r="F463" s="47" t="s">
        <v>41</v>
      </c>
      <c r="G463" s="35" t="s">
        <v>42</v>
      </c>
      <c r="H463" s="22" t="s">
        <v>94</v>
      </c>
      <c r="I463" s="37">
        <v>2</v>
      </c>
      <c r="J463" s="37" t="s">
        <v>92</v>
      </c>
      <c r="K463" s="37" t="s">
        <v>92</v>
      </c>
      <c r="L463" s="34">
        <v>1</v>
      </c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spans="1:24" ht="15" x14ac:dyDescent="0.25">
      <c r="A464" s="23" t="s">
        <v>400</v>
      </c>
      <c r="B464" s="34">
        <v>21</v>
      </c>
      <c r="C464" s="42">
        <v>4445616.01</v>
      </c>
      <c r="D464" s="42">
        <v>353813.14</v>
      </c>
      <c r="E464" s="34" t="s">
        <v>90</v>
      </c>
      <c r="F464" s="47" t="s">
        <v>41</v>
      </c>
      <c r="G464" s="35" t="s">
        <v>42</v>
      </c>
      <c r="H464" s="22" t="s">
        <v>94</v>
      </c>
      <c r="I464" s="37">
        <v>2</v>
      </c>
      <c r="J464" s="37" t="s">
        <v>92</v>
      </c>
      <c r="K464" s="37" t="s">
        <v>92</v>
      </c>
      <c r="L464" s="34"/>
      <c r="M464" s="34"/>
      <c r="N464" s="34">
        <v>1</v>
      </c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spans="1:24" ht="15" x14ac:dyDescent="0.25">
      <c r="A465" s="23" t="s">
        <v>386</v>
      </c>
      <c r="B465" s="34">
        <v>59</v>
      </c>
      <c r="C465" s="42">
        <v>4452231.24</v>
      </c>
      <c r="D465" s="42">
        <v>355891.11</v>
      </c>
      <c r="E465" s="34" t="s">
        <v>90</v>
      </c>
      <c r="F465" s="47" t="s">
        <v>41</v>
      </c>
      <c r="G465" s="35" t="s">
        <v>42</v>
      </c>
      <c r="H465" s="22" t="s">
        <v>94</v>
      </c>
      <c r="I465" s="37">
        <v>2</v>
      </c>
      <c r="J465" s="37" t="s">
        <v>92</v>
      </c>
      <c r="K465" s="37" t="s">
        <v>92</v>
      </c>
      <c r="L465" s="34"/>
      <c r="M465" s="34"/>
      <c r="N465" s="34">
        <v>1</v>
      </c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8" spans="1:24" x14ac:dyDescent="0.2">
      <c r="A468" t="s">
        <v>569</v>
      </c>
      <c r="B468">
        <v>461</v>
      </c>
      <c r="C468" t="s">
        <v>570</v>
      </c>
      <c r="D468">
        <v>98</v>
      </c>
      <c r="E468" t="s">
        <v>571</v>
      </c>
      <c r="F468">
        <v>363</v>
      </c>
    </row>
    <row r="469" spans="1:24" x14ac:dyDescent="0.2">
      <c r="C469" t="s">
        <v>573</v>
      </c>
      <c r="D469">
        <v>47</v>
      </c>
      <c r="E469" t="s">
        <v>573</v>
      </c>
      <c r="F469">
        <v>242</v>
      </c>
    </row>
    <row r="470" spans="1:24" x14ac:dyDescent="0.2">
      <c r="C470" t="s">
        <v>572</v>
      </c>
      <c r="D470">
        <v>51</v>
      </c>
      <c r="E470" t="s">
        <v>572</v>
      </c>
      <c r="F470">
        <v>121</v>
      </c>
    </row>
    <row r="474" spans="1:24" ht="15" x14ac:dyDescent="0.25">
      <c r="B474" s="20"/>
      <c r="C474" s="55"/>
      <c r="D474" s="55"/>
      <c r="E474" s="55"/>
      <c r="F474" s="54" t="s">
        <v>8</v>
      </c>
      <c r="G474" s="54" t="s">
        <v>9</v>
      </c>
      <c r="H474" s="54" t="s">
        <v>7</v>
      </c>
      <c r="I474" s="54" t="s">
        <v>6</v>
      </c>
    </row>
    <row r="475" spans="1:24" ht="15" x14ac:dyDescent="0.25">
      <c r="B475" s="49" t="s">
        <v>78</v>
      </c>
      <c r="C475" s="56" t="s">
        <v>491</v>
      </c>
      <c r="D475" s="57"/>
      <c r="E475" s="55" t="s">
        <v>15</v>
      </c>
      <c r="F475" s="16"/>
      <c r="G475" s="16"/>
      <c r="H475" s="16"/>
      <c r="I475" s="16"/>
    </row>
    <row r="476" spans="1:24" ht="15" x14ac:dyDescent="0.25">
      <c r="B476" s="16"/>
      <c r="C476" s="58"/>
      <c r="D476" s="55"/>
      <c r="E476" s="55"/>
      <c r="F476" s="16"/>
      <c r="G476" s="16"/>
      <c r="H476" s="16"/>
      <c r="I476" s="16"/>
    </row>
    <row r="477" spans="1:24" ht="15" x14ac:dyDescent="0.25">
      <c r="B477" s="16">
        <v>51</v>
      </c>
      <c r="C477" s="58" t="s">
        <v>5</v>
      </c>
      <c r="D477" s="55" t="s">
        <v>493</v>
      </c>
      <c r="E477" s="102" t="s">
        <v>42</v>
      </c>
      <c r="F477" s="16">
        <f>SUM(L415:L465)</f>
        <v>19</v>
      </c>
      <c r="G477" s="16">
        <f>SUM(M415:M465)</f>
        <v>8</v>
      </c>
      <c r="H477" s="16">
        <f>SUM(N415:N465)</f>
        <v>25</v>
      </c>
      <c r="I477" s="16">
        <f>SUM(O415:O465)</f>
        <v>0</v>
      </c>
    </row>
    <row r="478" spans="1:24" ht="15" x14ac:dyDescent="0.25">
      <c r="B478" s="16">
        <v>47</v>
      </c>
      <c r="C478" s="58" t="s">
        <v>494</v>
      </c>
      <c r="D478" s="55" t="s">
        <v>493</v>
      </c>
      <c r="E478" s="102" t="s">
        <v>43</v>
      </c>
      <c r="F478" s="16">
        <f>SUM(L245:L291)</f>
        <v>19</v>
      </c>
      <c r="G478" s="16">
        <f>SUM(M245:M291)</f>
        <v>2</v>
      </c>
      <c r="H478" s="16">
        <f>SUM(N245:N291)</f>
        <v>8</v>
      </c>
      <c r="I478" s="16">
        <f>SUM(O245:O291)</f>
        <v>23</v>
      </c>
    </row>
    <row r="479" spans="1:24" ht="15" x14ac:dyDescent="0.25">
      <c r="B479" s="16">
        <v>121</v>
      </c>
      <c r="C479" s="58" t="s">
        <v>3</v>
      </c>
      <c r="D479" s="55" t="s">
        <v>493</v>
      </c>
      <c r="E479" s="102" t="s">
        <v>42</v>
      </c>
      <c r="F479" s="16">
        <f>SUM(L293:L413)</f>
        <v>41</v>
      </c>
      <c r="G479" s="16">
        <f>SUM(M293:M413)</f>
        <v>64</v>
      </c>
      <c r="H479" s="16">
        <f>SUM(N293:N413)</f>
        <v>21</v>
      </c>
      <c r="I479" s="16">
        <f>SUM(O293:O413)</f>
        <v>1</v>
      </c>
    </row>
    <row r="480" spans="1:24" ht="15" x14ac:dyDescent="0.25">
      <c r="B480" s="16">
        <v>242</v>
      </c>
      <c r="C480" s="58" t="s">
        <v>3</v>
      </c>
      <c r="D480" s="55" t="s">
        <v>493</v>
      </c>
      <c r="E480" s="102" t="s">
        <v>43</v>
      </c>
      <c r="F480" s="16">
        <f>SUM(L2:L243)</f>
        <v>77</v>
      </c>
      <c r="G480" s="16">
        <f>SUM(M2:M243)</f>
        <v>52</v>
      </c>
      <c r="H480" s="16">
        <f>SUM(N2:N243)</f>
        <v>28</v>
      </c>
      <c r="I480" s="16">
        <f>SUM(O2:O243)</f>
        <v>135</v>
      </c>
    </row>
    <row r="481" spans="2:9" ht="15" x14ac:dyDescent="0.25">
      <c r="B481" s="16"/>
      <c r="C481" s="58"/>
      <c r="D481" s="55"/>
      <c r="E481" s="55"/>
      <c r="F481" s="16"/>
      <c r="G481" s="16"/>
      <c r="H481" s="16"/>
      <c r="I481" s="16"/>
    </row>
    <row r="482" spans="2:9" ht="15" x14ac:dyDescent="0.25">
      <c r="B482" s="16">
        <f>SUM(B477:B478)</f>
        <v>98</v>
      </c>
      <c r="C482" s="58" t="s">
        <v>5</v>
      </c>
      <c r="D482" s="55" t="s">
        <v>493</v>
      </c>
      <c r="E482" s="55" t="s">
        <v>495</v>
      </c>
      <c r="F482" s="16">
        <f>SUM(F477:F478)</f>
        <v>38</v>
      </c>
      <c r="G482" s="16">
        <f t="shared" ref="G482:I482" si="0">SUM(G477:G478)</f>
        <v>10</v>
      </c>
      <c r="H482" s="16">
        <f t="shared" si="0"/>
        <v>33</v>
      </c>
      <c r="I482" s="16">
        <f t="shared" si="0"/>
        <v>23</v>
      </c>
    </row>
    <row r="483" spans="2:9" ht="15" x14ac:dyDescent="0.25">
      <c r="B483" s="16">
        <f>SUM(B479:B480)</f>
        <v>363</v>
      </c>
      <c r="C483" s="58" t="s">
        <v>3</v>
      </c>
      <c r="D483" s="55" t="s">
        <v>493</v>
      </c>
      <c r="E483" s="55" t="s">
        <v>495</v>
      </c>
      <c r="F483" s="16">
        <f>SUM(F479:F480)</f>
        <v>118</v>
      </c>
      <c r="G483" s="16">
        <f t="shared" ref="G483:I483" si="1">SUM(G479:G480)</f>
        <v>116</v>
      </c>
      <c r="H483" s="16">
        <f t="shared" si="1"/>
        <v>49</v>
      </c>
      <c r="I483" s="16">
        <f t="shared" si="1"/>
        <v>136</v>
      </c>
    </row>
  </sheetData>
  <sortState ref="A2:W462">
    <sortCondition ref="G2:G462"/>
    <sortCondition ref="H2:H4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Data.Complete</vt:lpstr>
      <vt:lpstr>Horn's Similarity-Annual</vt:lpstr>
      <vt:lpstr>SW.Div_H.t.test-Annual</vt:lpstr>
      <vt:lpstr>CALA raw</vt:lpstr>
      <vt:lpstr>VUMA raw </vt:lpstr>
      <vt:lpstr>Diet Diversity Info</vt:lpstr>
      <vt:lpstr>Historical Extent Only</vt:lpstr>
    </vt:vector>
  </TitlesOfParts>
  <Company>Utah State Universtiy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Gese</dc:creator>
  <cp:lastModifiedBy>Paige Byerly</cp:lastModifiedBy>
  <cp:lastPrinted>2003-08-23T21:11:20Z</cp:lastPrinted>
  <dcterms:created xsi:type="dcterms:W3CDTF">2002-03-09T20:46:49Z</dcterms:created>
  <dcterms:modified xsi:type="dcterms:W3CDTF">2015-10-20T22:21:41Z</dcterms:modified>
</cp:coreProperties>
</file>