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awye\OneDrive - Tufts\Tufts Classes\4 Senior\Fall\Course Assistant - ME134\ME134-Kit\"/>
    </mc:Choice>
  </mc:AlternateContent>
  <xr:revisionPtr revIDLastSave="0" documentId="13_ncr:1_{99A8E26B-1C31-4378-AA0F-D19CE94CC112}" xr6:coauthVersionLast="47" xr6:coauthVersionMax="47" xr10:uidLastSave="{00000000-0000-0000-0000-000000000000}"/>
  <bookViews>
    <workbookView xWindow="-98" yWindow="-98" windowWidth="22695" windowHeight="15196" activeTab="1" xr2:uid="{00000000-000D-0000-FFFF-FFFF00000000}"/>
  </bookViews>
  <sheets>
    <sheet name="ASSETS" sheetId="1" r:id="rId1"/>
    <sheet name="ORDERS" sheetId="2" r:id="rId2"/>
    <sheet name="CALENDAR" sheetId="3" r:id="rId3"/>
    <sheet name="H" sheetId="4" state="hidden" r:id="rId4"/>
  </sheets>
  <definedNames>
    <definedName name="C_MIN_AVL">H!$D$3</definedName>
    <definedName name="I_ASSET">ORDERS!$C$4</definedName>
    <definedName name="I_CH_CAL">H!$G$2</definedName>
    <definedName name="I_CH_ED">ORDERS!$E$4</definedName>
    <definedName name="I_CH_SD">ORDERS!$D$4</definedName>
    <definedName name="L_ASSETS">T_ASSET[ASSET NAME]</definedName>
    <definedName name="TD">ASSETS!$H$3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X2" i="3"/>
  <c r="S2" i="3"/>
  <c r="C3" i="1" l="1"/>
  <c r="G4" i="2"/>
  <c r="B4" i="4"/>
  <c r="C4" i="4" s="1"/>
  <c r="B5" i="4"/>
  <c r="C5" i="4" s="1"/>
  <c r="B6" i="4"/>
  <c r="C6" i="4" s="1"/>
  <c r="B7" i="4"/>
  <c r="C7" i="4" s="1"/>
  <c r="B8" i="4"/>
  <c r="C8" i="4" s="1"/>
  <c r="B9" i="4"/>
  <c r="C9" i="4" s="1"/>
  <c r="B10" i="4"/>
  <c r="C10" i="4" s="1"/>
  <c r="B11" i="4"/>
  <c r="C11" i="4" s="1"/>
  <c r="B12" i="4"/>
  <c r="C12" i="4" s="1"/>
  <c r="B13" i="4"/>
  <c r="C13" i="4" s="1"/>
  <c r="B14" i="4"/>
  <c r="C14" i="4" s="1"/>
  <c r="B15" i="4"/>
  <c r="C15" i="4" s="1"/>
  <c r="B16" i="4"/>
  <c r="C16" i="4" s="1"/>
  <c r="B17" i="4"/>
  <c r="C17" i="4" s="1"/>
  <c r="B18" i="4"/>
  <c r="C18" i="4" s="1"/>
  <c r="B19" i="4"/>
  <c r="C19" i="4" s="1"/>
  <c r="B20" i="4"/>
  <c r="C20" i="4" s="1"/>
  <c r="B21" i="4"/>
  <c r="C21" i="4" s="1"/>
  <c r="B22" i="4"/>
  <c r="C22" i="4" s="1"/>
  <c r="B23" i="4"/>
  <c r="C23" i="4" s="1"/>
  <c r="B24" i="4"/>
  <c r="C24" i="4" s="1"/>
  <c r="B25" i="4"/>
  <c r="C25" i="4" s="1"/>
  <c r="B26" i="4"/>
  <c r="C26" i="4" s="1"/>
  <c r="B27" i="4"/>
  <c r="C27" i="4" s="1"/>
  <c r="B28" i="4"/>
  <c r="C28" i="4" s="1"/>
  <c r="B29" i="4"/>
  <c r="C29" i="4" s="1"/>
  <c r="B30" i="4"/>
  <c r="C30" i="4" s="1"/>
  <c r="B31" i="4"/>
  <c r="C31" i="4" s="1"/>
  <c r="B32" i="4"/>
  <c r="C32" i="4" s="1"/>
  <c r="B33" i="4"/>
  <c r="C33" i="4" s="1"/>
  <c r="B34" i="4"/>
  <c r="C34" i="4" s="1"/>
  <c r="B35" i="4"/>
  <c r="C35" i="4" s="1"/>
  <c r="B36" i="4"/>
  <c r="C36" i="4" s="1"/>
  <c r="B37" i="4"/>
  <c r="C37" i="4" s="1"/>
  <c r="B38" i="4"/>
  <c r="C38" i="4" s="1"/>
  <c r="B39" i="4"/>
  <c r="C39" i="4" s="1"/>
  <c r="B40" i="4"/>
  <c r="C40" i="4" s="1"/>
  <c r="B41" i="4"/>
  <c r="C41" i="4" s="1"/>
  <c r="B42" i="4"/>
  <c r="C42" i="4" s="1"/>
  <c r="B43" i="4"/>
  <c r="C43" i="4" s="1"/>
  <c r="B44" i="4"/>
  <c r="C44" i="4" s="1"/>
  <c r="B45" i="4"/>
  <c r="C45" i="4" s="1"/>
  <c r="B46" i="4"/>
  <c r="C46" i="4" s="1"/>
  <c r="B47" i="4"/>
  <c r="C47" i="4" s="1"/>
  <c r="B48" i="4"/>
  <c r="C48" i="4" s="1"/>
  <c r="B49" i="4"/>
  <c r="C49" i="4" s="1"/>
  <c r="B50" i="4"/>
  <c r="C50" i="4" s="1"/>
  <c r="B51" i="4"/>
  <c r="C51" i="4" s="1"/>
  <c r="B52" i="4"/>
  <c r="C52" i="4" s="1"/>
  <c r="B53" i="4"/>
  <c r="C53" i="4" s="1"/>
  <c r="B54" i="4"/>
  <c r="C54" i="4" s="1"/>
  <c r="B55" i="4"/>
  <c r="C55" i="4" s="1"/>
  <c r="B56" i="4"/>
  <c r="C56" i="4" s="1"/>
  <c r="B57" i="4"/>
  <c r="C57" i="4" s="1"/>
  <c r="B58" i="4"/>
  <c r="C58" i="4" s="1"/>
  <c r="B59" i="4"/>
  <c r="C59" i="4" s="1"/>
  <c r="B60" i="4"/>
  <c r="C60" i="4" s="1"/>
  <c r="B61" i="4"/>
  <c r="C61" i="4" s="1"/>
  <c r="B62" i="4"/>
  <c r="C62" i="4" s="1"/>
  <c r="B63" i="4"/>
  <c r="C63" i="4" s="1"/>
  <c r="B64" i="4"/>
  <c r="C64" i="4" s="1"/>
  <c r="B65" i="4"/>
  <c r="C65" i="4" s="1"/>
  <c r="B66" i="4"/>
  <c r="C66" i="4" s="1"/>
  <c r="B67" i="4"/>
  <c r="C67" i="4" s="1"/>
  <c r="B68" i="4"/>
  <c r="C68" i="4" s="1"/>
  <c r="B69" i="4"/>
  <c r="C69" i="4" s="1"/>
  <c r="B70" i="4"/>
  <c r="C70" i="4" s="1"/>
  <c r="B71" i="4"/>
  <c r="C71" i="4" s="1"/>
  <c r="B72" i="4"/>
  <c r="C72" i="4" s="1"/>
  <c r="B73" i="4"/>
  <c r="C73" i="4" s="1"/>
  <c r="B74" i="4"/>
  <c r="C74" i="4" s="1"/>
  <c r="B75" i="4"/>
  <c r="C75" i="4" s="1"/>
  <c r="B76" i="4"/>
  <c r="C76" i="4" s="1"/>
  <c r="B77" i="4"/>
  <c r="C77" i="4" s="1"/>
  <c r="B78" i="4"/>
  <c r="C78" i="4" s="1"/>
  <c r="B79" i="4"/>
  <c r="C79" i="4" s="1"/>
  <c r="B80" i="4"/>
  <c r="C80" i="4" s="1"/>
  <c r="B81" i="4"/>
  <c r="C81" i="4" s="1"/>
  <c r="B82" i="4"/>
  <c r="C82" i="4" s="1"/>
  <c r="B83" i="4"/>
  <c r="C83" i="4" s="1"/>
  <c r="B84" i="4"/>
  <c r="C84" i="4" s="1"/>
  <c r="B85" i="4"/>
  <c r="C85" i="4" s="1"/>
  <c r="B86" i="4"/>
  <c r="C86" i="4" s="1"/>
  <c r="B87" i="4"/>
  <c r="C87" i="4" s="1"/>
  <c r="B88" i="4"/>
  <c r="C88" i="4" s="1"/>
  <c r="B89" i="4"/>
  <c r="C89" i="4" s="1"/>
  <c r="B90" i="4"/>
  <c r="C90" i="4" s="1"/>
  <c r="B91" i="4"/>
  <c r="C91" i="4" s="1"/>
  <c r="B92" i="4"/>
  <c r="C92" i="4" s="1"/>
  <c r="B93" i="4"/>
  <c r="C93" i="4" s="1"/>
  <c r="H3" i="1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8" i="3"/>
  <c r="D22" i="1" l="1"/>
  <c r="E22" i="1" s="1"/>
  <c r="D23" i="1"/>
  <c r="E23" i="1" s="1"/>
  <c r="D14" i="1"/>
  <c r="E14" i="1" s="1"/>
  <c r="D20" i="1"/>
  <c r="E20" i="1" s="1"/>
  <c r="D15" i="1"/>
  <c r="E15" i="1" s="1"/>
  <c r="D19" i="1"/>
  <c r="E19" i="1" s="1"/>
  <c r="D16" i="1"/>
  <c r="E16" i="1" s="1"/>
  <c r="D18" i="1"/>
  <c r="E18" i="1" s="1"/>
  <c r="D17" i="1"/>
  <c r="E17" i="1" s="1"/>
  <c r="D21" i="1"/>
  <c r="E21" i="1" s="1"/>
  <c r="D12" i="1"/>
  <c r="E12" i="1" s="1"/>
  <c r="D13" i="1"/>
  <c r="E13" i="1" s="1"/>
  <c r="D10" i="1"/>
  <c r="E10" i="1" s="1"/>
  <c r="D9" i="1"/>
  <c r="E9" i="1" s="1"/>
  <c r="D11" i="1"/>
  <c r="E11" i="1" s="1"/>
  <c r="G3" i="1"/>
  <c r="D3" i="4"/>
  <c r="D8" i="1"/>
  <c r="C6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9" i="3"/>
  <c r="B10" i="3"/>
  <c r="B8" i="3"/>
  <c r="F4" i="2" l="1"/>
  <c r="F5" i="2" s="1"/>
  <c r="C12" i="3"/>
  <c r="C8" i="3"/>
  <c r="C11" i="3"/>
  <c r="C10" i="3"/>
  <c r="C14" i="3"/>
  <c r="C13" i="3"/>
  <c r="C9" i="3"/>
  <c r="E25" i="3"/>
  <c r="I25" i="3"/>
  <c r="M25" i="3"/>
  <c r="Q25" i="3"/>
  <c r="C25" i="3"/>
  <c r="G25" i="3"/>
  <c r="K25" i="3"/>
  <c r="O25" i="3"/>
  <c r="S25" i="3"/>
  <c r="W25" i="3"/>
  <c r="AA25" i="3"/>
  <c r="AE25" i="3"/>
  <c r="H25" i="3"/>
  <c r="P25" i="3"/>
  <c r="V25" i="3"/>
  <c r="AB25" i="3"/>
  <c r="AG25" i="3"/>
  <c r="J25" i="3"/>
  <c r="R25" i="3"/>
  <c r="X25" i="3"/>
  <c r="AC25" i="3"/>
  <c r="D25" i="3"/>
  <c r="L25" i="3"/>
  <c r="T25" i="3"/>
  <c r="Y25" i="3"/>
  <c r="AD25" i="3"/>
  <c r="F25" i="3"/>
  <c r="N25" i="3"/>
  <c r="U25" i="3"/>
  <c r="Z25" i="3"/>
  <c r="AF25" i="3"/>
  <c r="C17" i="3"/>
  <c r="D32" i="3"/>
  <c r="H32" i="3"/>
  <c r="L32" i="3"/>
  <c r="P32" i="3"/>
  <c r="T32" i="3"/>
  <c r="X32" i="3"/>
  <c r="AB32" i="3"/>
  <c r="AF32" i="3"/>
  <c r="E32" i="3"/>
  <c r="I32" i="3"/>
  <c r="M32" i="3"/>
  <c r="Q32" i="3"/>
  <c r="U32" i="3"/>
  <c r="Y32" i="3"/>
  <c r="AC32" i="3"/>
  <c r="AG32" i="3"/>
  <c r="F32" i="3"/>
  <c r="J32" i="3"/>
  <c r="N32" i="3"/>
  <c r="R32" i="3"/>
  <c r="V32" i="3"/>
  <c r="Z32" i="3"/>
  <c r="AD32" i="3"/>
  <c r="C32" i="3"/>
  <c r="G32" i="3"/>
  <c r="K32" i="3"/>
  <c r="O32" i="3"/>
  <c r="S32" i="3"/>
  <c r="W32" i="3"/>
  <c r="AA32" i="3"/>
  <c r="AE32" i="3"/>
  <c r="C24" i="3"/>
  <c r="G24" i="3"/>
  <c r="K24" i="3"/>
  <c r="O24" i="3"/>
  <c r="D24" i="3"/>
  <c r="H24" i="3"/>
  <c r="L24" i="3"/>
  <c r="P24" i="3"/>
  <c r="T24" i="3"/>
  <c r="X24" i="3"/>
  <c r="AB24" i="3"/>
  <c r="AF24" i="3"/>
  <c r="E24" i="3"/>
  <c r="I24" i="3"/>
  <c r="M24" i="3"/>
  <c r="F24" i="3"/>
  <c r="J24" i="3"/>
  <c r="N24" i="3"/>
  <c r="R24" i="3"/>
  <c r="V24" i="3"/>
  <c r="Z24" i="3"/>
  <c r="AD24" i="3"/>
  <c r="W24" i="3"/>
  <c r="AE24" i="3"/>
  <c r="Q24" i="3"/>
  <c r="Y24" i="3"/>
  <c r="AG24" i="3"/>
  <c r="S24" i="3"/>
  <c r="AA24" i="3"/>
  <c r="U24" i="3"/>
  <c r="AC24" i="3"/>
  <c r="C20" i="3"/>
  <c r="C31" i="3"/>
  <c r="G31" i="3"/>
  <c r="K31" i="3"/>
  <c r="O31" i="3"/>
  <c r="S31" i="3"/>
  <c r="W31" i="3"/>
  <c r="AA31" i="3"/>
  <c r="AE31" i="3"/>
  <c r="D31" i="3"/>
  <c r="H31" i="3"/>
  <c r="L31" i="3"/>
  <c r="P31" i="3"/>
  <c r="T31" i="3"/>
  <c r="X31" i="3"/>
  <c r="AB31" i="3"/>
  <c r="AF31" i="3"/>
  <c r="E31" i="3"/>
  <c r="I31" i="3"/>
  <c r="M31" i="3"/>
  <c r="Q31" i="3"/>
  <c r="U31" i="3"/>
  <c r="Y31" i="3"/>
  <c r="AC31" i="3"/>
  <c r="AG31" i="3"/>
  <c r="F31" i="3"/>
  <c r="J31" i="3"/>
  <c r="N31" i="3"/>
  <c r="R31" i="3"/>
  <c r="V31" i="3"/>
  <c r="Z31" i="3"/>
  <c r="AD31" i="3"/>
  <c r="C27" i="3"/>
  <c r="G27" i="3"/>
  <c r="K27" i="3"/>
  <c r="O27" i="3"/>
  <c r="S27" i="3"/>
  <c r="W27" i="3"/>
  <c r="AA27" i="3"/>
  <c r="AE27" i="3"/>
  <c r="D27" i="3"/>
  <c r="H27" i="3"/>
  <c r="L27" i="3"/>
  <c r="P27" i="3"/>
  <c r="T27" i="3"/>
  <c r="X27" i="3"/>
  <c r="AB27" i="3"/>
  <c r="AF27" i="3"/>
  <c r="E27" i="3"/>
  <c r="I27" i="3"/>
  <c r="M27" i="3"/>
  <c r="Q27" i="3"/>
  <c r="U27" i="3"/>
  <c r="Y27" i="3"/>
  <c r="AC27" i="3"/>
  <c r="AG27" i="3"/>
  <c r="F27" i="3"/>
  <c r="J27" i="3"/>
  <c r="N27" i="3"/>
  <c r="R27" i="3"/>
  <c r="V27" i="3"/>
  <c r="Z27" i="3"/>
  <c r="AD27" i="3"/>
  <c r="C23" i="3"/>
  <c r="C19" i="3"/>
  <c r="C15" i="3"/>
  <c r="F30" i="3"/>
  <c r="J30" i="3"/>
  <c r="N30" i="3"/>
  <c r="R30" i="3"/>
  <c r="V30" i="3"/>
  <c r="Z30" i="3"/>
  <c r="AD30" i="3"/>
  <c r="C30" i="3"/>
  <c r="G30" i="3"/>
  <c r="K30" i="3"/>
  <c r="O30" i="3"/>
  <c r="S30" i="3"/>
  <c r="W30" i="3"/>
  <c r="AA30" i="3"/>
  <c r="AE30" i="3"/>
  <c r="D30" i="3"/>
  <c r="H30" i="3"/>
  <c r="L30" i="3"/>
  <c r="P30" i="3"/>
  <c r="T30" i="3"/>
  <c r="X30" i="3"/>
  <c r="AB30" i="3"/>
  <c r="AF30" i="3"/>
  <c r="E30" i="3"/>
  <c r="I30" i="3"/>
  <c r="M30" i="3"/>
  <c r="Q30" i="3"/>
  <c r="U30" i="3"/>
  <c r="Y30" i="3"/>
  <c r="AC30" i="3"/>
  <c r="AG30" i="3"/>
  <c r="F26" i="3"/>
  <c r="J26" i="3"/>
  <c r="N26" i="3"/>
  <c r="R26" i="3"/>
  <c r="V26" i="3"/>
  <c r="Z26" i="3"/>
  <c r="AD26" i="3"/>
  <c r="C26" i="3"/>
  <c r="G26" i="3"/>
  <c r="K26" i="3"/>
  <c r="O26" i="3"/>
  <c r="S26" i="3"/>
  <c r="W26" i="3"/>
  <c r="AA26" i="3"/>
  <c r="AE26" i="3"/>
  <c r="D26" i="3"/>
  <c r="H26" i="3"/>
  <c r="L26" i="3"/>
  <c r="P26" i="3"/>
  <c r="T26" i="3"/>
  <c r="X26" i="3"/>
  <c r="AB26" i="3"/>
  <c r="AF26" i="3"/>
  <c r="E26" i="3"/>
  <c r="I26" i="3"/>
  <c r="M26" i="3"/>
  <c r="Q26" i="3"/>
  <c r="U26" i="3"/>
  <c r="Y26" i="3"/>
  <c r="AC26" i="3"/>
  <c r="AG26" i="3"/>
  <c r="C22" i="3"/>
  <c r="C18" i="3"/>
  <c r="E29" i="3"/>
  <c r="I29" i="3"/>
  <c r="M29" i="3"/>
  <c r="Q29" i="3"/>
  <c r="U29" i="3"/>
  <c r="Y29" i="3"/>
  <c r="AC29" i="3"/>
  <c r="AG29" i="3"/>
  <c r="F29" i="3"/>
  <c r="J29" i="3"/>
  <c r="N29" i="3"/>
  <c r="R29" i="3"/>
  <c r="V29" i="3"/>
  <c r="Z29" i="3"/>
  <c r="AD29" i="3"/>
  <c r="C29" i="3"/>
  <c r="G29" i="3"/>
  <c r="K29" i="3"/>
  <c r="O29" i="3"/>
  <c r="S29" i="3"/>
  <c r="W29" i="3"/>
  <c r="AA29" i="3"/>
  <c r="AE29" i="3"/>
  <c r="D29" i="3"/>
  <c r="H29" i="3"/>
  <c r="L29" i="3"/>
  <c r="P29" i="3"/>
  <c r="T29" i="3"/>
  <c r="X29" i="3"/>
  <c r="AB29" i="3"/>
  <c r="AF29" i="3"/>
  <c r="C21" i="3"/>
  <c r="D28" i="3"/>
  <c r="H28" i="3"/>
  <c r="L28" i="3"/>
  <c r="P28" i="3"/>
  <c r="T28" i="3"/>
  <c r="X28" i="3"/>
  <c r="AB28" i="3"/>
  <c r="AF28" i="3"/>
  <c r="E28" i="3"/>
  <c r="I28" i="3"/>
  <c r="M28" i="3"/>
  <c r="Q28" i="3"/>
  <c r="U28" i="3"/>
  <c r="Y28" i="3"/>
  <c r="AC28" i="3"/>
  <c r="AG28" i="3"/>
  <c r="F28" i="3"/>
  <c r="J28" i="3"/>
  <c r="N28" i="3"/>
  <c r="R28" i="3"/>
  <c r="V28" i="3"/>
  <c r="Z28" i="3"/>
  <c r="AD28" i="3"/>
  <c r="C28" i="3"/>
  <c r="G28" i="3"/>
  <c r="K28" i="3"/>
  <c r="O28" i="3"/>
  <c r="S28" i="3"/>
  <c r="W28" i="3"/>
  <c r="AA28" i="3"/>
  <c r="AE28" i="3"/>
  <c r="C16" i="3"/>
  <c r="E16" i="3"/>
  <c r="E8" i="1"/>
  <c r="E3" i="1" s="1"/>
  <c r="D3" i="1"/>
  <c r="D5" i="3"/>
  <c r="E5" i="3" s="1"/>
  <c r="E6" i="3" s="1"/>
  <c r="E12" i="3" s="1"/>
  <c r="E22" i="3" l="1"/>
  <c r="E20" i="3"/>
  <c r="E14" i="3"/>
  <c r="E18" i="3"/>
  <c r="E13" i="3"/>
  <c r="E21" i="3"/>
  <c r="E23" i="3"/>
  <c r="E19" i="3"/>
  <c r="E17" i="3"/>
  <c r="E15" i="3"/>
  <c r="E8" i="3"/>
  <c r="E9" i="3"/>
  <c r="E10" i="3"/>
  <c r="E11" i="3"/>
  <c r="F5" i="3"/>
  <c r="F6" i="3" s="1"/>
  <c r="D6" i="3"/>
  <c r="D16" i="3" l="1"/>
  <c r="D15" i="3"/>
  <c r="D17" i="3"/>
  <c r="D19" i="3"/>
  <c r="D23" i="3"/>
  <c r="D21" i="3"/>
  <c r="D18" i="3"/>
  <c r="D14" i="3"/>
  <c r="D13" i="3"/>
  <c r="D22" i="3"/>
  <c r="D20" i="3"/>
  <c r="F14" i="3"/>
  <c r="F16" i="3"/>
  <c r="F17" i="3"/>
  <c r="F15" i="3"/>
  <c r="F13" i="3"/>
  <c r="F19" i="3"/>
  <c r="F23" i="3"/>
  <c r="F21" i="3"/>
  <c r="F22" i="3"/>
  <c r="F18" i="3"/>
  <c r="F20" i="3"/>
  <c r="F12" i="3"/>
  <c r="F10" i="3"/>
  <c r="F11" i="3"/>
  <c r="F9" i="3"/>
  <c r="F8" i="3"/>
  <c r="D10" i="3"/>
  <c r="D12" i="3"/>
  <c r="D11" i="3"/>
  <c r="D9" i="3"/>
  <c r="D8" i="3"/>
  <c r="G5" i="3"/>
  <c r="G6" i="3" s="1"/>
  <c r="G20" i="3" l="1"/>
  <c r="G22" i="3"/>
  <c r="G17" i="3"/>
  <c r="G15" i="3"/>
  <c r="G19" i="3"/>
  <c r="G16" i="3"/>
  <c r="G23" i="3"/>
  <c r="G21" i="3"/>
  <c r="G14" i="3"/>
  <c r="G13" i="3"/>
  <c r="G18" i="3"/>
  <c r="H5" i="3"/>
  <c r="I5" i="3" s="1"/>
  <c r="G8" i="3"/>
  <c r="G12" i="3"/>
  <c r="G10" i="3"/>
  <c r="G11" i="3"/>
  <c r="G9" i="3"/>
  <c r="H6" i="3" l="1"/>
  <c r="H8" i="3"/>
  <c r="H10" i="3"/>
  <c r="H12" i="3"/>
  <c r="H11" i="3"/>
  <c r="H9" i="3"/>
  <c r="J5" i="3"/>
  <c r="I6" i="3"/>
  <c r="I13" i="3" l="1"/>
  <c r="I20" i="3"/>
  <c r="I22" i="3"/>
  <c r="I18" i="3"/>
  <c r="I15" i="3"/>
  <c r="I17" i="3"/>
  <c r="I19" i="3"/>
  <c r="I16" i="3"/>
  <c r="I14" i="3"/>
  <c r="I23" i="3"/>
  <c r="I21" i="3"/>
  <c r="H14" i="3"/>
  <c r="H20" i="3"/>
  <c r="H15" i="3"/>
  <c r="H13" i="3"/>
  <c r="H17" i="3"/>
  <c r="H19" i="3"/>
  <c r="H16" i="3"/>
  <c r="H22" i="3"/>
  <c r="H23" i="3"/>
  <c r="H21" i="3"/>
  <c r="H18" i="3"/>
  <c r="I8" i="3"/>
  <c r="I12" i="3"/>
  <c r="I11" i="3"/>
  <c r="I10" i="3"/>
  <c r="I9" i="3"/>
  <c r="J6" i="3"/>
  <c r="K5" i="3"/>
  <c r="J20" i="3" l="1"/>
  <c r="J22" i="3"/>
  <c r="J14" i="3"/>
  <c r="J17" i="3"/>
  <c r="J15" i="3"/>
  <c r="J16" i="3"/>
  <c r="J18" i="3"/>
  <c r="J19" i="3"/>
  <c r="J23" i="3"/>
  <c r="J21" i="3"/>
  <c r="J13" i="3"/>
  <c r="J8" i="3"/>
  <c r="J12" i="3"/>
  <c r="J10" i="3"/>
  <c r="J11" i="3"/>
  <c r="J9" i="3"/>
  <c r="K6" i="3"/>
  <c r="L5" i="3"/>
  <c r="K14" i="3" l="1"/>
  <c r="K13" i="3"/>
  <c r="K22" i="3"/>
  <c r="K18" i="3"/>
  <c r="K20" i="3"/>
  <c r="K17" i="3"/>
  <c r="K15" i="3"/>
  <c r="K19" i="3"/>
  <c r="K16" i="3"/>
  <c r="K23" i="3"/>
  <c r="K21" i="3"/>
  <c r="K8" i="3"/>
  <c r="K12" i="3"/>
  <c r="K10" i="3"/>
  <c r="K11" i="3"/>
  <c r="K9" i="3"/>
  <c r="M5" i="3"/>
  <c r="L6" i="3"/>
  <c r="L22" i="3" l="1"/>
  <c r="L14" i="3"/>
  <c r="L20" i="3"/>
  <c r="L18" i="3"/>
  <c r="L15" i="3"/>
  <c r="L17" i="3"/>
  <c r="L19" i="3"/>
  <c r="L16" i="3"/>
  <c r="L23" i="3"/>
  <c r="L13" i="3"/>
  <c r="L21" i="3"/>
  <c r="L9" i="3"/>
  <c r="L8" i="3"/>
  <c r="L10" i="3"/>
  <c r="L12" i="3"/>
  <c r="L11" i="3"/>
  <c r="N5" i="3"/>
  <c r="M6" i="3"/>
  <c r="M14" i="3" l="1"/>
  <c r="M18" i="3"/>
  <c r="M13" i="3"/>
  <c r="M20" i="3"/>
  <c r="M22" i="3"/>
  <c r="M15" i="3"/>
  <c r="M17" i="3"/>
  <c r="M19" i="3"/>
  <c r="M16" i="3"/>
  <c r="M23" i="3"/>
  <c r="M21" i="3"/>
  <c r="M9" i="3"/>
  <c r="M12" i="3"/>
  <c r="M8" i="3"/>
  <c r="M11" i="3"/>
  <c r="M10" i="3"/>
  <c r="N6" i="3"/>
  <c r="O5" i="3"/>
  <c r="N13" i="3" l="1"/>
  <c r="N18" i="3"/>
  <c r="N20" i="3"/>
  <c r="N22" i="3"/>
  <c r="N14" i="3"/>
  <c r="N17" i="3"/>
  <c r="N15" i="3"/>
  <c r="N16" i="3"/>
  <c r="N19" i="3"/>
  <c r="N23" i="3"/>
  <c r="N21" i="3"/>
  <c r="N11" i="3"/>
  <c r="N9" i="3"/>
  <c r="N8" i="3"/>
  <c r="N12" i="3"/>
  <c r="N10" i="3"/>
  <c r="O6" i="3"/>
  <c r="P5" i="3"/>
  <c r="O18" i="3" l="1"/>
  <c r="O13" i="3"/>
  <c r="O22" i="3"/>
  <c r="O20" i="3"/>
  <c r="O14" i="3"/>
  <c r="O17" i="3"/>
  <c r="O15" i="3"/>
  <c r="O19" i="3"/>
  <c r="O16" i="3"/>
  <c r="O23" i="3"/>
  <c r="O21" i="3"/>
  <c r="O12" i="3"/>
  <c r="O11" i="3"/>
  <c r="O9" i="3"/>
  <c r="O8" i="3"/>
  <c r="O10" i="3"/>
  <c r="Q5" i="3"/>
  <c r="P6" i="3"/>
  <c r="P18" i="3" l="1"/>
  <c r="P22" i="3"/>
  <c r="P14" i="3"/>
  <c r="P20" i="3"/>
  <c r="P13" i="3"/>
  <c r="P15" i="3"/>
  <c r="P21" i="3"/>
  <c r="P17" i="3"/>
  <c r="P19" i="3"/>
  <c r="P16" i="3"/>
  <c r="P23" i="3"/>
  <c r="P12" i="3"/>
  <c r="P11" i="3"/>
  <c r="P9" i="3"/>
  <c r="P8" i="3"/>
  <c r="P10" i="3"/>
  <c r="R5" i="3"/>
  <c r="Q6" i="3"/>
  <c r="Q22" i="3" l="1"/>
  <c r="Q18" i="3"/>
  <c r="Q13" i="3"/>
  <c r="Q20" i="3"/>
  <c r="Q15" i="3"/>
  <c r="Q14" i="3"/>
  <c r="Q17" i="3"/>
  <c r="Q19" i="3"/>
  <c r="Q16" i="3"/>
  <c r="Q21" i="3"/>
  <c r="Q23" i="3"/>
  <c r="Q11" i="3"/>
  <c r="Q10" i="3"/>
  <c r="Q9" i="3"/>
  <c r="Q12" i="3"/>
  <c r="Q8" i="3"/>
  <c r="R6" i="3"/>
  <c r="S5" i="3"/>
  <c r="R18" i="3" l="1"/>
  <c r="R22" i="3"/>
  <c r="R20" i="3"/>
  <c r="R14" i="3"/>
  <c r="R13" i="3"/>
  <c r="R17" i="3"/>
  <c r="R15" i="3"/>
  <c r="R16" i="3"/>
  <c r="R23" i="3"/>
  <c r="R19" i="3"/>
  <c r="R21" i="3"/>
  <c r="R12" i="3"/>
  <c r="R10" i="3"/>
  <c r="R11" i="3"/>
  <c r="R9" i="3"/>
  <c r="R8" i="3"/>
  <c r="S6" i="3"/>
  <c r="T5" i="3"/>
  <c r="S14" i="3" l="1"/>
  <c r="S18" i="3"/>
  <c r="S13" i="3"/>
  <c r="S22" i="3"/>
  <c r="S20" i="3"/>
  <c r="S23" i="3"/>
  <c r="S21" i="3"/>
  <c r="S17" i="3"/>
  <c r="S15" i="3"/>
  <c r="S19" i="3"/>
  <c r="S16" i="3"/>
  <c r="S10" i="3"/>
  <c r="S11" i="3"/>
  <c r="S9" i="3"/>
  <c r="S12" i="3"/>
  <c r="S8" i="3"/>
  <c r="U5" i="3"/>
  <c r="T6" i="3"/>
  <c r="T13" i="3" l="1"/>
  <c r="T21" i="3"/>
  <c r="T18" i="3"/>
  <c r="T22" i="3"/>
  <c r="T14" i="3"/>
  <c r="T20" i="3"/>
  <c r="T15" i="3"/>
  <c r="T17" i="3"/>
  <c r="T19" i="3"/>
  <c r="T16" i="3"/>
  <c r="T23" i="3"/>
  <c r="T10" i="3"/>
  <c r="T12" i="3"/>
  <c r="T11" i="3"/>
  <c r="T9" i="3"/>
  <c r="T8" i="3"/>
  <c r="V5" i="3"/>
  <c r="U6" i="3"/>
  <c r="U21" i="3" l="1"/>
  <c r="U18" i="3"/>
  <c r="U14" i="3"/>
  <c r="U13" i="3"/>
  <c r="U20" i="3"/>
  <c r="U22" i="3"/>
  <c r="U23" i="3"/>
  <c r="U15" i="3"/>
  <c r="U17" i="3"/>
  <c r="U19" i="3"/>
  <c r="U16" i="3"/>
  <c r="U11" i="3"/>
  <c r="U10" i="3"/>
  <c r="U9" i="3"/>
  <c r="U12" i="3"/>
  <c r="U8" i="3"/>
  <c r="V6" i="3"/>
  <c r="W5" i="3"/>
  <c r="V23" i="3" l="1"/>
  <c r="V21" i="3"/>
  <c r="V13" i="3"/>
  <c r="V18" i="3"/>
  <c r="V20" i="3"/>
  <c r="V22" i="3"/>
  <c r="V14" i="3"/>
  <c r="V19" i="3"/>
  <c r="V17" i="3"/>
  <c r="V15" i="3"/>
  <c r="V16" i="3"/>
  <c r="V12" i="3"/>
  <c r="V10" i="3"/>
  <c r="V11" i="3"/>
  <c r="V9" i="3"/>
  <c r="V8" i="3"/>
  <c r="W6" i="3"/>
  <c r="X5" i="3"/>
  <c r="W23" i="3" l="1"/>
  <c r="W21" i="3"/>
  <c r="W18" i="3"/>
  <c r="W16" i="3"/>
  <c r="W13" i="3"/>
  <c r="W22" i="3"/>
  <c r="W20" i="3"/>
  <c r="W14" i="3"/>
  <c r="W17" i="3"/>
  <c r="W15" i="3"/>
  <c r="W19" i="3"/>
  <c r="W8" i="3"/>
  <c r="W12" i="3"/>
  <c r="W10" i="3"/>
  <c r="W11" i="3"/>
  <c r="W9" i="3"/>
  <c r="Y5" i="3"/>
  <c r="X6" i="3"/>
  <c r="X23" i="3" l="1"/>
  <c r="X18" i="3"/>
  <c r="X16" i="3"/>
  <c r="X21" i="3"/>
  <c r="X22" i="3"/>
  <c r="X14" i="3"/>
  <c r="X20" i="3"/>
  <c r="X19" i="3"/>
  <c r="X13" i="3"/>
  <c r="X15" i="3"/>
  <c r="X17" i="3"/>
  <c r="X8" i="3"/>
  <c r="X10" i="3"/>
  <c r="X12" i="3"/>
  <c r="X11" i="3"/>
  <c r="X9" i="3"/>
  <c r="Z5" i="3"/>
  <c r="Y6" i="3"/>
  <c r="Y23" i="3" l="1"/>
  <c r="Y21" i="3"/>
  <c r="Y16" i="3"/>
  <c r="Y18" i="3"/>
  <c r="Y19" i="3"/>
  <c r="Y13" i="3"/>
  <c r="Y20" i="3"/>
  <c r="Y22" i="3"/>
  <c r="Y17" i="3"/>
  <c r="Y14" i="3"/>
  <c r="Y15" i="3"/>
  <c r="Y8" i="3"/>
  <c r="Y12" i="3"/>
  <c r="Y11" i="3"/>
  <c r="Y10" i="3"/>
  <c r="Y9" i="3"/>
  <c r="Z6" i="3"/>
  <c r="AA5" i="3"/>
  <c r="Z19" i="3" l="1"/>
  <c r="Z23" i="3"/>
  <c r="Z21" i="3"/>
  <c r="Z18" i="3"/>
  <c r="Z20" i="3"/>
  <c r="Z22" i="3"/>
  <c r="Z17" i="3"/>
  <c r="Z16" i="3"/>
  <c r="Z14" i="3"/>
  <c r="Z13" i="3"/>
  <c r="Z15" i="3"/>
  <c r="Z8" i="3"/>
  <c r="Z12" i="3"/>
  <c r="Z10" i="3"/>
  <c r="Z11" i="3"/>
  <c r="Z9" i="3"/>
  <c r="AA6" i="3"/>
  <c r="AB5" i="3"/>
  <c r="AA19" i="3" l="1"/>
  <c r="AA16" i="3"/>
  <c r="AA23" i="3"/>
  <c r="AA21" i="3"/>
  <c r="AA14" i="3"/>
  <c r="AA18" i="3"/>
  <c r="AA13" i="3"/>
  <c r="AA22" i="3"/>
  <c r="AA20" i="3"/>
  <c r="AA17" i="3"/>
  <c r="AA15" i="3"/>
  <c r="AA12" i="3"/>
  <c r="AA8" i="3"/>
  <c r="AA10" i="3"/>
  <c r="AA11" i="3"/>
  <c r="AA9" i="3"/>
  <c r="AC5" i="3"/>
  <c r="AB6" i="3"/>
  <c r="AB17" i="3" l="1"/>
  <c r="AB19" i="3"/>
  <c r="AB16" i="3"/>
  <c r="AB13" i="3"/>
  <c r="AB23" i="3"/>
  <c r="AB21" i="3"/>
  <c r="AB18" i="3"/>
  <c r="AB22" i="3"/>
  <c r="AB15" i="3"/>
  <c r="AB14" i="3"/>
  <c r="AB20" i="3"/>
  <c r="AB9" i="3"/>
  <c r="AB8" i="3"/>
  <c r="AB10" i="3"/>
  <c r="AB12" i="3"/>
  <c r="AB11" i="3"/>
  <c r="AD5" i="3"/>
  <c r="AC6" i="3"/>
  <c r="AC17" i="3" l="1"/>
  <c r="AC19" i="3"/>
  <c r="AC16" i="3"/>
  <c r="AC23" i="3"/>
  <c r="AC14" i="3"/>
  <c r="AC21" i="3"/>
  <c r="AC15" i="3"/>
  <c r="AC18" i="3"/>
  <c r="AC13" i="3"/>
  <c r="AC20" i="3"/>
  <c r="AC22" i="3"/>
  <c r="AC12" i="3"/>
  <c r="AC9" i="3"/>
  <c r="AC8" i="3"/>
  <c r="AC11" i="3"/>
  <c r="AC10" i="3"/>
  <c r="AD6" i="3"/>
  <c r="AE5" i="3"/>
  <c r="AD17" i="3" l="1"/>
  <c r="AD15" i="3"/>
  <c r="AD16" i="3"/>
  <c r="AD21" i="3"/>
  <c r="AD19" i="3"/>
  <c r="AD13" i="3"/>
  <c r="AD23" i="3"/>
  <c r="AD18" i="3"/>
  <c r="AD20" i="3"/>
  <c r="AD22" i="3"/>
  <c r="AD14" i="3"/>
  <c r="AD11" i="3"/>
  <c r="AD9" i="3"/>
  <c r="AD8" i="3"/>
  <c r="AD12" i="3"/>
  <c r="AD10" i="3"/>
  <c r="AE6" i="3"/>
  <c r="AF5" i="3"/>
  <c r="AE17" i="3" l="1"/>
  <c r="AE15" i="3"/>
  <c r="AE19" i="3"/>
  <c r="AE16" i="3"/>
  <c r="AE21" i="3"/>
  <c r="AE23" i="3"/>
  <c r="AE18" i="3"/>
  <c r="AE13" i="3"/>
  <c r="AE22" i="3"/>
  <c r="AE14" i="3"/>
  <c r="AE20" i="3"/>
  <c r="AE11" i="3"/>
  <c r="AE9" i="3"/>
  <c r="AE12" i="3"/>
  <c r="AE8" i="3"/>
  <c r="AE10" i="3"/>
  <c r="AG5" i="3"/>
  <c r="AG6" i="3" s="1"/>
  <c r="AF6" i="3"/>
  <c r="AG15" i="3" l="1"/>
  <c r="AG17" i="3"/>
  <c r="AG19" i="3"/>
  <c r="AG16" i="3"/>
  <c r="AG23" i="3"/>
  <c r="AG21" i="3"/>
  <c r="AG18" i="3"/>
  <c r="AG13" i="3"/>
  <c r="AG20" i="3"/>
  <c r="AG22" i="3"/>
  <c r="AG14" i="3"/>
  <c r="AF15" i="3"/>
  <c r="AF17" i="3"/>
  <c r="AF19" i="3"/>
  <c r="AF16" i="3"/>
  <c r="AF23" i="3"/>
  <c r="AF21" i="3"/>
  <c r="AF18" i="3"/>
  <c r="AF22" i="3"/>
  <c r="AF14" i="3"/>
  <c r="AF13" i="3"/>
  <c r="AF20" i="3"/>
  <c r="AF12" i="3"/>
  <c r="AF11" i="3"/>
  <c r="AF9" i="3"/>
  <c r="AF8" i="3"/>
  <c r="AF10" i="3"/>
  <c r="AG11" i="3"/>
  <c r="AG10" i="3"/>
  <c r="AG9" i="3"/>
  <c r="AG8" i="3"/>
  <c r="AG12" i="3"/>
</calcChain>
</file>

<file path=xl/sharedStrings.xml><?xml version="1.0" encoding="utf-8"?>
<sst xmlns="http://schemas.openxmlformats.org/spreadsheetml/2006/main" count="102" uniqueCount="86">
  <si>
    <t>ASSET NAME</t>
  </si>
  <si>
    <t>ASSET DESCRIPTION</t>
  </si>
  <si>
    <t>ORDER NUMBER</t>
  </si>
  <si>
    <t>ORDER DATE</t>
  </si>
  <si>
    <t>ASSET</t>
  </si>
  <si>
    <t>QUANTITY</t>
  </si>
  <si>
    <t>SHOW</t>
  </si>
  <si>
    <t>LEGEND</t>
  </si>
  <si>
    <t>START DATE</t>
  </si>
  <si>
    <t>RENT OUT DATE</t>
  </si>
  <si>
    <t>RETURN DATE</t>
  </si>
  <si>
    <t>TODAY</t>
  </si>
  <si>
    <t>#</t>
  </si>
  <si>
    <t>D01</t>
  </si>
  <si>
    <t>RENTED OUT</t>
  </si>
  <si>
    <t>IN STOCK</t>
  </si>
  <si>
    <t>CHECK AVAILABILITY</t>
  </si>
  <si>
    <t>DATE</t>
  </si>
  <si>
    <t>MIN</t>
  </si>
  <si>
    <t>AVL</t>
  </si>
  <si>
    <t>ASSETS</t>
  </si>
  <si>
    <t>CHOOSE ASSET</t>
  </si>
  <si>
    <t>AVAILABLE TO RENT</t>
  </si>
  <si>
    <t># OF ITEMS</t>
  </si>
  <si>
    <t>ENTER ORDERS</t>
  </si>
  <si>
    <t>NOTES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</si>
  <si>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</si>
  <si>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</si>
  <si>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</si>
  <si>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</si>
  <si>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</si>
  <si>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</si>
  <si>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</si>
  <si>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</si>
  <si>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</si>
  <si>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</si>
  <si>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</si>
  <si>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</si>
  <si>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</si>
  <si>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</si>
  <si>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</si>
  <si>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</si>
  <si>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</si>
  <si>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</si>
  <si>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</si>
  <si>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</si>
  <si>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</si>
  <si>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</si>
  <si>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</si>
  <si>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</si>
  <si>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</si>
  <si>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</si>
  <si>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</si>
  <si>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</si>
  <si>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</si>
  <si>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</si>
  <si>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Considering all the orders entered in the table below</t>
  </si>
  <si>
    <t>Calculated Columns. Please do not edit.</t>
  </si>
  <si>
    <t>Enter assets from row 8</t>
  </si>
  <si>
    <t>Enter from row 8</t>
  </si>
  <si>
    <t>Small Servo Motors</t>
  </si>
  <si>
    <t>http://www.ee.ic.ac.uk/pcheung/teaching/DE1_EE/stores/sg90_datasheet.pdf</t>
  </si>
  <si>
    <t>ME 134 - Kit 2</t>
  </si>
  <si>
    <t>ME 134 - Kit 1</t>
  </si>
  <si>
    <t>ME 134 - Kit 3</t>
  </si>
  <si>
    <t>ME 134 - Kit 4</t>
  </si>
  <si>
    <t>ME 134 - Kit 5</t>
  </si>
  <si>
    <t>ME 134 - Kit 6</t>
  </si>
  <si>
    <t>ME 134 - Kit 7</t>
  </si>
  <si>
    <t>ME 134 - Kit 8</t>
  </si>
  <si>
    <t>ME 134 - Kit 9</t>
  </si>
  <si>
    <t>ME 134 - Kit 10</t>
  </si>
  <si>
    <t>ME 134 - Kit 11</t>
  </si>
  <si>
    <t>ME 134 - Kit 12</t>
  </si>
  <si>
    <t>ME 134 - Kit 13</t>
  </si>
  <si>
    <t>ME 134 - Demo Kit</t>
  </si>
  <si>
    <t>Missing Two Small Servo-Motors</t>
  </si>
  <si>
    <t>Missing Four Small Servo-Motors</t>
  </si>
  <si>
    <t>Stephanie</t>
  </si>
  <si>
    <t>Rebecca</t>
  </si>
  <si>
    <t>Taylor</t>
  </si>
  <si>
    <t>Jack A.</t>
  </si>
  <si>
    <t>Allison Moore</t>
  </si>
  <si>
    <t>Olive R.</t>
  </si>
  <si>
    <t>Chris T.</t>
  </si>
  <si>
    <t>Naizhe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</si>
</sst>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"/>
    <numFmt numFmtId="165" formatCode="mmm"/>
    <numFmt numFmtId="166" formatCode="dd\-mmm\-yy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8" tint="0.79998168889431442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0.79998168889431442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0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4"/>
      <color theme="3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medium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/>
      <top style="medium">
        <color theme="3"/>
      </top>
      <bottom style="medium">
        <color theme="3"/>
      </bottom>
      <diagonal/>
    </border>
    <border>
      <left/>
      <right/>
      <top style="medium">
        <color theme="3"/>
      </top>
      <bottom style="medium">
        <color theme="3"/>
      </bottom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57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0" borderId="0" xfId="0" applyFont="1"/>
    <xf numFmtId="166" fontId="0" fillId="0" borderId="0" xfId="0" applyNumberFormat="1"/>
    <xf numFmtId="0" fontId="6" fillId="3" borderId="0" xfId="0" applyFont="1" applyFill="1" applyAlignment="1">
      <alignment horizontal="center" vertical="center"/>
    </xf>
    <xf numFmtId="0" fontId="0" fillId="8" borderId="0" xfId="0" applyFill="1"/>
    <xf numFmtId="0" fontId="13" fillId="0" borderId="0" xfId="0" applyFont="1"/>
    <xf numFmtId="0" fontId="11" fillId="0" borderId="0" xfId="0" applyFont="1"/>
    <xf numFmtId="0" fontId="12" fillId="0" borderId="0" xfId="0" applyFont="1"/>
    <xf numFmtId="0" fontId="14" fillId="0" borderId="0" xfId="0" applyFont="1"/>
    <xf numFmtId="165" fontId="15" fillId="3" borderId="0" xfId="0" applyNumberFormat="1" applyFont="1" applyFill="1" applyAlignment="1">
      <alignment horizontal="center"/>
    </xf>
    <xf numFmtId="165" fontId="15" fillId="3" borderId="3" xfId="0" applyNumberFormat="1" applyFont="1" applyFill="1" applyBorder="1" applyAlignment="1">
      <alignment horizontal="center"/>
    </xf>
    <xf numFmtId="0" fontId="2" fillId="3" borderId="0" xfId="0" applyFont="1" applyFill="1" applyAlignment="1">
      <alignment vertical="center"/>
    </xf>
    <xf numFmtId="0" fontId="3" fillId="0" borderId="0" xfId="0" applyFont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3" fillId="0" borderId="0" xfId="0" applyFont="1" applyAlignment="1">
      <alignment horizontal="right"/>
    </xf>
    <xf numFmtId="166" fontId="15" fillId="6" borderId="4" xfId="0" applyNumberFormat="1" applyFont="1" applyFill="1" applyBorder="1" applyAlignment="1">
      <alignment horizontal="center" vertical="center"/>
    </xf>
    <xf numFmtId="0" fontId="16" fillId="3" borderId="4" xfId="0" applyFont="1" applyFill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65" fontId="15" fillId="3" borderId="5" xfId="0" applyNumberFormat="1" applyFont="1" applyFill="1" applyBorder="1" applyAlignment="1">
      <alignment horizontal="center"/>
    </xf>
    <xf numFmtId="0" fontId="7" fillId="3" borderId="0" xfId="0" applyFont="1" applyFill="1"/>
    <xf numFmtId="0" fontId="17" fillId="0" borderId="0" xfId="0" applyFont="1"/>
    <xf numFmtId="0" fontId="15" fillId="3" borderId="0" xfId="0" applyFont="1" applyFill="1" applyAlignment="1">
      <alignment vertical="center"/>
    </xf>
    <xf numFmtId="0" fontId="11" fillId="0" borderId="0" xfId="0" applyFont="1" applyBorder="1" applyAlignment="1">
      <alignment horizontal="right" vertical="center" wrapText="1"/>
    </xf>
    <xf numFmtId="0" fontId="0" fillId="0" borderId="0" xfId="0" applyProtection="1">
      <protection locked="0"/>
    </xf>
    <xf numFmtId="0" fontId="11" fillId="0" borderId="0" xfId="0" applyFont="1" applyAlignment="1" applyProtection="1">
      <alignment horizontal="right" vertical="center"/>
      <protection locked="0"/>
    </xf>
    <xf numFmtId="166" fontId="19" fillId="9" borderId="6" xfId="0" applyNumberFormat="1" applyFont="1" applyFill="1" applyBorder="1" applyAlignment="1" applyProtection="1">
      <alignment horizontal="center" vertical="center"/>
      <protection locked="0"/>
    </xf>
    <xf numFmtId="0" fontId="7" fillId="9" borderId="7" xfId="0" applyFont="1" applyFill="1" applyBorder="1" applyProtection="1">
      <protection locked="0"/>
    </xf>
    <xf numFmtId="0" fontId="7" fillId="9" borderId="8" xfId="0" applyFont="1" applyFill="1" applyBorder="1" applyProtection="1">
      <protection locked="0"/>
    </xf>
    <xf numFmtId="0" fontId="0" fillId="9" borderId="9" xfId="0" applyFill="1" applyBorder="1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0" fillId="7" borderId="0" xfId="0" applyFill="1" applyProtection="1"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0" xfId="0" applyAlignment="1" applyProtection="1">
      <alignment vertical="center"/>
      <protection locked="0"/>
    </xf>
    <xf numFmtId="0" fontId="5" fillId="0" borderId="0" xfId="0" applyFont="1" applyAlignment="1" applyProtection="1">
      <alignment horizontal="right" vertical="center"/>
      <protection locked="0"/>
    </xf>
    <xf numFmtId="0" fontId="2" fillId="3" borderId="0" xfId="0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10" fillId="5" borderId="0" xfId="0" applyFont="1" applyFill="1" applyBorder="1" applyProtection="1">
      <protection locked="0"/>
    </xf>
    <xf numFmtId="0" fontId="0" fillId="0" borderId="0" xfId="0" applyAlignment="1" applyProtection="1">
      <alignment horizontal="left" vertical="center"/>
    </xf>
    <xf numFmtId="165" fontId="4" fillId="3" borderId="0" xfId="0" applyNumberFormat="1" applyFont="1" applyFill="1" applyAlignment="1" applyProtection="1">
      <alignment horizontal="center" vertical="center"/>
    </xf>
    <xf numFmtId="164" fontId="4" fillId="4" borderId="0" xfId="0" applyNumberFormat="1" applyFont="1" applyFill="1" applyAlignment="1" applyProtection="1">
      <alignment horizontal="center" vertical="center"/>
    </xf>
    <xf numFmtId="0" fontId="2" fillId="0" borderId="0" xfId="0" applyFont="1" applyBorder="1" applyProtection="1"/>
    <xf numFmtId="0" fontId="2" fillId="0" borderId="2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0" fillId="3" borderId="0" xfId="0" applyFont="1" applyFill="1" applyAlignment="1">
      <alignment horizontal="right"/>
    </xf>
    <xf numFmtId="0" fontId="22" fillId="0" borderId="0" xfId="1"/>
    <xf numFmtId="0" fontId="0" fillId="8" borderId="0" xfId="0" applyNumberFormat="1" applyFill="1"/>
    <xf numFmtId="0" fontId="11" fillId="0" borderId="0" xfId="0" applyFont="1" applyAlignment="1">
      <alignment horizontal="center" vertical="center"/>
    </xf>
    <xf numFmtId="0" fontId="9" fillId="6" borderId="0" xfId="0" applyNumberFormat="1" applyFont="1" applyFill="1" applyAlignment="1">
      <alignment horizontal="center" vertical="center"/>
    </xf>
    <xf numFmtId="164" fontId="9" fillId="6" borderId="0" xfId="0" applyNumberFormat="1" applyFont="1" applyFill="1" applyAlignment="1">
      <alignment horizontal="center" vertical="center"/>
    </xf>
    <xf numFmtId="0" fontId="9" fillId="6" borderId="5" xfId="0" applyNumberFormat="1" applyFont="1" applyFill="1" applyBorder="1" applyAlignment="1">
      <alignment horizontal="center" vertical="center"/>
    </xf>
    <xf numFmtId="0" fontId="9" fillId="6" borderId="3" xfId="0" applyNumberFormat="1" applyFont="1" applyFill="1" applyBorder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4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0"/>
    </dxf>
    <dxf>
      <protection locked="0" hidden="0"/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0"/>
        </patternFill>
      </fill>
    </dxf>
    <dxf>
      <numFmt numFmtId="166" formatCode="dd\-mmm\-yyyy"/>
    </dxf>
    <dxf>
      <numFmt numFmtId="166" formatCode="dd\-mmm\-yyyy"/>
    </dxf>
    <dxf>
      <numFmt numFmtId="166" formatCode="dd\-mmm\-yyyy"/>
    </dxf>
    <dxf>
      <numFmt numFmtId="166" formatCode="dd\-mmm\-yyyy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3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Radio" checked="Checked" firstButton="1" fmlaLink="H!$G$2" lockText="1" noThreeD="1"/>
</file>

<file path=xl/ctrlProps/ctrlProp2.xml><?xml version="1.0" encoding="utf-8"?>
<formControlPr xmlns="http://schemas.microsoft.com/office/spreadsheetml/2009/9/main" objectType="Radio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585787</xdr:colOff>
      <xdr:row>19</xdr:row>
      <xdr:rowOff>142874</xdr:rowOff>
    </xdr:from>
    <xdr:to>
      <xdr:col>17</xdr:col>
      <xdr:colOff>323850</xdr:colOff>
      <xdr:row>30</xdr:row>
      <xdr:rowOff>19049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091612" y="3971924"/>
          <a:ext cx="7058026" cy="1866900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INSTRUCTIONS</a:t>
          </a:r>
        </a:p>
        <a:p>
          <a:pPr algn="l"/>
          <a:endParaRPr lang="en-US" sz="1400"/>
        </a:p>
        <a:p>
          <a:pPr algn="l"/>
          <a:r>
            <a:rPr lang="en-US" sz="1400"/>
            <a:t>1. Enter</a:t>
          </a:r>
          <a:r>
            <a:rPr lang="en-US" sz="1400" baseline="0"/>
            <a:t> Assets and # of items in </a:t>
          </a:r>
          <a:r>
            <a:rPr lang="en-US" sz="1400" baseline="0">
              <a:solidFill>
                <a:schemeClr val="bg1"/>
              </a:solidFill>
            </a:rPr>
            <a:t>Assets</a:t>
          </a:r>
          <a:r>
            <a:rPr lang="en-US" sz="1400" baseline="0"/>
            <a:t> sheet</a:t>
          </a:r>
        </a:p>
        <a:p>
          <a:pPr algn="l"/>
          <a:r>
            <a:rPr lang="en-US" sz="1400" baseline="0"/>
            <a:t>2. To enter a rental contract order, enter the order details in Orders sheet. </a:t>
          </a:r>
        </a:p>
        <a:p>
          <a:pPr algn="l"/>
          <a:r>
            <a:rPr lang="en-US" sz="1400" baseline="0"/>
            <a:t>3. Check availability in Orders sheet before committing to order. (max 90 days window)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4. </a:t>
          </a:r>
          <a:r>
            <a:rPr lang="en-US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To see current availability  of assets, view Assets sheet.</a:t>
          </a:r>
          <a:endParaRPr lang="en-US" sz="1400" baseline="0"/>
        </a:p>
        <a:p>
          <a:pPr algn="l"/>
          <a:r>
            <a:rPr lang="en-US" sz="1400" baseline="0"/>
            <a:t>5. To view at any time availability over a month, use Calendar sheet.</a:t>
          </a:r>
        </a:p>
      </xdr:txBody>
    </xdr:sp>
    <xdr:clientData/>
  </xdr:twoCellAnchor>
  <xdr:twoCellAnchor>
    <xdr:from>
      <xdr:col>5</xdr:col>
      <xdr:colOff>595312</xdr:colOff>
      <xdr:row>30</xdr:row>
      <xdr:rowOff>114299</xdr:rowOff>
    </xdr:from>
    <xdr:to>
      <xdr:col>17</xdr:col>
      <xdr:colOff>352425</xdr:colOff>
      <xdr:row>39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101137" y="5934074"/>
          <a:ext cx="7077076" cy="1647826"/>
        </a:xfrm>
        <a:prstGeom prst="rect">
          <a:avLst/>
        </a:prstGeom>
        <a:solidFill>
          <a:schemeClr val="tx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400" b="1"/>
            <a:t>ADDITIONAL FUNCTIONALITY</a:t>
          </a:r>
        </a:p>
        <a:p>
          <a:pPr algn="l"/>
          <a:endParaRPr lang="en-US" sz="1400">
            <a:solidFill>
              <a:schemeClr val="bg1"/>
            </a:solidFill>
          </a:endParaRPr>
        </a:p>
        <a:p>
          <a:pPr algn="l"/>
          <a:r>
            <a:rPr lang="en-US" sz="1400" baseline="0"/>
            <a:t>1. To view one order's details, use filter on Order Number in Assets table</a:t>
          </a:r>
        </a:p>
        <a:p>
          <a:pPr algn="l"/>
          <a:r>
            <a:rPr lang="en-US" sz="1400" baseline="0"/>
            <a:t>2. To view orders with return date of today, use filter on Return Date in Assets table.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/>
            <a:t>3. </a:t>
          </a:r>
          <a:r>
            <a:rPr lang="en-US" sz="14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Easy to extend</a:t>
          </a:r>
          <a:r>
            <a:rPr lang="en-US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calendar for more days and more assets.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4. To unprotect Calendar sheet, use password: indzara</a:t>
          </a:r>
          <a:endParaRPr lang="en-US" sz="1400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152400</xdr:colOff>
          <xdr:row>1</xdr:row>
          <xdr:rowOff>38100</xdr:rowOff>
        </xdr:from>
        <xdr:to>
          <xdr:col>11</xdr:col>
          <xdr:colOff>19050</xdr:colOff>
          <xdr:row>1</xdr:row>
          <xdr:rowOff>428625</xdr:rowOff>
        </xdr:to>
        <xdr:grpSp>
          <xdr:nvGrpSpPr>
            <xdr:cNvPr id="2" name="Group 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GrpSpPr/>
          </xdr:nvGrpSpPr>
          <xdr:grpSpPr>
            <a:xfrm>
              <a:off x="4681538" y="223838"/>
              <a:ext cx="1914525" cy="390525"/>
              <a:chOff x="4362450" y="457200"/>
              <a:chExt cx="2143125" cy="381000"/>
            </a:xfrm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xdr:grpSpPr>
          <xdr:sp macro="" textlink="">
            <xdr:nvSpPr>
              <xdr:cNvPr id="2051" name="Option Button 3" hidden="1">
                <a:extLst>
                  <a:ext uri="{63B3BB69-23CF-44E3-9099-C40C66FF867C}">
                    <a14:compatExt spid="_x0000_s2051"/>
                  </a:ext>
                  <a:ext uri="{FF2B5EF4-FFF2-40B4-BE49-F238E27FC236}">
                    <a16:creationId xmlns:a16="http://schemas.microsoft.com/office/drawing/2014/main" id="{00000000-0008-0000-0200-000003080000}"/>
                  </a:ext>
                </a:extLst>
              </xdr:cNvPr>
              <xdr:cNvSpPr/>
            </xdr:nvSpPr>
            <xdr:spPr bwMode="auto">
              <a:xfrm>
                <a:off x="4362450" y="466725"/>
                <a:ext cx="1257300" cy="3714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50292" rIns="0" bIns="50292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AVAILABLE</a:t>
                </a:r>
              </a:p>
            </xdr:txBody>
          </xdr:sp>
          <xdr:sp macro="" textlink="">
            <xdr:nvSpPr>
              <xdr:cNvPr id="2053" name="Option Button 5" hidden="1">
                <a:extLst>
                  <a:ext uri="{63B3BB69-23CF-44E3-9099-C40C66FF867C}">
                    <a14:compatExt spid="_x0000_s2053"/>
                  </a:ext>
                  <a:ext uri="{FF2B5EF4-FFF2-40B4-BE49-F238E27FC236}">
                    <a16:creationId xmlns:a16="http://schemas.microsoft.com/office/drawing/2014/main" id="{00000000-0008-0000-0200-000005080000}"/>
                  </a:ext>
                </a:extLst>
              </xdr:cNvPr>
              <xdr:cNvSpPr/>
            </xdr:nvSpPr>
            <xdr:spPr bwMode="auto">
              <a:xfrm>
                <a:off x="5248275" y="457200"/>
                <a:ext cx="1257300" cy="37147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  <xdr:txBody>
              <a:bodyPr vertOverflow="clip" wrap="square" lIns="36576" tIns="50292" rIns="0" bIns="50292" anchor="ctr" upright="1"/>
              <a:lstStyle/>
              <a:p>
                <a:pPr algn="l" rtl="0">
                  <a:defRPr sz="1000"/>
                </a:pPr>
                <a:r>
                  <a:rPr lang="en-US" sz="800" b="0" i="0" u="none" strike="noStrike" baseline="0">
                    <a:solidFill>
                      <a:srgbClr val="000000"/>
                    </a:solidFill>
                    <a:latin typeface="Segoe UI"/>
                    <a:cs typeface="Segoe UI"/>
                  </a:rPr>
                  <a:t>RENTED</a:t>
                </a:r>
              </a:p>
            </xdr:txBody>
          </xdr:sp>
        </xdr:grp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ASSET" displayName="T_ASSET" ref="A7:E23" totalsRowShown="0" headerRowDxfId="48">
  <autoFilter ref="A7:E23" xr:uid="{00000000-0009-0000-0100-000001000000}"/>
  <tableColumns count="5">
    <tableColumn id="1" xr3:uid="{00000000-0010-0000-0000-000001000000}" name="ASSET NAME"/>
    <tableColumn id="2" xr3:uid="{00000000-0010-0000-0000-000002000000}" name="ASSET DESCRIPTION" dataCellStyle="Hyperlink"/>
    <tableColumn id="3" xr3:uid="{00000000-0010-0000-0000-000003000000}" name="# OF ITEMS"/>
    <tableColumn id="4" xr3:uid="{00000000-0010-0000-0000-000004000000}" name="RENTED OUT" dataDxfId="47">
      <calculatedColumnFormula>IFERROR(SUMPRODUCT(--(T_ORDERS[ASSET]=T_ASSET[[#This Row],[ASSET NAME]]),--(T_ORDERS[RENT OUT DATE]&lt;=TD),--(T_ORDERS[RETURN DATE]&gt;=TD),T_ORDERS[QUANTITY]),"")</calculatedColumnFormula>
    </tableColumn>
    <tableColumn id="5" xr3:uid="{00000000-0010-0000-0000-000005000000}" name="IN STOCK" dataDxfId="46">
      <calculatedColumnFormula>IFERROR((T_ASSET[[#This Row],['# OF ITEMS]]-T_ASSET[[#This Row],[RENTED OUT]]),"")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ORDERS" displayName="T_ORDERS" ref="A7:G23" totalsRowShown="0" headerRowDxfId="45">
  <autoFilter ref="A7:G23" xr:uid="{00000000-0009-0000-0100-000002000000}"/>
  <tableColumns count="7">
    <tableColumn id="1" xr3:uid="{00000000-0010-0000-0100-000001000000}" name="ORDER NUMBER"/>
    <tableColumn id="2" xr3:uid="{00000000-0010-0000-0100-000002000000}" name="ORDER DATE" dataDxfId="44"/>
    <tableColumn id="3" xr3:uid="{00000000-0010-0000-0100-000003000000}" name="ASSET"/>
    <tableColumn id="4" xr3:uid="{00000000-0010-0000-0100-000004000000}" name="QUANTITY"/>
    <tableColumn id="5" xr3:uid="{00000000-0010-0000-0100-000005000000}" name="RENT OUT DATE" dataDxfId="43"/>
    <tableColumn id="6" xr3:uid="{00000000-0010-0000-0100-000006000000}" name="RETURN DATE" dataDxfId="42"/>
    <tableColumn id="7" xr3:uid="{00000000-0010-0000-0100-000007000000}" name="NOTES" dataDxfId="41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7:AG32" totalsRowShown="0" headerRowDxfId="34" dataDxfId="33">
  <autoFilter ref="A7:AG32" xr:uid="{00000000-0009-0000-0100-000003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xr3:uid="{00000000-0010-0000-0200-000001000000}" name="#" dataDxfId="32">
      <calculatedColumnFormula>ROW(1:1)</calculatedColumnFormula>
    </tableColumn>
    <tableColumn id="2" xr3:uid="{00000000-0010-0000-0200-000002000000}" name="ASSET NAME" dataDxfId="31">
      <calculatedColumnFormula>IFERROR(INDEX(L_ASSETS,A8),"")</calculatedColumnFormula>
    </tableColumn>
    <tableColumn id="3" xr3:uid="{00000000-0010-0000-0200-000003000000}" name="D01" dataDxfId="30">
      <calculatedColumnFormula>IFERROR(IF($B8="","",IF(I_CH_CAL=2,SUMPRODUCT(--(T_ORDERS[ASSET]=$B8),--(T_ORDERS[RENT OUT DATE]&lt;=C$6),--(T_ORDERS[RETURN DATE]&gt;=C$6),T_ORDERS[QUANTITY]),INDEX(T_ASSET['# OF ITEMS], $A8)-SUMPRODUCT(--(T_ORDERS[ASSET]=$B8),--(T_ORDERS[RENT OUT DATE]&lt;=C$6),--(T_ORDERS[RETURN DATE]&gt;=C$6),T_ORDERS[QUANTITY]))),"")</calculatedColumnFormula>
    </tableColumn>
    <tableColumn id="4" xr3:uid="{00000000-0010-0000-0200-000004000000}" name="D02" dataDxfId="29">
      <calculatedColumnFormula>IFERROR(IF($B8="","",IF(I_CH_CAL=2,SUMPRODUCT(--(T_ORDERS[ASSET]=$B8),--(T_ORDERS[RENT OUT DATE]&lt;=D$6),--(T_ORDERS[RETURN DATE]&gt;=D$6),T_ORDERS[QUANTITY]),INDEX(T_ASSET['# OF ITEMS], $A8)-SUMPRODUCT(--(T_ORDERS[ASSET]=$B8),--(T_ORDERS[RENT OUT DATE]&lt;=D$6),--(T_ORDERS[RETURN DATE]&gt;=D$6),T_ORDERS[QUANTITY]))),"")</calculatedColumnFormula>
    </tableColumn>
    <tableColumn id="5" xr3:uid="{00000000-0010-0000-0200-000005000000}" name="D03" dataDxfId="28">
      <calculatedColumnFormula>IFERROR(IF($B8="","",IF(I_CH_CAL=2,SUMPRODUCT(--(T_ORDERS[ASSET]=$B8),--(T_ORDERS[RENT OUT DATE]&lt;=E$6),--(T_ORDERS[RETURN DATE]&gt;=E$6),T_ORDERS[QUANTITY]),INDEX(T_ASSET['# OF ITEMS], $A8)-SUMPRODUCT(--(T_ORDERS[ASSET]=$B8),--(T_ORDERS[RENT OUT DATE]&lt;=E$6),--(T_ORDERS[RETURN DATE]&gt;=E$6),T_ORDERS[QUANTITY]))),"")</calculatedColumnFormula>
    </tableColumn>
    <tableColumn id="6" xr3:uid="{00000000-0010-0000-0200-000006000000}" name="D04" dataDxfId="27">
      <calculatedColumnFormula>IFERROR(IF($B8="","",IF(I_CH_CAL=2,SUMPRODUCT(--(T_ORDERS[ASSET]=$B8),--(T_ORDERS[RENT OUT DATE]&lt;=F$6),--(T_ORDERS[RETURN DATE]&gt;=F$6),T_ORDERS[QUANTITY]),INDEX(T_ASSET['# OF ITEMS], $A8)-SUMPRODUCT(--(T_ORDERS[ASSET]=$B8),--(T_ORDERS[RENT OUT DATE]&lt;=F$6),--(T_ORDERS[RETURN DATE]&gt;=F$6),T_ORDERS[QUANTITY]))),"")</calculatedColumnFormula>
    </tableColumn>
    <tableColumn id="7" xr3:uid="{00000000-0010-0000-0200-000007000000}" name="D05" dataDxfId="26">
      <calculatedColumnFormula>IFERROR(IF($B8="","",IF(I_CH_CAL=2,SUMPRODUCT(--(T_ORDERS[ASSET]=$B8),--(T_ORDERS[RENT OUT DATE]&lt;=G$6),--(T_ORDERS[RETURN DATE]&gt;=G$6),T_ORDERS[QUANTITY]),INDEX(T_ASSET['# OF ITEMS], $A8)-SUMPRODUCT(--(T_ORDERS[ASSET]=$B8),--(T_ORDERS[RENT OUT DATE]&lt;=G$6),--(T_ORDERS[RETURN DATE]&gt;=G$6),T_ORDERS[QUANTITY]))),"")</calculatedColumnFormula>
    </tableColumn>
    <tableColumn id="8" xr3:uid="{00000000-0010-0000-0200-000008000000}" name="D06" dataDxfId="25">
      <calculatedColumnFormula>IFERROR(IF($B8="","",IF(I_CH_CAL=2,SUMPRODUCT(--(T_ORDERS[ASSET]=$B8),--(T_ORDERS[RENT OUT DATE]&lt;=H$6),--(T_ORDERS[RETURN DATE]&gt;=H$6),T_ORDERS[QUANTITY]),INDEX(T_ASSET['# OF ITEMS], $A8)-SUMPRODUCT(--(T_ORDERS[ASSET]=$B8),--(T_ORDERS[RENT OUT DATE]&lt;=H$6),--(T_ORDERS[RETURN DATE]&gt;=H$6),T_ORDERS[QUANTITY]))),"")</calculatedColumnFormula>
    </tableColumn>
    <tableColumn id="9" xr3:uid="{00000000-0010-0000-0200-000009000000}" name="D07" dataDxfId="24">
      <calculatedColumnFormula>IFERROR(IF($B8="","",IF(I_CH_CAL=2,SUMPRODUCT(--(T_ORDERS[ASSET]=$B8),--(T_ORDERS[RENT OUT DATE]&lt;=I$6),--(T_ORDERS[RETURN DATE]&gt;=I$6),T_ORDERS[QUANTITY]),INDEX(T_ASSET['# OF ITEMS], $A8)-SUMPRODUCT(--(T_ORDERS[ASSET]=$B8),--(T_ORDERS[RENT OUT DATE]&lt;=I$6),--(T_ORDERS[RETURN DATE]&gt;=I$6),T_ORDERS[QUANTITY]))),"")</calculatedColumnFormula>
    </tableColumn>
    <tableColumn id="10" xr3:uid="{00000000-0010-0000-0200-00000A000000}" name="D08" dataDxfId="23">
      <calculatedColumnFormula>IFERROR(IF($B8="","",IF(I_CH_CAL=2,SUMPRODUCT(--(T_ORDERS[ASSET]=$B8),--(T_ORDERS[RENT OUT DATE]&lt;=J$6),--(T_ORDERS[RETURN DATE]&gt;=J$6),T_ORDERS[QUANTITY]),INDEX(T_ASSET['# OF ITEMS], $A8)-SUMPRODUCT(--(T_ORDERS[ASSET]=$B8),--(T_ORDERS[RENT OUT DATE]&lt;=J$6),--(T_ORDERS[RETURN DATE]&gt;=J$6),T_ORDERS[QUANTITY]))),"")</calculatedColumnFormula>
    </tableColumn>
    <tableColumn id="11" xr3:uid="{00000000-0010-0000-0200-00000B000000}" name="D09" dataDxfId="22">
      <calculatedColumnFormula>IFERROR(IF($B8="","",IF(I_CH_CAL=2,SUMPRODUCT(--(T_ORDERS[ASSET]=$B8),--(T_ORDERS[RENT OUT DATE]&lt;=K$6),--(T_ORDERS[RETURN DATE]&gt;=K$6),T_ORDERS[QUANTITY]),INDEX(T_ASSET['# OF ITEMS], $A8)-SUMPRODUCT(--(T_ORDERS[ASSET]=$B8),--(T_ORDERS[RENT OUT DATE]&lt;=K$6),--(T_ORDERS[RETURN DATE]&gt;=K$6),T_ORDERS[QUANTITY]))),"")</calculatedColumnFormula>
    </tableColumn>
    <tableColumn id="12" xr3:uid="{00000000-0010-0000-0200-00000C000000}" name="D10" dataDxfId="21">
      <calculatedColumnFormula>IFERROR(IF($B8="","",IF(I_CH_CAL=2,SUMPRODUCT(--(T_ORDERS[ASSET]=$B8),--(T_ORDERS[RENT OUT DATE]&lt;=L$6),--(T_ORDERS[RETURN DATE]&gt;=L$6),T_ORDERS[QUANTITY]),INDEX(T_ASSET['# OF ITEMS], $A8)-SUMPRODUCT(--(T_ORDERS[ASSET]=$B8),--(T_ORDERS[RENT OUT DATE]&lt;=L$6),--(T_ORDERS[RETURN DATE]&gt;=L$6),T_ORDERS[QUANTITY]))),"")</calculatedColumnFormula>
    </tableColumn>
    <tableColumn id="13" xr3:uid="{00000000-0010-0000-0200-00000D000000}" name="D11" dataDxfId="20">
      <calculatedColumnFormula>IFERROR(IF($B8="","",IF(I_CH_CAL=2,SUMPRODUCT(--(T_ORDERS[ASSET]=$B8),--(T_ORDERS[RENT OUT DATE]&lt;=M$6),--(T_ORDERS[RETURN DATE]&gt;=M$6),T_ORDERS[QUANTITY]),INDEX(T_ASSET['# OF ITEMS], $A8)-SUMPRODUCT(--(T_ORDERS[ASSET]=$B8),--(T_ORDERS[RENT OUT DATE]&lt;=M$6),--(T_ORDERS[RETURN DATE]&gt;=M$6),T_ORDERS[QUANTITY]))),"")</calculatedColumnFormula>
    </tableColumn>
    <tableColumn id="14" xr3:uid="{00000000-0010-0000-0200-00000E000000}" name="D12" dataDxfId="19">
      <calculatedColumnFormula>IFERROR(IF($B8="","",IF(I_CH_CAL=2,SUMPRODUCT(--(T_ORDERS[ASSET]=$B8),--(T_ORDERS[RENT OUT DATE]&lt;=N$6),--(T_ORDERS[RETURN DATE]&gt;=N$6),T_ORDERS[QUANTITY]),INDEX(T_ASSET['# OF ITEMS], $A8)-SUMPRODUCT(--(T_ORDERS[ASSET]=$B8),--(T_ORDERS[RENT OUT DATE]&lt;=N$6),--(T_ORDERS[RETURN DATE]&gt;=N$6),T_ORDERS[QUANTITY]))),"")</calculatedColumnFormula>
    </tableColumn>
    <tableColumn id="15" xr3:uid="{00000000-0010-0000-0200-00000F000000}" name="D13" dataDxfId="18">
      <calculatedColumnFormula>IFERROR(IF($B8="","",IF(I_CH_CAL=2,SUMPRODUCT(--(T_ORDERS[ASSET]=$B8),--(T_ORDERS[RENT OUT DATE]&lt;=O$6),--(T_ORDERS[RETURN DATE]&gt;=O$6),T_ORDERS[QUANTITY]),INDEX(T_ASSET['# OF ITEMS], $A8)-SUMPRODUCT(--(T_ORDERS[ASSET]=$B8),--(T_ORDERS[RENT OUT DATE]&lt;=O$6),--(T_ORDERS[RETURN DATE]&gt;=O$6),T_ORDERS[QUANTITY]))),"")</calculatedColumnFormula>
    </tableColumn>
    <tableColumn id="16" xr3:uid="{00000000-0010-0000-0200-000010000000}" name="D14" dataDxfId="17">
      <calculatedColumnFormula>IFERROR(IF($B8="","",IF(I_CH_CAL=2,SUMPRODUCT(--(T_ORDERS[ASSET]=$B8),--(T_ORDERS[RENT OUT DATE]&lt;=P$6),--(T_ORDERS[RETURN DATE]&gt;=P$6),T_ORDERS[QUANTITY]),INDEX(T_ASSET['# OF ITEMS], $A8)-SUMPRODUCT(--(T_ORDERS[ASSET]=$B8),--(T_ORDERS[RENT OUT DATE]&lt;=P$6),--(T_ORDERS[RETURN DATE]&gt;=P$6),T_ORDERS[QUANTITY]))),"")</calculatedColumnFormula>
    </tableColumn>
    <tableColumn id="17" xr3:uid="{00000000-0010-0000-0200-000011000000}" name="D15" dataDxfId="16">
      <calculatedColumnFormula>IFERROR(IF($B8="","",IF(I_CH_CAL=2,SUMPRODUCT(--(T_ORDERS[ASSET]=$B8),--(T_ORDERS[RENT OUT DATE]&lt;=Q$6),--(T_ORDERS[RETURN DATE]&gt;=Q$6),T_ORDERS[QUANTITY]),INDEX(T_ASSET['# OF ITEMS], $A8)-SUMPRODUCT(--(T_ORDERS[ASSET]=$B8),--(T_ORDERS[RENT OUT DATE]&lt;=Q$6),--(T_ORDERS[RETURN DATE]&gt;=Q$6),T_ORDERS[QUANTITY]))),"")</calculatedColumnFormula>
    </tableColumn>
    <tableColumn id="18" xr3:uid="{00000000-0010-0000-0200-000012000000}" name="D16" dataDxfId="15">
      <calculatedColumnFormula>IFERROR(IF($B8="","",IF(I_CH_CAL=2,SUMPRODUCT(--(T_ORDERS[ASSET]=$B8),--(T_ORDERS[RENT OUT DATE]&lt;=R$6),--(T_ORDERS[RETURN DATE]&gt;=R$6),T_ORDERS[QUANTITY]),INDEX(T_ASSET['# OF ITEMS], $A8)-SUMPRODUCT(--(T_ORDERS[ASSET]=$B8),--(T_ORDERS[RENT OUT DATE]&lt;=R$6),--(T_ORDERS[RETURN DATE]&gt;=R$6),T_ORDERS[QUANTITY]))),"")</calculatedColumnFormula>
    </tableColumn>
    <tableColumn id="19" xr3:uid="{00000000-0010-0000-0200-000013000000}" name="D17" dataDxfId="14">
      <calculatedColumnFormula>IFERROR(IF($B8="","",IF(I_CH_CAL=2,SUMPRODUCT(--(T_ORDERS[ASSET]=$B8),--(T_ORDERS[RENT OUT DATE]&lt;=S$6),--(T_ORDERS[RETURN DATE]&gt;=S$6),T_ORDERS[QUANTITY]),INDEX(T_ASSET['# OF ITEMS], $A8)-SUMPRODUCT(--(T_ORDERS[ASSET]=$B8),--(T_ORDERS[RENT OUT DATE]&lt;=S$6),--(T_ORDERS[RETURN DATE]&gt;=S$6),T_ORDERS[QUANTITY]))),"")</calculatedColumnFormula>
    </tableColumn>
    <tableColumn id="20" xr3:uid="{00000000-0010-0000-0200-000014000000}" name="D18" dataDxfId="13">
      <calculatedColumnFormula>IFERROR(IF($B8="","",IF(I_CH_CAL=2,SUMPRODUCT(--(T_ORDERS[ASSET]=$B8),--(T_ORDERS[RENT OUT DATE]&lt;=T$6),--(T_ORDERS[RETURN DATE]&gt;=T$6),T_ORDERS[QUANTITY]),INDEX(T_ASSET['# OF ITEMS], $A8)-SUMPRODUCT(--(T_ORDERS[ASSET]=$B8),--(T_ORDERS[RENT OUT DATE]&lt;=T$6),--(T_ORDERS[RETURN DATE]&gt;=T$6),T_ORDERS[QUANTITY]))),"")</calculatedColumnFormula>
    </tableColumn>
    <tableColumn id="21" xr3:uid="{00000000-0010-0000-0200-000015000000}" name="D19" dataDxfId="12">
      <calculatedColumnFormula>IFERROR(IF($B8="","",IF(I_CH_CAL=2,SUMPRODUCT(--(T_ORDERS[ASSET]=$B8),--(T_ORDERS[RENT OUT DATE]&lt;=U$6),--(T_ORDERS[RETURN DATE]&gt;=U$6),T_ORDERS[QUANTITY]),INDEX(T_ASSET['# OF ITEMS], $A8)-SUMPRODUCT(--(T_ORDERS[ASSET]=$B8),--(T_ORDERS[RENT OUT DATE]&lt;=U$6),--(T_ORDERS[RETURN DATE]&gt;=U$6),T_ORDERS[QUANTITY]))),"")</calculatedColumnFormula>
    </tableColumn>
    <tableColumn id="22" xr3:uid="{00000000-0010-0000-0200-000016000000}" name="D20" dataDxfId="11">
      <calculatedColumnFormula>IFERROR(IF($B8="","",IF(I_CH_CAL=2,SUMPRODUCT(--(T_ORDERS[ASSET]=$B8),--(T_ORDERS[RENT OUT DATE]&lt;=V$6),--(T_ORDERS[RETURN DATE]&gt;=V$6),T_ORDERS[QUANTITY]),INDEX(T_ASSET['# OF ITEMS], $A8)-SUMPRODUCT(--(T_ORDERS[ASSET]=$B8),--(T_ORDERS[RENT OUT DATE]&lt;=V$6),--(T_ORDERS[RETURN DATE]&gt;=V$6),T_ORDERS[QUANTITY]))),"")</calculatedColumnFormula>
    </tableColumn>
    <tableColumn id="23" xr3:uid="{00000000-0010-0000-0200-000017000000}" name="D21" dataDxfId="10">
      <calculatedColumnFormula>IFERROR(IF($B8="","",IF(I_CH_CAL=2,SUMPRODUCT(--(T_ORDERS[ASSET]=$B8),--(T_ORDERS[RENT OUT DATE]&lt;=W$6),--(T_ORDERS[RETURN DATE]&gt;=W$6),T_ORDERS[QUANTITY]),INDEX(T_ASSET['# OF ITEMS], $A8)-SUMPRODUCT(--(T_ORDERS[ASSET]=$B8),--(T_ORDERS[RENT OUT DATE]&lt;=W$6),--(T_ORDERS[RETURN DATE]&gt;=W$6),T_ORDERS[QUANTITY]))),"")</calculatedColumnFormula>
    </tableColumn>
    <tableColumn id="24" xr3:uid="{00000000-0010-0000-0200-000018000000}" name="D22" dataDxfId="9">
      <calculatedColumnFormula>IFERROR(IF($B8="","",IF(I_CH_CAL=2,SUMPRODUCT(--(T_ORDERS[ASSET]=$B8),--(T_ORDERS[RENT OUT DATE]&lt;=X$6),--(T_ORDERS[RETURN DATE]&gt;=X$6),T_ORDERS[QUANTITY]),INDEX(T_ASSET['# OF ITEMS], $A8)-SUMPRODUCT(--(T_ORDERS[ASSET]=$B8),--(T_ORDERS[RENT OUT DATE]&lt;=X$6),--(T_ORDERS[RETURN DATE]&gt;=X$6),T_ORDERS[QUANTITY]))),"")</calculatedColumnFormula>
    </tableColumn>
    <tableColumn id="25" xr3:uid="{00000000-0010-0000-0200-000019000000}" name="D23" dataDxfId="8">
      <calculatedColumnFormula>IFERROR(IF($B8="","",IF(I_CH_CAL=2,SUMPRODUCT(--(T_ORDERS[ASSET]=$B8),--(T_ORDERS[RENT OUT DATE]&lt;=Y$6),--(T_ORDERS[RETURN DATE]&gt;=Y$6),T_ORDERS[QUANTITY]),INDEX(T_ASSET['# OF ITEMS], $A8)-SUMPRODUCT(--(T_ORDERS[ASSET]=$B8),--(T_ORDERS[RENT OUT DATE]&lt;=Y$6),--(T_ORDERS[RETURN DATE]&gt;=Y$6),T_ORDERS[QUANTITY]))),"")</calculatedColumnFormula>
    </tableColumn>
    <tableColumn id="26" xr3:uid="{00000000-0010-0000-0200-00001A000000}" name="D24" dataDxfId="7">
      <calculatedColumnFormula>IFERROR(IF($B8="","",IF(I_CH_CAL=2,SUMPRODUCT(--(T_ORDERS[ASSET]=$B8),--(T_ORDERS[RENT OUT DATE]&lt;=Z$6),--(T_ORDERS[RETURN DATE]&gt;=Z$6),T_ORDERS[QUANTITY]),INDEX(T_ASSET['# OF ITEMS], $A8)-SUMPRODUCT(--(T_ORDERS[ASSET]=$B8),--(T_ORDERS[RENT OUT DATE]&lt;=Z$6),--(T_ORDERS[RETURN DATE]&gt;=Z$6),T_ORDERS[QUANTITY]))),"")</calculatedColumnFormula>
    </tableColumn>
    <tableColumn id="27" xr3:uid="{00000000-0010-0000-0200-00001B000000}" name="D25" dataDxfId="6">
      <calculatedColumnFormula>IFERROR(IF($B8="","",IF(I_CH_CAL=2,SUMPRODUCT(--(T_ORDERS[ASSET]=$B8),--(T_ORDERS[RENT OUT DATE]&lt;=AA$6),--(T_ORDERS[RETURN DATE]&gt;=AA$6),T_ORDERS[QUANTITY]),INDEX(T_ASSET['# OF ITEMS], $A8)-SUMPRODUCT(--(T_ORDERS[ASSET]=$B8),--(T_ORDERS[RENT OUT DATE]&lt;=AA$6),--(T_ORDERS[RETURN DATE]&gt;=AA$6),T_ORDERS[QUANTITY]))),"")</calculatedColumnFormula>
    </tableColumn>
    <tableColumn id="28" xr3:uid="{00000000-0010-0000-0200-00001C000000}" name="D26" dataDxfId="5">
      <calculatedColumnFormula>IFERROR(IF($B8="","",IF(I_CH_CAL=2,SUMPRODUCT(--(T_ORDERS[ASSET]=$B8),--(T_ORDERS[RENT OUT DATE]&lt;=AB$6),--(T_ORDERS[RETURN DATE]&gt;=AB$6),T_ORDERS[QUANTITY]),INDEX(T_ASSET['# OF ITEMS], $A8)-SUMPRODUCT(--(T_ORDERS[ASSET]=$B8),--(T_ORDERS[RENT OUT DATE]&lt;=AB$6),--(T_ORDERS[RETURN DATE]&gt;=AB$6),T_ORDERS[QUANTITY]))),"")</calculatedColumnFormula>
    </tableColumn>
    <tableColumn id="29" xr3:uid="{00000000-0010-0000-0200-00001D000000}" name="D27" dataDxfId="4">
      <calculatedColumnFormula>IFERROR(IF($B8="","",IF(I_CH_CAL=2,SUMPRODUCT(--(T_ORDERS[ASSET]=$B8),--(T_ORDERS[RENT OUT DATE]&lt;=AC$6),--(T_ORDERS[RETURN DATE]&gt;=AC$6),T_ORDERS[QUANTITY]),INDEX(T_ASSET['# OF ITEMS], $A8)-SUMPRODUCT(--(T_ORDERS[ASSET]=$B8),--(T_ORDERS[RENT OUT DATE]&lt;=AC$6),--(T_ORDERS[RETURN DATE]&gt;=AC$6),T_ORDERS[QUANTITY]))),"")</calculatedColumnFormula>
    </tableColumn>
    <tableColumn id="30" xr3:uid="{00000000-0010-0000-0200-00001E000000}" name="D28" dataDxfId="3">
      <calculatedColumnFormula>IFERROR(IF($B8="","",IF(I_CH_CAL=2,SUMPRODUCT(--(T_ORDERS[ASSET]=$B8),--(T_ORDERS[RENT OUT DATE]&lt;=AD$6),--(T_ORDERS[RETURN DATE]&gt;=AD$6),T_ORDERS[QUANTITY]),INDEX(T_ASSET['# OF ITEMS], $A8)-SUMPRODUCT(--(T_ORDERS[ASSET]=$B8),--(T_ORDERS[RENT OUT DATE]&lt;=AD$6),--(T_ORDERS[RETURN DATE]&gt;=AD$6),T_ORDERS[QUANTITY]))),"")</calculatedColumnFormula>
    </tableColumn>
    <tableColumn id="31" xr3:uid="{00000000-0010-0000-0200-00001F000000}" name="D29" dataDxfId="2">
      <calculatedColumnFormula>IFERROR(IF($B8="","",IF(I_CH_CAL=2,SUMPRODUCT(--(T_ORDERS[ASSET]=$B8),--(T_ORDERS[RENT OUT DATE]&lt;=AE$6),--(T_ORDERS[RETURN DATE]&gt;=AE$6),T_ORDERS[QUANTITY]),INDEX(T_ASSET['# OF ITEMS], $A8)-SUMPRODUCT(--(T_ORDERS[ASSET]=$B8),--(T_ORDERS[RENT OUT DATE]&lt;=AE$6),--(T_ORDERS[RETURN DATE]&gt;=AE$6),T_ORDERS[QUANTITY]))),"")</calculatedColumnFormula>
    </tableColumn>
    <tableColumn id="32" xr3:uid="{00000000-0010-0000-0200-000020000000}" name="D30" dataDxfId="1">
      <calculatedColumnFormula>IFERROR(IF($B8="","",IF(I_CH_CAL=2,SUMPRODUCT(--(T_ORDERS[ASSET]=$B8),--(T_ORDERS[RENT OUT DATE]&lt;=AF$6),--(T_ORDERS[RETURN DATE]&gt;=AF$6),T_ORDERS[QUANTITY]),INDEX(T_ASSET['# OF ITEMS], $A8)-SUMPRODUCT(--(T_ORDERS[ASSET]=$B8),--(T_ORDERS[RENT OUT DATE]&lt;=AF$6),--(T_ORDERS[RETURN DATE]&gt;=AF$6),T_ORDERS[QUANTITY]))),"")</calculatedColumnFormula>
    </tableColumn>
    <tableColumn id="33" xr3:uid="{00000000-0010-0000-0200-000021000000}" name="D31" dataDxfId="0">
      <calculatedColumnFormula>IFERROR(IF($B8="","",IF(I_CH_CAL=2,SUMPRODUCT(--(T_ORDERS[ASSET]=$B8),--(T_ORDERS[RENT OUT DATE]&lt;=AG$6),--(T_ORDERS[RETURN DATE]&gt;=AG$6),T_ORDERS[QUANTITY]),INDEX(T_ASSET['# OF ITEMS], $A8)-SUMPRODUCT(--(T_ORDERS[ASSET]=$B8),--(T_ORDERS[RENT OUT DATE]&lt;=AG$6),--(T_ORDERS[RETURN DATE]&gt;=AG$6),T_ORDERS[QUANTITY]))),"")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e.ic.ac.uk/pcheung/teaching/DE1_EE/stores/sg90_datasheet.pdf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3"/>
  <sheetViews>
    <sheetView showGridLines="0" workbookViewId="0">
      <selection activeCell="D8" sqref="D8"/>
    </sheetView>
  </sheetViews>
  <sheetFormatPr defaultRowHeight="14.25" x14ac:dyDescent="0.45"/>
  <cols>
    <col min="1" max="1" width="22" customWidth="1"/>
    <col min="2" max="2" width="34.86328125" bestFit="1" customWidth="1"/>
    <col min="3" max="5" width="20.73046875" customWidth="1"/>
    <col min="9" max="9" width="2.73046875" customWidth="1"/>
  </cols>
  <sheetData>
    <row r="1" spans="1:10" ht="28.5" x14ac:dyDescent="0.85">
      <c r="A1" s="10" t="s">
        <v>20</v>
      </c>
    </row>
    <row r="2" spans="1:10" ht="21" x14ac:dyDescent="0.65">
      <c r="C2" s="11" t="s">
        <v>23</v>
      </c>
      <c r="D2" s="22" t="s">
        <v>14</v>
      </c>
      <c r="E2" s="12" t="s">
        <v>15</v>
      </c>
      <c r="G2" s="51" t="s">
        <v>11</v>
      </c>
      <c r="H2" s="51"/>
    </row>
    <row r="3" spans="1:10" ht="15" customHeight="1" x14ac:dyDescent="0.45">
      <c r="C3" s="52">
        <f>SUM(T_ASSET['# OF ITEMS])</f>
        <v>16</v>
      </c>
      <c r="D3" s="54">
        <f ca="1">SUM(T_ASSET[RENTED OUT])</f>
        <v>8</v>
      </c>
      <c r="E3" s="55">
        <f ca="1">SUM(T_ASSET[IN STOCK])</f>
        <v>8</v>
      </c>
      <c r="G3" s="56" t="str">
        <f ca="1">UPPER(TEXT(H3,"MMM"))</f>
        <v>SEP</v>
      </c>
      <c r="H3" s="53">
        <f ca="1">TODAY()</f>
        <v>44454</v>
      </c>
      <c r="J3" s="2"/>
    </row>
    <row r="4" spans="1:10" ht="15" customHeight="1" x14ac:dyDescent="0.45">
      <c r="C4" s="52"/>
      <c r="D4" s="54"/>
      <c r="E4" s="55"/>
      <c r="G4" s="56"/>
      <c r="H4" s="53"/>
    </row>
    <row r="6" spans="1:10" x14ac:dyDescent="0.45">
      <c r="A6" s="7" t="s">
        <v>58</v>
      </c>
      <c r="D6" s="7" t="s">
        <v>57</v>
      </c>
    </row>
    <row r="7" spans="1:10" ht="22.5" customHeight="1" x14ac:dyDescent="0.45">
      <c r="A7" s="15" t="s">
        <v>0</v>
      </c>
      <c r="B7" s="15" t="s">
        <v>1</v>
      </c>
      <c r="C7" s="15" t="s">
        <v>23</v>
      </c>
      <c r="D7" s="21" t="s">
        <v>14</v>
      </c>
      <c r="E7" s="21" t="s">
        <v>15</v>
      </c>
    </row>
    <row r="8" spans="1:10" x14ac:dyDescent="0.45">
      <c r="A8" t="s">
        <v>60</v>
      </c>
      <c r="B8" s="49" t="s">
        <v>61</v>
      </c>
      <c r="C8">
        <v>2</v>
      </c>
      <c r="D8" s="6">
        <f ca="1">IFERROR(SUMPRODUCT(--(T_ORDERS[ASSET]=T_ASSET[[#This Row],[ASSET NAME]]),--(T_ORDERS[RENT OUT DATE]&lt;=TD),--(T_ORDERS[RETURN DATE]&gt;=TD),T_ORDERS[QUANTITY]),"")</f>
        <v>0</v>
      </c>
      <c r="E8" s="6">
        <f ca="1">IFERROR((T_ASSET[[#This Row],['# OF ITEMS]]-T_ASSET[[#This Row],[RENTED OUT]]),"")</f>
        <v>2</v>
      </c>
    </row>
    <row r="9" spans="1:10" x14ac:dyDescent="0.45">
      <c r="A9" t="s">
        <v>63</v>
      </c>
      <c r="C9">
        <v>1</v>
      </c>
      <c r="D9" s="50">
        <f ca="1">IFERROR(SUMPRODUCT(--(T_ORDERS[ASSET]=T_ASSET[[#This Row],[ASSET NAME]]),--(T_ORDERS[RENT OUT DATE]&lt;=TD),--(T_ORDERS[RETURN DATE]&gt;=TD),T_ORDERS[QUANTITY]),"")</f>
        <v>1</v>
      </c>
      <c r="E9" s="50">
        <f ca="1">IFERROR((T_ASSET[[#This Row],['# OF ITEMS]]-T_ASSET[[#This Row],[RENTED OUT]]),"")</f>
        <v>0</v>
      </c>
    </row>
    <row r="10" spans="1:10" x14ac:dyDescent="0.45">
      <c r="A10" t="s">
        <v>62</v>
      </c>
      <c r="C10">
        <v>1</v>
      </c>
      <c r="D10" s="50">
        <f ca="1">IFERROR(SUMPRODUCT(--(T_ORDERS[ASSET]=T_ASSET[[#This Row],[ASSET NAME]]),--(T_ORDERS[RENT OUT DATE]&lt;=TD),--(T_ORDERS[RETURN DATE]&gt;=TD),T_ORDERS[QUANTITY]),"")</f>
        <v>1</v>
      </c>
      <c r="E10" s="50">
        <f ca="1">IFERROR((T_ASSET[[#This Row],['# OF ITEMS]]-T_ASSET[[#This Row],[RENTED OUT]]),"")</f>
        <v>0</v>
      </c>
    </row>
    <row r="11" spans="1:10" x14ac:dyDescent="0.45">
      <c r="A11" t="s">
        <v>64</v>
      </c>
      <c r="C11">
        <v>1</v>
      </c>
      <c r="D11" s="50">
        <f ca="1">IFERROR(SUMPRODUCT(--(T_ORDERS[ASSET]=T_ASSET[[#This Row],[ASSET NAME]]),--(T_ORDERS[RENT OUT DATE]&lt;=TD),--(T_ORDERS[RETURN DATE]&gt;=TD),T_ORDERS[QUANTITY]),"")</f>
        <v>1</v>
      </c>
      <c r="E11" s="50">
        <f ca="1">IFERROR((T_ASSET[[#This Row],['# OF ITEMS]]-T_ASSET[[#This Row],[RENTED OUT]]),"")</f>
        <v>0</v>
      </c>
    </row>
    <row r="12" spans="1:10" x14ac:dyDescent="0.45">
      <c r="A12" t="s">
        <v>65</v>
      </c>
      <c r="C12">
        <v>1</v>
      </c>
      <c r="D12" s="50">
        <f ca="1">IFERROR(SUMPRODUCT(--(T_ORDERS[ASSET]=T_ASSET[[#This Row],[ASSET NAME]]),--(T_ORDERS[RENT OUT DATE]&lt;=TD),--(T_ORDERS[RETURN DATE]&gt;=TD),T_ORDERS[QUANTITY]),"")</f>
        <v>1</v>
      </c>
      <c r="E12" s="50">
        <f ca="1">IFERROR((T_ASSET[[#This Row],['# OF ITEMS]]-T_ASSET[[#This Row],[RENTED OUT]]),"")</f>
        <v>0</v>
      </c>
    </row>
    <row r="13" spans="1:10" x14ac:dyDescent="0.45">
      <c r="A13" t="s">
        <v>66</v>
      </c>
      <c r="C13">
        <v>1</v>
      </c>
      <c r="D13" s="50">
        <f ca="1">IFERROR(SUMPRODUCT(--(T_ORDERS[ASSET]=T_ASSET[[#This Row],[ASSET NAME]]),--(T_ORDERS[RENT OUT DATE]&lt;=TD),--(T_ORDERS[RETURN DATE]&gt;=TD),T_ORDERS[QUANTITY]),"")</f>
        <v>0</v>
      </c>
      <c r="E13" s="50">
        <f ca="1">IFERROR((T_ASSET[[#This Row],['# OF ITEMS]]-T_ASSET[[#This Row],[RENTED OUT]]),"")</f>
        <v>1</v>
      </c>
    </row>
    <row r="14" spans="1:10" x14ac:dyDescent="0.45">
      <c r="A14" t="s">
        <v>67</v>
      </c>
      <c r="C14">
        <v>1</v>
      </c>
      <c r="D14" s="50">
        <f ca="1">IFERROR(SUMPRODUCT(--(T_ORDERS[ASSET]=T_ASSET[[#This Row],[ASSET NAME]]),--(T_ORDERS[RENT OUT DATE]&lt;=TD),--(T_ORDERS[RETURN DATE]&gt;=TD),T_ORDERS[QUANTITY]),"")</f>
        <v>1</v>
      </c>
      <c r="E14" s="50">
        <f ca="1">IFERROR((T_ASSET[[#This Row],['# OF ITEMS]]-T_ASSET[[#This Row],[RENTED OUT]]),"")</f>
        <v>0</v>
      </c>
    </row>
    <row r="15" spans="1:10" x14ac:dyDescent="0.45">
      <c r="A15" t="s">
        <v>68</v>
      </c>
      <c r="C15">
        <v>1</v>
      </c>
      <c r="D15" s="50">
        <f ca="1">IFERROR(SUMPRODUCT(--(T_ORDERS[ASSET]=T_ASSET[[#This Row],[ASSET NAME]]),--(T_ORDERS[RENT OUT DATE]&lt;=TD),--(T_ORDERS[RETURN DATE]&gt;=TD),T_ORDERS[QUANTITY]),"")</f>
        <v>0</v>
      </c>
      <c r="E15" s="50">
        <f ca="1">IFERROR((T_ASSET[[#This Row],['# OF ITEMS]]-T_ASSET[[#This Row],[RENTED OUT]]),"")</f>
        <v>1</v>
      </c>
    </row>
    <row r="16" spans="1:10" x14ac:dyDescent="0.45">
      <c r="A16" t="s">
        <v>69</v>
      </c>
      <c r="C16">
        <v>1</v>
      </c>
      <c r="D16" s="50">
        <f ca="1">IFERROR(SUMPRODUCT(--(T_ORDERS[ASSET]=T_ASSET[[#This Row],[ASSET NAME]]),--(T_ORDERS[RENT OUT DATE]&lt;=TD),--(T_ORDERS[RETURN DATE]&gt;=TD),T_ORDERS[QUANTITY]),"")</f>
        <v>0</v>
      </c>
      <c r="E16" s="50">
        <f ca="1">IFERROR((T_ASSET[[#This Row],['# OF ITEMS]]-T_ASSET[[#This Row],[RENTED OUT]]),"")</f>
        <v>1</v>
      </c>
    </row>
    <row r="17" spans="1:5" x14ac:dyDescent="0.45">
      <c r="A17" t="s">
        <v>70</v>
      </c>
      <c r="C17">
        <v>1</v>
      </c>
      <c r="D17" s="50">
        <f ca="1">IFERROR(SUMPRODUCT(--(T_ORDERS[ASSET]=T_ASSET[[#This Row],[ASSET NAME]]),--(T_ORDERS[RENT OUT DATE]&lt;=TD),--(T_ORDERS[RETURN DATE]&gt;=TD),T_ORDERS[QUANTITY]),"")</f>
        <v>1</v>
      </c>
      <c r="E17" s="50">
        <f ca="1">IFERROR((T_ASSET[[#This Row],['# OF ITEMS]]-T_ASSET[[#This Row],[RENTED OUT]]),"")</f>
        <v>0</v>
      </c>
    </row>
    <row r="18" spans="1:5" x14ac:dyDescent="0.45">
      <c r="A18" t="s">
        <v>71</v>
      </c>
      <c r="C18">
        <v>1</v>
      </c>
      <c r="D18" s="50">
        <f ca="1">IFERROR(SUMPRODUCT(--(T_ORDERS[ASSET]=T_ASSET[[#This Row],[ASSET NAME]]),--(T_ORDERS[RENT OUT DATE]&lt;=TD),--(T_ORDERS[RETURN DATE]&gt;=TD),T_ORDERS[QUANTITY]),"")</f>
        <v>1</v>
      </c>
      <c r="E18" s="50">
        <f ca="1">IFERROR((T_ASSET[[#This Row],['# OF ITEMS]]-T_ASSET[[#This Row],[RENTED OUT]]),"")</f>
        <v>0</v>
      </c>
    </row>
    <row r="19" spans="1:5" x14ac:dyDescent="0.45">
      <c r="A19" t="s">
        <v>72</v>
      </c>
      <c r="B19" t="s">
        <v>76</v>
      </c>
      <c r="C19">
        <v>1</v>
      </c>
      <c r="D19" s="50">
        <f ca="1">IFERROR(SUMPRODUCT(--(T_ORDERS[ASSET]=T_ASSET[[#This Row],[ASSET NAME]]),--(T_ORDERS[RENT OUT DATE]&lt;=TD),--(T_ORDERS[RETURN DATE]&gt;=TD),T_ORDERS[QUANTITY]),"")</f>
        <v>1</v>
      </c>
      <c r="E19" s="50">
        <f ca="1">IFERROR((T_ASSET[[#This Row],['# OF ITEMS]]-T_ASSET[[#This Row],[RENTED OUT]]),"")</f>
        <v>0</v>
      </c>
    </row>
    <row r="20" spans="1:5" x14ac:dyDescent="0.45">
      <c r="A20" t="s">
        <v>73</v>
      </c>
      <c r="B20" t="s">
        <v>77</v>
      </c>
      <c r="C20">
        <v>1</v>
      </c>
      <c r="D20" s="50">
        <f ca="1">IFERROR(SUMPRODUCT(--(T_ORDERS[ASSET]=T_ASSET[[#This Row],[ASSET NAME]]),--(T_ORDERS[RENT OUT DATE]&lt;=TD),--(T_ORDERS[RETURN DATE]&gt;=TD),T_ORDERS[QUANTITY]),"")</f>
        <v>0</v>
      </c>
      <c r="E20" s="50">
        <f ca="1">IFERROR((T_ASSET[[#This Row],['# OF ITEMS]]-T_ASSET[[#This Row],[RENTED OUT]]),"")</f>
        <v>1</v>
      </c>
    </row>
    <row r="21" spans="1:5" x14ac:dyDescent="0.45">
      <c r="A21" t="s">
        <v>74</v>
      </c>
      <c r="B21" t="s">
        <v>77</v>
      </c>
      <c r="C21">
        <v>1</v>
      </c>
      <c r="D21" s="50">
        <f ca="1">IFERROR(SUMPRODUCT(--(T_ORDERS[ASSET]=T_ASSET[[#This Row],[ASSET NAME]]),--(T_ORDERS[RENT OUT DATE]&lt;=TD),--(T_ORDERS[RETURN DATE]&gt;=TD),T_ORDERS[QUANTITY]),"")</f>
        <v>0</v>
      </c>
      <c r="E21" s="50">
        <f ca="1">IFERROR((T_ASSET[[#This Row],['# OF ITEMS]]-T_ASSET[[#This Row],[RENTED OUT]]),"")</f>
        <v>1</v>
      </c>
    </row>
    <row r="22" spans="1:5" x14ac:dyDescent="0.45">
      <c r="A22" t="s">
        <v>75</v>
      </c>
      <c r="C22">
        <v>1</v>
      </c>
      <c r="D22" s="50">
        <f ca="1">IFERROR(SUMPRODUCT(--(T_ORDERS[ASSET]=T_ASSET[[#This Row],[ASSET NAME]]),--(T_ORDERS[RENT OUT DATE]&lt;=TD),--(T_ORDERS[RETURN DATE]&gt;=TD),T_ORDERS[QUANTITY]),"")</f>
        <v>0</v>
      </c>
      <c r="E22" s="50">
        <f ca="1">IFERROR((T_ASSET[[#This Row],['# OF ITEMS]]-T_ASSET[[#This Row],[RENTED OUT]]),"")</f>
        <v>1</v>
      </c>
    </row>
    <row r="23" spans="1:5" x14ac:dyDescent="0.45">
      <c r="D23" s="50">
        <f ca="1">IFERROR(SUMPRODUCT(--(T_ORDERS[ASSET]=T_ASSET[[#This Row],[ASSET NAME]]),--(T_ORDERS[RENT OUT DATE]&lt;=TD),--(T_ORDERS[RETURN DATE]&gt;=TD),T_ORDERS[QUANTITY]),"")</f>
        <v>0</v>
      </c>
      <c r="E23" s="50">
        <f ca="1">IFERROR((T_ASSET[[#This Row],['# OF ITEMS]]-T_ASSET[[#This Row],[RENTED OUT]]),"")</f>
        <v>0</v>
      </c>
    </row>
  </sheetData>
  <mergeCells count="6">
    <mergeCell ref="G2:H2"/>
    <mergeCell ref="C3:C4"/>
    <mergeCell ref="H3:H4"/>
    <mergeCell ref="D3:D4"/>
    <mergeCell ref="E3:E4"/>
    <mergeCell ref="G3:G4"/>
  </mergeCells>
  <phoneticPr fontId="23" type="noConversion"/>
  <hyperlinks>
    <hyperlink ref="B8" r:id="rId1" xr:uid="{0873F92D-CC3A-4FFC-B4EC-C846F15ED504}"/>
  </hyperlinks>
  <pageMargins left="0.7" right="0.7" top="0.75" bottom="0.75" header="0.3" footer="0.3"/>
  <pageSetup orientation="portrait" horizontalDpi="4294967293" verticalDpi="0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showGridLines="0" tabSelected="1" workbookViewId="0">
      <pane ySplit="7" topLeftCell="A8" activePane="bottomLeft" state="frozen"/>
      <selection pane="bottomLeft" activeCell="E14" sqref="E14"/>
    </sheetView>
  </sheetViews>
  <sheetFormatPr defaultRowHeight="14.25" x14ac:dyDescent="0.45"/>
  <cols>
    <col min="1" max="1" width="21.265625" customWidth="1"/>
    <col min="2" max="2" width="18.3984375" customWidth="1"/>
    <col min="3" max="3" width="31.265625" customWidth="1"/>
    <col min="4" max="6" width="20.73046875" customWidth="1"/>
    <col min="7" max="7" width="19.265625" bestFit="1" customWidth="1"/>
    <col min="8" max="38" width="4.73046875" customWidth="1"/>
  </cols>
  <sheetData>
    <row r="1" spans="1:7" ht="23.25" x14ac:dyDescent="0.7">
      <c r="A1" s="9"/>
    </row>
    <row r="2" spans="1:7" ht="28.5" customHeight="1" x14ac:dyDescent="0.45">
      <c r="B2" s="25" t="s">
        <v>16</v>
      </c>
      <c r="C2" s="23"/>
      <c r="D2" s="23"/>
      <c r="E2" s="48"/>
      <c r="F2" s="48" t="s">
        <v>56</v>
      </c>
    </row>
    <row r="3" spans="1:7" ht="16.149999999999999" thickBot="1" x14ac:dyDescent="0.55000000000000004">
      <c r="A3" s="2"/>
      <c r="C3" s="17" t="s">
        <v>21</v>
      </c>
      <c r="D3" s="14" t="s">
        <v>9</v>
      </c>
      <c r="E3" s="14" t="s">
        <v>10</v>
      </c>
      <c r="F3" s="3" t="s">
        <v>22</v>
      </c>
    </row>
    <row r="4" spans="1:7" ht="36.75" customHeight="1" thickBot="1" x14ac:dyDescent="0.5">
      <c r="C4" s="26" t="s">
        <v>67</v>
      </c>
      <c r="D4" s="18">
        <v>44452</v>
      </c>
      <c r="E4" s="18">
        <v>44455</v>
      </c>
      <c r="F4" s="19">
        <f>IF(I_CH_ED-I_CH_SD&gt;90,"",C_MIN_AVL)</f>
        <v>0</v>
      </c>
      <c r="G4" s="20" t="str">
        <f>IF(I_CH_ED-I_CH_SD&gt;90,"Please choose a window less than 90 days long","")</f>
        <v/>
      </c>
    </row>
    <row r="5" spans="1:7" x14ac:dyDescent="0.45">
      <c r="F5" s="24" t="str">
        <f>IF(F4&lt;0,"Not enough inventory","")</f>
        <v/>
      </c>
    </row>
    <row r="6" spans="1:7" ht="21" x14ac:dyDescent="0.65">
      <c r="A6" s="8" t="s">
        <v>24</v>
      </c>
      <c r="B6" s="7" t="s">
        <v>59</v>
      </c>
    </row>
    <row r="7" spans="1:7" ht="24.75" customHeight="1" x14ac:dyDescent="0.45">
      <c r="A7" s="13" t="s">
        <v>2</v>
      </c>
      <c r="B7" s="13" t="s">
        <v>3</v>
      </c>
      <c r="C7" s="13" t="s">
        <v>4</v>
      </c>
      <c r="D7" s="15" t="s">
        <v>5</v>
      </c>
      <c r="E7" s="16" t="s">
        <v>9</v>
      </c>
      <c r="F7" s="16" t="s">
        <v>10</v>
      </c>
      <c r="G7" s="15" t="s">
        <v>25</v>
      </c>
    </row>
    <row r="8" spans="1:7" x14ac:dyDescent="0.45">
      <c r="A8">
        <v>1</v>
      </c>
      <c r="B8" s="4">
        <v>44454</v>
      </c>
      <c r="C8" t="s">
        <v>67</v>
      </c>
      <c r="D8">
        <v>1</v>
      </c>
      <c r="E8" s="4">
        <v>44454</v>
      </c>
      <c r="F8" s="4">
        <v>44461</v>
      </c>
      <c r="G8" s="4" t="s">
        <v>80</v>
      </c>
    </row>
    <row r="9" spans="1:7" x14ac:dyDescent="0.45">
      <c r="A9">
        <v>2</v>
      </c>
      <c r="B9" s="4">
        <v>44454</v>
      </c>
      <c r="C9" t="s">
        <v>65</v>
      </c>
      <c r="D9">
        <v>1</v>
      </c>
      <c r="E9" s="4">
        <v>44454</v>
      </c>
      <c r="F9" s="4">
        <v>44461</v>
      </c>
      <c r="G9" s="4" t="s">
        <v>79</v>
      </c>
    </row>
    <row r="10" spans="1:7" x14ac:dyDescent="0.45">
      <c r="A10">
        <v>3</v>
      </c>
      <c r="B10" s="4">
        <v>44454</v>
      </c>
      <c r="C10" t="s">
        <v>63</v>
      </c>
      <c r="D10">
        <v>1</v>
      </c>
      <c r="E10" s="4">
        <v>44454</v>
      </c>
      <c r="F10" s="4">
        <v>44461</v>
      </c>
      <c r="G10" s="4" t="s">
        <v>78</v>
      </c>
    </row>
    <row r="11" spans="1:7" x14ac:dyDescent="0.45">
      <c r="A11">
        <v>4</v>
      </c>
      <c r="B11" s="4">
        <v>44454</v>
      </c>
      <c r="C11" t="s">
        <v>64</v>
      </c>
      <c r="D11">
        <v>1</v>
      </c>
      <c r="E11" s="4">
        <v>44454</v>
      </c>
      <c r="F11" s="4">
        <v>44461</v>
      </c>
      <c r="G11" s="4" t="s">
        <v>81</v>
      </c>
    </row>
    <row r="12" spans="1:7" x14ac:dyDescent="0.45">
      <c r="A12">
        <v>5</v>
      </c>
      <c r="B12" s="4">
        <v>44454</v>
      </c>
      <c r="C12" t="s">
        <v>71</v>
      </c>
      <c r="D12">
        <v>1</v>
      </c>
      <c r="E12" s="4">
        <v>44454</v>
      </c>
      <c r="F12" s="4">
        <v>44461</v>
      </c>
      <c r="G12" s="4" t="s">
        <v>82</v>
      </c>
    </row>
    <row r="13" spans="1:7" x14ac:dyDescent="0.45">
      <c r="A13">
        <v>6</v>
      </c>
      <c r="B13" s="4">
        <v>44454</v>
      </c>
      <c r="C13" t="s">
        <v>72</v>
      </c>
      <c r="D13">
        <v>1</v>
      </c>
      <c r="E13" s="4">
        <v>44454</v>
      </c>
      <c r="F13" s="4">
        <v>44461</v>
      </c>
      <c r="G13" s="4" t="s">
        <v>83</v>
      </c>
    </row>
    <row r="14" spans="1:7" x14ac:dyDescent="0.45">
      <c r="A14">
        <v>7</v>
      </c>
      <c r="B14" s="4">
        <v>44454</v>
      </c>
      <c r="C14" t="s">
        <v>62</v>
      </c>
      <c r="D14">
        <v>1</v>
      </c>
      <c r="E14" s="4">
        <v>44454</v>
      </c>
      <c r="F14" s="4">
        <v>44461</v>
      </c>
      <c r="G14" s="4" t="s">
        <v>84</v>
      </c>
    </row>
    <row r="15" spans="1:7" x14ac:dyDescent="0.45">
      <c r="A15">
        <v>8</v>
      </c>
      <c r="B15" s="4">
        <v>44454</v>
      </c>
      <c r="C15" t="s">
        <v>70</v>
      </c>
      <c r="D15">
        <v>1</v>
      </c>
      <c r="E15" s="4">
        <v>44454</v>
      </c>
      <c r="F15" s="4">
        <v>44461</v>
      </c>
      <c r="G15" s="4" t="s">
        <v>85</v>
      </c>
    </row>
    <row r="16" spans="1:7" x14ac:dyDescent="0.45">
      <c r="B16" s="4"/>
      <c r="E16" s="4"/>
      <c r="F16" s="4"/>
      <c r="G16" s="4"/>
    </row>
    <row r="17" spans="2:7" x14ac:dyDescent="0.45">
      <c r="B17" s="4"/>
      <c r="E17" s="4"/>
      <c r="F17" s="4"/>
      <c r="G17" s="4"/>
    </row>
    <row r="18" spans="2:7" x14ac:dyDescent="0.45">
      <c r="B18" s="4"/>
      <c r="E18" s="4"/>
      <c r="F18" s="4"/>
      <c r="G18" s="4"/>
    </row>
    <row r="19" spans="2:7" x14ac:dyDescent="0.45">
      <c r="B19" s="4"/>
      <c r="E19" s="4"/>
      <c r="F19" s="4"/>
      <c r="G19" s="4"/>
    </row>
    <row r="20" spans="2:7" x14ac:dyDescent="0.45">
      <c r="B20" s="4"/>
      <c r="E20" s="4"/>
      <c r="F20" s="4"/>
      <c r="G20" s="4"/>
    </row>
    <row r="21" spans="2:7" x14ac:dyDescent="0.45">
      <c r="B21" s="4"/>
      <c r="E21" s="4"/>
      <c r="F21" s="4"/>
      <c r="G21" s="4"/>
    </row>
    <row r="22" spans="2:7" x14ac:dyDescent="0.45">
      <c r="B22" s="4"/>
      <c r="E22" s="4"/>
      <c r="F22" s="4"/>
      <c r="G22" s="4"/>
    </row>
    <row r="23" spans="2:7" x14ac:dyDescent="0.45">
      <c r="B23" s="4"/>
      <c r="E23" s="4"/>
      <c r="F23" s="4"/>
      <c r="G23" s="4"/>
    </row>
  </sheetData>
  <phoneticPr fontId="23" type="noConversion"/>
  <dataValidations count="1">
    <dataValidation type="list" allowBlank="1" showInputMessage="1" showErrorMessage="1" sqref="C4 C8:C23" xr:uid="{00000000-0002-0000-0200-000000000000}">
      <formula1>L_ASSETS</formula1>
    </dataValidation>
  </dataValidations>
  <pageMargins left="0.7" right="0.7" top="0.75" bottom="0.75" header="0.3" footer="0.3"/>
  <pageSetup orientation="portrait" horizont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AG32"/>
  <sheetViews>
    <sheetView showGridLines="0" topLeftCell="A5" workbookViewId="0">
      <selection activeCell="H10" sqref="H10"/>
    </sheetView>
  </sheetViews>
  <sheetFormatPr defaultColWidth="9.1328125" defaultRowHeight="14.25" x14ac:dyDescent="0.45"/>
  <cols>
    <col min="1" max="1" width="17.73046875" style="27" bestFit="1" customWidth="1"/>
    <col min="2" max="2" width="22.73046875" style="27" customWidth="1"/>
    <col min="3" max="33" width="5.73046875" style="27" customWidth="1"/>
    <col min="34" max="16384" width="9.1328125" style="27"/>
  </cols>
  <sheetData>
    <row r="1" spans="1:33" ht="14.65" thickBot="1" x14ac:dyDescent="0.5"/>
    <row r="2" spans="1:33" ht="35.1" customHeight="1" thickBot="1" x14ac:dyDescent="0.5">
      <c r="A2" s="28" t="s">
        <v>8</v>
      </c>
      <c r="B2" s="29">
        <v>44451</v>
      </c>
      <c r="F2" s="28" t="s">
        <v>6</v>
      </c>
      <c r="G2" s="30"/>
      <c r="H2" s="31"/>
      <c r="I2" s="31"/>
      <c r="J2" s="31"/>
      <c r="K2" s="32"/>
      <c r="O2" s="33"/>
      <c r="P2" s="28" t="s">
        <v>7</v>
      </c>
      <c r="R2" s="34"/>
      <c r="S2" s="42" t="str">
        <f>IF(I_CH_CAL=1,"ENOUGH INVENTORY","RENTED QUANTITY")</f>
        <v>ENOUGH INVENTORY</v>
      </c>
      <c r="W2" s="35"/>
      <c r="X2" s="42" t="str">
        <f>IF(I_CH_CAL=1,"NOT ENOUGH INVENTORY","")</f>
        <v>NOT ENOUGH INVENTORY</v>
      </c>
    </row>
    <row r="3" spans="1:33" ht="2.1" customHeight="1" x14ac:dyDescent="0.45">
      <c r="A3" s="36"/>
      <c r="AC3" s="37"/>
    </row>
    <row r="4" spans="1:33" ht="35.1" customHeight="1" x14ac:dyDescent="0.45">
      <c r="A4" s="38"/>
    </row>
    <row r="5" spans="1:33" ht="21" customHeight="1" x14ac:dyDescent="0.45">
      <c r="C5" s="43">
        <f>$B$2</f>
        <v>44451</v>
      </c>
      <c r="D5" s="43">
        <f>C5+1</f>
        <v>44452</v>
      </c>
      <c r="E5" s="43">
        <f t="shared" ref="E5:AG5" si="0">D5+1</f>
        <v>44453</v>
      </c>
      <c r="F5" s="43">
        <f t="shared" si="0"/>
        <v>44454</v>
      </c>
      <c r="G5" s="43">
        <f t="shared" si="0"/>
        <v>44455</v>
      </c>
      <c r="H5" s="43">
        <f t="shared" si="0"/>
        <v>44456</v>
      </c>
      <c r="I5" s="43">
        <f t="shared" si="0"/>
        <v>44457</v>
      </c>
      <c r="J5" s="43">
        <f t="shared" si="0"/>
        <v>44458</v>
      </c>
      <c r="K5" s="43">
        <f t="shared" si="0"/>
        <v>44459</v>
      </c>
      <c r="L5" s="43">
        <f t="shared" si="0"/>
        <v>44460</v>
      </c>
      <c r="M5" s="43">
        <f t="shared" si="0"/>
        <v>44461</v>
      </c>
      <c r="N5" s="43">
        <f t="shared" si="0"/>
        <v>44462</v>
      </c>
      <c r="O5" s="43">
        <f t="shared" si="0"/>
        <v>44463</v>
      </c>
      <c r="P5" s="43">
        <f t="shared" si="0"/>
        <v>44464</v>
      </c>
      <c r="Q5" s="43">
        <f t="shared" si="0"/>
        <v>44465</v>
      </c>
      <c r="R5" s="43">
        <f t="shared" si="0"/>
        <v>44466</v>
      </c>
      <c r="S5" s="43">
        <f t="shared" si="0"/>
        <v>44467</v>
      </c>
      <c r="T5" s="43">
        <f t="shared" si="0"/>
        <v>44468</v>
      </c>
      <c r="U5" s="43">
        <f t="shared" si="0"/>
        <v>44469</v>
      </c>
      <c r="V5" s="43">
        <f t="shared" si="0"/>
        <v>44470</v>
      </c>
      <c r="W5" s="43">
        <f t="shared" si="0"/>
        <v>44471</v>
      </c>
      <c r="X5" s="43">
        <f t="shared" si="0"/>
        <v>44472</v>
      </c>
      <c r="Y5" s="43">
        <f t="shared" si="0"/>
        <v>44473</v>
      </c>
      <c r="Z5" s="43">
        <f t="shared" si="0"/>
        <v>44474</v>
      </c>
      <c r="AA5" s="43">
        <f t="shared" si="0"/>
        <v>44475</v>
      </c>
      <c r="AB5" s="43">
        <f t="shared" si="0"/>
        <v>44476</v>
      </c>
      <c r="AC5" s="43">
        <f t="shared" si="0"/>
        <v>44477</v>
      </c>
      <c r="AD5" s="43">
        <f t="shared" si="0"/>
        <v>44478</v>
      </c>
      <c r="AE5" s="43">
        <f>AD5+1</f>
        <v>44479</v>
      </c>
      <c r="AF5" s="43">
        <f t="shared" si="0"/>
        <v>44480</v>
      </c>
      <c r="AG5" s="43">
        <f t="shared" si="0"/>
        <v>44481</v>
      </c>
    </row>
    <row r="6" spans="1:33" ht="21" customHeight="1" x14ac:dyDescent="0.45">
      <c r="C6" s="44">
        <f t="shared" ref="C6:AG6" si="1">C5</f>
        <v>44451</v>
      </c>
      <c r="D6" s="44">
        <f t="shared" si="1"/>
        <v>44452</v>
      </c>
      <c r="E6" s="44">
        <f t="shared" si="1"/>
        <v>44453</v>
      </c>
      <c r="F6" s="44">
        <f t="shared" si="1"/>
        <v>44454</v>
      </c>
      <c r="G6" s="44">
        <f t="shared" si="1"/>
        <v>44455</v>
      </c>
      <c r="H6" s="44">
        <f t="shared" si="1"/>
        <v>44456</v>
      </c>
      <c r="I6" s="44">
        <f t="shared" si="1"/>
        <v>44457</v>
      </c>
      <c r="J6" s="44">
        <f t="shared" si="1"/>
        <v>44458</v>
      </c>
      <c r="K6" s="44">
        <f t="shared" si="1"/>
        <v>44459</v>
      </c>
      <c r="L6" s="44">
        <f t="shared" si="1"/>
        <v>44460</v>
      </c>
      <c r="M6" s="44">
        <f t="shared" si="1"/>
        <v>44461</v>
      </c>
      <c r="N6" s="44">
        <f t="shared" si="1"/>
        <v>44462</v>
      </c>
      <c r="O6" s="44">
        <f t="shared" si="1"/>
        <v>44463</v>
      </c>
      <c r="P6" s="44">
        <f t="shared" si="1"/>
        <v>44464</v>
      </c>
      <c r="Q6" s="44">
        <f t="shared" si="1"/>
        <v>44465</v>
      </c>
      <c r="R6" s="44">
        <f t="shared" si="1"/>
        <v>44466</v>
      </c>
      <c r="S6" s="44">
        <f t="shared" si="1"/>
        <v>44467</v>
      </c>
      <c r="T6" s="44">
        <f t="shared" si="1"/>
        <v>44468</v>
      </c>
      <c r="U6" s="44">
        <f t="shared" si="1"/>
        <v>44469</v>
      </c>
      <c r="V6" s="44">
        <f t="shared" si="1"/>
        <v>44470</v>
      </c>
      <c r="W6" s="44">
        <f t="shared" si="1"/>
        <v>44471</v>
      </c>
      <c r="X6" s="44">
        <f t="shared" si="1"/>
        <v>44472</v>
      </c>
      <c r="Y6" s="44">
        <f t="shared" si="1"/>
        <v>44473</v>
      </c>
      <c r="Z6" s="44">
        <f t="shared" si="1"/>
        <v>44474</v>
      </c>
      <c r="AA6" s="44">
        <f t="shared" si="1"/>
        <v>44475</v>
      </c>
      <c r="AB6" s="44">
        <f t="shared" si="1"/>
        <v>44476</v>
      </c>
      <c r="AC6" s="44">
        <f t="shared" si="1"/>
        <v>44477</v>
      </c>
      <c r="AD6" s="44">
        <f t="shared" si="1"/>
        <v>44478</v>
      </c>
      <c r="AE6" s="44">
        <f t="shared" si="1"/>
        <v>44479</v>
      </c>
      <c r="AF6" s="44">
        <f t="shared" si="1"/>
        <v>44480</v>
      </c>
      <c r="AG6" s="44">
        <f t="shared" si="1"/>
        <v>44481</v>
      </c>
    </row>
    <row r="7" spans="1:33" ht="15.75" x14ac:dyDescent="0.5">
      <c r="A7" s="39" t="s">
        <v>12</v>
      </c>
      <c r="B7" s="40" t="s">
        <v>0</v>
      </c>
      <c r="C7" s="41" t="s">
        <v>13</v>
      </c>
      <c r="D7" s="41" t="s">
        <v>26</v>
      </c>
      <c r="E7" s="41" t="s">
        <v>27</v>
      </c>
      <c r="F7" s="41" t="s">
        <v>28</v>
      </c>
      <c r="G7" s="41" t="s">
        <v>29</v>
      </c>
      <c r="H7" s="41" t="s">
        <v>30</v>
      </c>
      <c r="I7" s="41" t="s">
        <v>31</v>
      </c>
      <c r="J7" s="41" t="s">
        <v>32</v>
      </c>
      <c r="K7" s="41" t="s">
        <v>33</v>
      </c>
      <c r="L7" s="41" t="s">
        <v>34</v>
      </c>
      <c r="M7" s="41" t="s">
        <v>35</v>
      </c>
      <c r="N7" s="41" t="s">
        <v>36</v>
      </c>
      <c r="O7" s="41" t="s">
        <v>37</v>
      </c>
      <c r="P7" s="41" t="s">
        <v>38</v>
      </c>
      <c r="Q7" s="41" t="s">
        <v>39</v>
      </c>
      <c r="R7" s="41" t="s">
        <v>40</v>
      </c>
      <c r="S7" s="41" t="s">
        <v>41</v>
      </c>
      <c r="T7" s="41" t="s">
        <v>42</v>
      </c>
      <c r="U7" s="41" t="s">
        <v>43</v>
      </c>
      <c r="V7" s="41" t="s">
        <v>44</v>
      </c>
      <c r="W7" s="41" t="s">
        <v>45</v>
      </c>
      <c r="X7" s="41" t="s">
        <v>46</v>
      </c>
      <c r="Y7" s="41" t="s">
        <v>47</v>
      </c>
      <c r="Z7" s="41" t="s">
        <v>48</v>
      </c>
      <c r="AA7" s="41" t="s">
        <v>49</v>
      </c>
      <c r="AB7" s="41" t="s">
        <v>50</v>
      </c>
      <c r="AC7" s="41" t="s">
        <v>51</v>
      </c>
      <c r="AD7" s="41" t="s">
        <v>52</v>
      </c>
      <c r="AE7" s="41" t="s">
        <v>53</v>
      </c>
      <c r="AF7" s="41" t="s">
        <v>54</v>
      </c>
      <c r="AG7" s="41" t="s">
        <v>55</v>
      </c>
    </row>
    <row r="8" spans="1:33" ht="15.75" x14ac:dyDescent="0.5">
      <c r="A8" s="45">
        <f t="shared" ref="A8:A32" si="2">ROW(1:1)</f>
        <v>1</v>
      </c>
      <c r="B8" s="45" t="str">
        <f t="shared" ref="B8:B32" si="3">IFERROR(INDEX(L_ASSETS,A8),"")</f>
        <v>Small Servo Motors</v>
      </c>
      <c r="C8" s="46">
        <f>IFERROR(IF($B8="","",IF(I_CH_CAL=2,SUMPRODUCT(--(T_ORDERS[ASSET]=$B8),--(T_ORDERS[RENT OUT DATE]&lt;=C$6),--(T_ORDERS[RETURN DATE]&gt;=C$6),T_ORDERS[QUANTITY]),INDEX(T_ASSET['# OF ITEMS], $A8)-SUMPRODUCT(--(T_ORDERS[ASSET]=$B8),--(T_ORDERS[RENT OUT DATE]&lt;=C$6),--(T_ORDERS[RETURN DATE]&gt;=C$6),T_ORDERS[QUANTITY]))),"")</f>
        <v>2</v>
      </c>
      <c r="D8" s="46">
        <f>IFERROR(IF($B8="","",IF(I_CH_CAL=2,SUMPRODUCT(--(T_ORDERS[ASSET]=$B8),--(T_ORDERS[RENT OUT DATE]&lt;=D$6),--(T_ORDERS[RETURN DATE]&gt;=D$6),T_ORDERS[QUANTITY]),INDEX(T_ASSET['# OF ITEMS], $A8)-SUMPRODUCT(--(T_ORDERS[ASSET]=$B8),--(T_ORDERS[RENT OUT DATE]&lt;=D$6),--(T_ORDERS[RETURN DATE]&gt;=D$6),T_ORDERS[QUANTITY]))),"")</f>
        <v>2</v>
      </c>
      <c r="E8" s="46">
        <f>IFERROR(IF($B8="","",IF(I_CH_CAL=2,SUMPRODUCT(--(T_ORDERS[ASSET]=$B8),--(T_ORDERS[RENT OUT DATE]&lt;=E$6),--(T_ORDERS[RETURN DATE]&gt;=E$6),T_ORDERS[QUANTITY]),INDEX(T_ASSET['# OF ITEMS], $A8)-SUMPRODUCT(--(T_ORDERS[ASSET]=$B8),--(T_ORDERS[RENT OUT DATE]&lt;=E$6),--(T_ORDERS[RETURN DATE]&gt;=E$6),T_ORDERS[QUANTITY]))),"")</f>
        <v>2</v>
      </c>
      <c r="F8" s="46">
        <f>IFERROR(IF($B8="","",IF(I_CH_CAL=2,SUMPRODUCT(--(T_ORDERS[ASSET]=$B8),--(T_ORDERS[RENT OUT DATE]&lt;=F$6),--(T_ORDERS[RETURN DATE]&gt;=F$6),T_ORDERS[QUANTITY]),INDEX(T_ASSET['# OF ITEMS], $A8)-SUMPRODUCT(--(T_ORDERS[ASSET]=$B8),--(T_ORDERS[RENT OUT DATE]&lt;=F$6),--(T_ORDERS[RETURN DATE]&gt;=F$6),T_ORDERS[QUANTITY]))),"")</f>
        <v>2</v>
      </c>
      <c r="G8" s="46">
        <f>IFERROR(IF($B8="","",IF(I_CH_CAL=2,SUMPRODUCT(--(T_ORDERS[ASSET]=$B8),--(T_ORDERS[RENT OUT DATE]&lt;=G$6),--(T_ORDERS[RETURN DATE]&gt;=G$6),T_ORDERS[QUANTITY]),INDEX(T_ASSET['# OF ITEMS], $A8)-SUMPRODUCT(--(T_ORDERS[ASSET]=$B8),--(T_ORDERS[RENT OUT DATE]&lt;=G$6),--(T_ORDERS[RETURN DATE]&gt;=G$6),T_ORDERS[QUANTITY]))),"")</f>
        <v>2</v>
      </c>
      <c r="H8" s="46">
        <f>IFERROR(IF($B8="","",IF(I_CH_CAL=2,SUMPRODUCT(--(T_ORDERS[ASSET]=$B8),--(T_ORDERS[RENT OUT DATE]&lt;=H$6),--(T_ORDERS[RETURN DATE]&gt;=H$6),T_ORDERS[QUANTITY]),INDEX(T_ASSET['# OF ITEMS], $A8)-SUMPRODUCT(--(T_ORDERS[ASSET]=$B8),--(T_ORDERS[RENT OUT DATE]&lt;=H$6),--(T_ORDERS[RETURN DATE]&gt;=H$6),T_ORDERS[QUANTITY]))),"")</f>
        <v>2</v>
      </c>
      <c r="I8" s="46">
        <f>IFERROR(IF($B8="","",IF(I_CH_CAL=2,SUMPRODUCT(--(T_ORDERS[ASSET]=$B8),--(T_ORDERS[RENT OUT DATE]&lt;=I$6),--(T_ORDERS[RETURN DATE]&gt;=I$6),T_ORDERS[QUANTITY]),INDEX(T_ASSET['# OF ITEMS], $A8)-SUMPRODUCT(--(T_ORDERS[ASSET]=$B8),--(T_ORDERS[RENT OUT DATE]&lt;=I$6),--(T_ORDERS[RETURN DATE]&gt;=I$6),T_ORDERS[QUANTITY]))),"")</f>
        <v>2</v>
      </c>
      <c r="J8" s="46">
        <f>IFERROR(IF($B8="","",IF(I_CH_CAL=2,SUMPRODUCT(--(T_ORDERS[ASSET]=$B8),--(T_ORDERS[RENT OUT DATE]&lt;=J$6),--(T_ORDERS[RETURN DATE]&gt;=J$6),T_ORDERS[QUANTITY]),INDEX(T_ASSET['# OF ITEMS], $A8)-SUMPRODUCT(--(T_ORDERS[ASSET]=$B8),--(T_ORDERS[RENT OUT DATE]&lt;=J$6),--(T_ORDERS[RETURN DATE]&gt;=J$6),T_ORDERS[QUANTITY]))),"")</f>
        <v>2</v>
      </c>
      <c r="K8" s="46">
        <f>IFERROR(IF($B8="","",IF(I_CH_CAL=2,SUMPRODUCT(--(T_ORDERS[ASSET]=$B8),--(T_ORDERS[RENT OUT DATE]&lt;=K$6),--(T_ORDERS[RETURN DATE]&gt;=K$6),T_ORDERS[QUANTITY]),INDEX(T_ASSET['# OF ITEMS], $A8)-SUMPRODUCT(--(T_ORDERS[ASSET]=$B8),--(T_ORDERS[RENT OUT DATE]&lt;=K$6),--(T_ORDERS[RETURN DATE]&gt;=K$6),T_ORDERS[QUANTITY]))),"")</f>
        <v>2</v>
      </c>
      <c r="L8" s="46">
        <f>IFERROR(IF($B8="","",IF(I_CH_CAL=2,SUMPRODUCT(--(T_ORDERS[ASSET]=$B8),--(T_ORDERS[RENT OUT DATE]&lt;=L$6),--(T_ORDERS[RETURN DATE]&gt;=L$6),T_ORDERS[QUANTITY]),INDEX(T_ASSET['# OF ITEMS], $A8)-SUMPRODUCT(--(T_ORDERS[ASSET]=$B8),--(T_ORDERS[RENT OUT DATE]&lt;=L$6),--(T_ORDERS[RETURN DATE]&gt;=L$6),T_ORDERS[QUANTITY]))),"")</f>
        <v>2</v>
      </c>
      <c r="M8" s="46">
        <f>IFERROR(IF($B8="","",IF(I_CH_CAL=2,SUMPRODUCT(--(T_ORDERS[ASSET]=$B8),--(T_ORDERS[RENT OUT DATE]&lt;=M$6),--(T_ORDERS[RETURN DATE]&gt;=M$6),T_ORDERS[QUANTITY]),INDEX(T_ASSET['# OF ITEMS], $A8)-SUMPRODUCT(--(T_ORDERS[ASSET]=$B8),--(T_ORDERS[RENT OUT DATE]&lt;=M$6),--(T_ORDERS[RETURN DATE]&gt;=M$6),T_ORDERS[QUANTITY]))),"")</f>
        <v>2</v>
      </c>
      <c r="N8" s="46">
        <f>IFERROR(IF($B8="","",IF(I_CH_CAL=2,SUMPRODUCT(--(T_ORDERS[ASSET]=$B8),--(T_ORDERS[RENT OUT DATE]&lt;=N$6),--(T_ORDERS[RETURN DATE]&gt;=N$6),T_ORDERS[QUANTITY]),INDEX(T_ASSET['# OF ITEMS], $A8)-SUMPRODUCT(--(T_ORDERS[ASSET]=$B8),--(T_ORDERS[RENT OUT DATE]&lt;=N$6),--(T_ORDERS[RETURN DATE]&gt;=N$6),T_ORDERS[QUANTITY]))),"")</f>
        <v>2</v>
      </c>
      <c r="O8" s="46">
        <f>IFERROR(IF($B8="","",IF(I_CH_CAL=2,SUMPRODUCT(--(T_ORDERS[ASSET]=$B8),--(T_ORDERS[RENT OUT DATE]&lt;=O$6),--(T_ORDERS[RETURN DATE]&gt;=O$6),T_ORDERS[QUANTITY]),INDEX(T_ASSET['# OF ITEMS], $A8)-SUMPRODUCT(--(T_ORDERS[ASSET]=$B8),--(T_ORDERS[RENT OUT DATE]&lt;=O$6),--(T_ORDERS[RETURN DATE]&gt;=O$6),T_ORDERS[QUANTITY]))),"")</f>
        <v>2</v>
      </c>
      <c r="P8" s="46">
        <f>IFERROR(IF($B8="","",IF(I_CH_CAL=2,SUMPRODUCT(--(T_ORDERS[ASSET]=$B8),--(T_ORDERS[RENT OUT DATE]&lt;=P$6),--(T_ORDERS[RETURN DATE]&gt;=P$6),T_ORDERS[QUANTITY]),INDEX(T_ASSET['# OF ITEMS], $A8)-SUMPRODUCT(--(T_ORDERS[ASSET]=$B8),--(T_ORDERS[RENT OUT DATE]&lt;=P$6),--(T_ORDERS[RETURN DATE]&gt;=P$6),T_ORDERS[QUANTITY]))),"")</f>
        <v>2</v>
      </c>
      <c r="Q8" s="46">
        <f>IFERROR(IF($B8="","",IF(I_CH_CAL=2,SUMPRODUCT(--(T_ORDERS[ASSET]=$B8),--(T_ORDERS[RENT OUT DATE]&lt;=Q$6),--(T_ORDERS[RETURN DATE]&gt;=Q$6),T_ORDERS[QUANTITY]),INDEX(T_ASSET['# OF ITEMS], $A8)-SUMPRODUCT(--(T_ORDERS[ASSET]=$B8),--(T_ORDERS[RENT OUT DATE]&lt;=Q$6),--(T_ORDERS[RETURN DATE]&gt;=Q$6),T_ORDERS[QUANTITY]))),"")</f>
        <v>2</v>
      </c>
      <c r="R8" s="46">
        <f>IFERROR(IF($B8="","",IF(I_CH_CAL=2,SUMPRODUCT(--(T_ORDERS[ASSET]=$B8),--(T_ORDERS[RENT OUT DATE]&lt;=R$6),--(T_ORDERS[RETURN DATE]&gt;=R$6),T_ORDERS[QUANTITY]),INDEX(T_ASSET['# OF ITEMS], $A8)-SUMPRODUCT(--(T_ORDERS[ASSET]=$B8),--(T_ORDERS[RENT OUT DATE]&lt;=R$6),--(T_ORDERS[RETURN DATE]&gt;=R$6),T_ORDERS[QUANTITY]))),"")</f>
        <v>2</v>
      </c>
      <c r="S8" s="46">
        <f>IFERROR(IF($B8="","",IF(I_CH_CAL=2,SUMPRODUCT(--(T_ORDERS[ASSET]=$B8),--(T_ORDERS[RENT OUT DATE]&lt;=S$6),--(T_ORDERS[RETURN DATE]&gt;=S$6),T_ORDERS[QUANTITY]),INDEX(T_ASSET['# OF ITEMS], $A8)-SUMPRODUCT(--(T_ORDERS[ASSET]=$B8),--(T_ORDERS[RENT OUT DATE]&lt;=S$6),--(T_ORDERS[RETURN DATE]&gt;=S$6),T_ORDERS[QUANTITY]))),"")</f>
        <v>2</v>
      </c>
      <c r="T8" s="46">
        <f>IFERROR(IF($B8="","",IF(I_CH_CAL=2,SUMPRODUCT(--(T_ORDERS[ASSET]=$B8),--(T_ORDERS[RENT OUT DATE]&lt;=T$6),--(T_ORDERS[RETURN DATE]&gt;=T$6),T_ORDERS[QUANTITY]),INDEX(T_ASSET['# OF ITEMS], $A8)-SUMPRODUCT(--(T_ORDERS[ASSET]=$B8),--(T_ORDERS[RENT OUT DATE]&lt;=T$6),--(T_ORDERS[RETURN DATE]&gt;=T$6),T_ORDERS[QUANTITY]))),"")</f>
        <v>2</v>
      </c>
      <c r="U8" s="46">
        <f>IFERROR(IF($B8="","",IF(I_CH_CAL=2,SUMPRODUCT(--(T_ORDERS[ASSET]=$B8),--(T_ORDERS[RENT OUT DATE]&lt;=U$6),--(T_ORDERS[RETURN DATE]&gt;=U$6),T_ORDERS[QUANTITY]),INDEX(T_ASSET['# OF ITEMS], $A8)-SUMPRODUCT(--(T_ORDERS[ASSET]=$B8),--(T_ORDERS[RENT OUT DATE]&lt;=U$6),--(T_ORDERS[RETURN DATE]&gt;=U$6),T_ORDERS[QUANTITY]))),"")</f>
        <v>2</v>
      </c>
      <c r="V8" s="46">
        <f>IFERROR(IF($B8="","",IF(I_CH_CAL=2,SUMPRODUCT(--(T_ORDERS[ASSET]=$B8),--(T_ORDERS[RENT OUT DATE]&lt;=V$6),--(T_ORDERS[RETURN DATE]&gt;=V$6),T_ORDERS[QUANTITY]),INDEX(T_ASSET['# OF ITEMS], $A8)-SUMPRODUCT(--(T_ORDERS[ASSET]=$B8),--(T_ORDERS[RENT OUT DATE]&lt;=V$6),--(T_ORDERS[RETURN DATE]&gt;=V$6),T_ORDERS[QUANTITY]))),"")</f>
        <v>2</v>
      </c>
      <c r="W8" s="46">
        <f>IFERROR(IF($B8="","",IF(I_CH_CAL=2,SUMPRODUCT(--(T_ORDERS[ASSET]=$B8),--(T_ORDERS[RENT OUT DATE]&lt;=W$6),--(T_ORDERS[RETURN DATE]&gt;=W$6),T_ORDERS[QUANTITY]),INDEX(T_ASSET['# OF ITEMS], $A8)-SUMPRODUCT(--(T_ORDERS[ASSET]=$B8),--(T_ORDERS[RENT OUT DATE]&lt;=W$6),--(T_ORDERS[RETURN DATE]&gt;=W$6),T_ORDERS[QUANTITY]))),"")</f>
        <v>2</v>
      </c>
      <c r="X8" s="46">
        <f>IFERROR(IF($B8="","",IF(I_CH_CAL=2,SUMPRODUCT(--(T_ORDERS[ASSET]=$B8),--(T_ORDERS[RENT OUT DATE]&lt;=X$6),--(T_ORDERS[RETURN DATE]&gt;=X$6),T_ORDERS[QUANTITY]),INDEX(T_ASSET['# OF ITEMS], $A8)-SUMPRODUCT(--(T_ORDERS[ASSET]=$B8),--(T_ORDERS[RENT OUT DATE]&lt;=X$6),--(T_ORDERS[RETURN DATE]&gt;=X$6),T_ORDERS[QUANTITY]))),"")</f>
        <v>2</v>
      </c>
      <c r="Y8" s="46">
        <f>IFERROR(IF($B8="","",IF(I_CH_CAL=2,SUMPRODUCT(--(T_ORDERS[ASSET]=$B8),--(T_ORDERS[RENT OUT DATE]&lt;=Y$6),--(T_ORDERS[RETURN DATE]&gt;=Y$6),T_ORDERS[QUANTITY]),INDEX(T_ASSET['# OF ITEMS], $A8)-SUMPRODUCT(--(T_ORDERS[ASSET]=$B8),--(T_ORDERS[RENT OUT DATE]&lt;=Y$6),--(T_ORDERS[RETURN DATE]&gt;=Y$6),T_ORDERS[QUANTITY]))),"")</f>
        <v>2</v>
      </c>
      <c r="Z8" s="46">
        <f>IFERROR(IF($B8="","",IF(I_CH_CAL=2,SUMPRODUCT(--(T_ORDERS[ASSET]=$B8),--(T_ORDERS[RENT OUT DATE]&lt;=Z$6),--(T_ORDERS[RETURN DATE]&gt;=Z$6),T_ORDERS[QUANTITY]),INDEX(T_ASSET['# OF ITEMS], $A8)-SUMPRODUCT(--(T_ORDERS[ASSET]=$B8),--(T_ORDERS[RENT OUT DATE]&lt;=Z$6),--(T_ORDERS[RETURN DATE]&gt;=Z$6),T_ORDERS[QUANTITY]))),"")</f>
        <v>2</v>
      </c>
      <c r="AA8" s="46">
        <f>IFERROR(IF($B8="","",IF(I_CH_CAL=2,SUMPRODUCT(--(T_ORDERS[ASSET]=$B8),--(T_ORDERS[RENT OUT DATE]&lt;=AA$6),--(T_ORDERS[RETURN DATE]&gt;=AA$6),T_ORDERS[QUANTITY]),INDEX(T_ASSET['# OF ITEMS], $A8)-SUMPRODUCT(--(T_ORDERS[ASSET]=$B8),--(T_ORDERS[RENT OUT DATE]&lt;=AA$6),--(T_ORDERS[RETURN DATE]&gt;=AA$6),T_ORDERS[QUANTITY]))),"")</f>
        <v>2</v>
      </c>
      <c r="AB8" s="46">
        <f>IFERROR(IF($B8="","",IF(I_CH_CAL=2,SUMPRODUCT(--(T_ORDERS[ASSET]=$B8),--(T_ORDERS[RENT OUT DATE]&lt;=AB$6),--(T_ORDERS[RETURN DATE]&gt;=AB$6),T_ORDERS[QUANTITY]),INDEX(T_ASSET['# OF ITEMS], $A8)-SUMPRODUCT(--(T_ORDERS[ASSET]=$B8),--(T_ORDERS[RENT OUT DATE]&lt;=AB$6),--(T_ORDERS[RETURN DATE]&gt;=AB$6),T_ORDERS[QUANTITY]))),"")</f>
        <v>2</v>
      </c>
      <c r="AC8" s="46">
        <f>IFERROR(IF($B8="","",IF(I_CH_CAL=2,SUMPRODUCT(--(T_ORDERS[ASSET]=$B8),--(T_ORDERS[RENT OUT DATE]&lt;=AC$6),--(T_ORDERS[RETURN DATE]&gt;=AC$6),T_ORDERS[QUANTITY]),INDEX(T_ASSET['# OF ITEMS], $A8)-SUMPRODUCT(--(T_ORDERS[ASSET]=$B8),--(T_ORDERS[RENT OUT DATE]&lt;=AC$6),--(T_ORDERS[RETURN DATE]&gt;=AC$6),T_ORDERS[QUANTITY]))),"")</f>
        <v>2</v>
      </c>
      <c r="AD8" s="46">
        <f>IFERROR(IF($B8="","",IF(I_CH_CAL=2,SUMPRODUCT(--(T_ORDERS[ASSET]=$B8),--(T_ORDERS[RENT OUT DATE]&lt;=AD$6),--(T_ORDERS[RETURN DATE]&gt;=AD$6),T_ORDERS[QUANTITY]),INDEX(T_ASSET['# OF ITEMS], $A8)-SUMPRODUCT(--(T_ORDERS[ASSET]=$B8),--(T_ORDERS[RENT OUT DATE]&lt;=AD$6),--(T_ORDERS[RETURN DATE]&gt;=AD$6),T_ORDERS[QUANTITY]))),"")</f>
        <v>2</v>
      </c>
      <c r="AE8" s="46">
        <f>IFERROR(IF($B8="","",IF(I_CH_CAL=2,SUMPRODUCT(--(T_ORDERS[ASSET]=$B8),--(T_ORDERS[RENT OUT DATE]&lt;=AE$6),--(T_ORDERS[RETURN DATE]&gt;=AE$6),T_ORDERS[QUANTITY]),INDEX(T_ASSET['# OF ITEMS], $A8)-SUMPRODUCT(--(T_ORDERS[ASSET]=$B8),--(T_ORDERS[RENT OUT DATE]&lt;=AE$6),--(T_ORDERS[RETURN DATE]&gt;=AE$6),T_ORDERS[QUANTITY]))),"")</f>
        <v>2</v>
      </c>
      <c r="AF8" s="46">
        <f>IFERROR(IF($B8="","",IF(I_CH_CAL=2,SUMPRODUCT(--(T_ORDERS[ASSET]=$B8),--(T_ORDERS[RENT OUT DATE]&lt;=AF$6),--(T_ORDERS[RETURN DATE]&gt;=AF$6),T_ORDERS[QUANTITY]),INDEX(T_ASSET['# OF ITEMS], $A8)-SUMPRODUCT(--(T_ORDERS[ASSET]=$B8),--(T_ORDERS[RENT OUT DATE]&lt;=AF$6),--(T_ORDERS[RETURN DATE]&gt;=AF$6),T_ORDERS[QUANTITY]))),"")</f>
        <v>2</v>
      </c>
      <c r="AG8" s="46">
        <f>IFERROR(IF($B8="","",IF(I_CH_CAL=2,SUMPRODUCT(--(T_ORDERS[ASSET]=$B8),--(T_ORDERS[RENT OUT DATE]&lt;=AG$6),--(T_ORDERS[RETURN DATE]&gt;=AG$6),T_ORDERS[QUANTITY]),INDEX(T_ASSET['# OF ITEMS], $A8)-SUMPRODUCT(--(T_ORDERS[ASSET]=$B8),--(T_ORDERS[RENT OUT DATE]&lt;=AG$6),--(T_ORDERS[RETURN DATE]&gt;=AG$6),T_ORDERS[QUANTITY]))),"")</f>
        <v>2</v>
      </c>
    </row>
    <row r="9" spans="1:33" ht="15.75" x14ac:dyDescent="0.5">
      <c r="A9" s="45">
        <f t="shared" si="2"/>
        <v>2</v>
      </c>
      <c r="B9" s="45" t="str">
        <f t="shared" si="3"/>
        <v>ME 134 - Kit 1</v>
      </c>
      <c r="C9" s="47">
        <f>IFERROR(IF($B9="","",IF(I_CH_CAL=2,SUMPRODUCT(--(T_ORDERS[ASSET]=$B9),--(T_ORDERS[RENT OUT DATE]&lt;=C$6),--(T_ORDERS[RETURN DATE]&gt;=C$6),T_ORDERS[QUANTITY]),INDEX(T_ASSET['# OF ITEMS], $A9)-SUMPRODUCT(--(T_ORDERS[ASSET]=$B9),--(T_ORDERS[RENT OUT DATE]&lt;=C$6),--(T_ORDERS[RETURN DATE]&gt;=C$6),T_ORDERS[QUANTITY]))),"")</f>
        <v>1</v>
      </c>
      <c r="D9" s="47">
        <f>IFERROR(IF($B9="","",IF(I_CH_CAL=2,SUMPRODUCT(--(T_ORDERS[ASSET]=$B9),--(T_ORDERS[RENT OUT DATE]&lt;=D$6),--(T_ORDERS[RETURN DATE]&gt;=D$6),T_ORDERS[QUANTITY]),INDEX(T_ASSET['# OF ITEMS], $A9)-SUMPRODUCT(--(T_ORDERS[ASSET]=$B9),--(T_ORDERS[RENT OUT DATE]&lt;=D$6),--(T_ORDERS[RETURN DATE]&gt;=D$6),T_ORDERS[QUANTITY]))),"")</f>
        <v>1</v>
      </c>
      <c r="E9" s="47">
        <f>IFERROR(IF($B9="","",IF(I_CH_CAL=2,SUMPRODUCT(--(T_ORDERS[ASSET]=$B9),--(T_ORDERS[RENT OUT DATE]&lt;=E$6),--(T_ORDERS[RETURN DATE]&gt;=E$6),T_ORDERS[QUANTITY]),INDEX(T_ASSET['# OF ITEMS], $A9)-SUMPRODUCT(--(T_ORDERS[ASSET]=$B9),--(T_ORDERS[RENT OUT DATE]&lt;=E$6),--(T_ORDERS[RETURN DATE]&gt;=E$6),T_ORDERS[QUANTITY]))),"")</f>
        <v>1</v>
      </c>
      <c r="F9" s="47">
        <f>IFERROR(IF($B9="","",IF(I_CH_CAL=2,SUMPRODUCT(--(T_ORDERS[ASSET]=$B9),--(T_ORDERS[RENT OUT DATE]&lt;=F$6),--(T_ORDERS[RETURN DATE]&gt;=F$6),T_ORDERS[QUANTITY]),INDEX(T_ASSET['# OF ITEMS], $A9)-SUMPRODUCT(--(T_ORDERS[ASSET]=$B9),--(T_ORDERS[RENT OUT DATE]&lt;=F$6),--(T_ORDERS[RETURN DATE]&gt;=F$6),T_ORDERS[QUANTITY]))),"")</f>
        <v>0</v>
      </c>
      <c r="G9" s="47">
        <f>IFERROR(IF($B9="","",IF(I_CH_CAL=2,SUMPRODUCT(--(T_ORDERS[ASSET]=$B9),--(T_ORDERS[RENT OUT DATE]&lt;=G$6),--(T_ORDERS[RETURN DATE]&gt;=G$6),T_ORDERS[QUANTITY]),INDEX(T_ASSET['# OF ITEMS], $A9)-SUMPRODUCT(--(T_ORDERS[ASSET]=$B9),--(T_ORDERS[RENT OUT DATE]&lt;=G$6),--(T_ORDERS[RETURN DATE]&gt;=G$6),T_ORDERS[QUANTITY]))),"")</f>
        <v>0</v>
      </c>
      <c r="H9" s="47">
        <f>IFERROR(IF($B9="","",IF(I_CH_CAL=2,SUMPRODUCT(--(T_ORDERS[ASSET]=$B9),--(T_ORDERS[RENT OUT DATE]&lt;=H$6),--(T_ORDERS[RETURN DATE]&gt;=H$6),T_ORDERS[QUANTITY]),INDEX(T_ASSET['# OF ITEMS], $A9)-SUMPRODUCT(--(T_ORDERS[ASSET]=$B9),--(T_ORDERS[RENT OUT DATE]&lt;=H$6),--(T_ORDERS[RETURN DATE]&gt;=H$6),T_ORDERS[QUANTITY]))),"")</f>
        <v>0</v>
      </c>
      <c r="I9" s="47">
        <f>IFERROR(IF($B9="","",IF(I_CH_CAL=2,SUMPRODUCT(--(T_ORDERS[ASSET]=$B9),--(T_ORDERS[RENT OUT DATE]&lt;=I$6),--(T_ORDERS[RETURN DATE]&gt;=I$6),T_ORDERS[QUANTITY]),INDEX(T_ASSET['# OF ITEMS], $A9)-SUMPRODUCT(--(T_ORDERS[ASSET]=$B9),--(T_ORDERS[RENT OUT DATE]&lt;=I$6),--(T_ORDERS[RETURN DATE]&gt;=I$6),T_ORDERS[QUANTITY]))),"")</f>
        <v>0</v>
      </c>
      <c r="J9" s="47">
        <f>IFERROR(IF($B9="","",IF(I_CH_CAL=2,SUMPRODUCT(--(T_ORDERS[ASSET]=$B9),--(T_ORDERS[RENT OUT DATE]&lt;=J$6),--(T_ORDERS[RETURN DATE]&gt;=J$6),T_ORDERS[QUANTITY]),INDEX(T_ASSET['# OF ITEMS], $A9)-SUMPRODUCT(--(T_ORDERS[ASSET]=$B9),--(T_ORDERS[RENT OUT DATE]&lt;=J$6),--(T_ORDERS[RETURN DATE]&gt;=J$6),T_ORDERS[QUANTITY]))),"")</f>
        <v>0</v>
      </c>
      <c r="K9" s="47">
        <f>IFERROR(IF($B9="","",IF(I_CH_CAL=2,SUMPRODUCT(--(T_ORDERS[ASSET]=$B9),--(T_ORDERS[RENT OUT DATE]&lt;=K$6),--(T_ORDERS[RETURN DATE]&gt;=K$6),T_ORDERS[QUANTITY]),INDEX(T_ASSET['# OF ITEMS], $A9)-SUMPRODUCT(--(T_ORDERS[ASSET]=$B9),--(T_ORDERS[RENT OUT DATE]&lt;=K$6),--(T_ORDERS[RETURN DATE]&gt;=K$6),T_ORDERS[QUANTITY]))),"")</f>
        <v>0</v>
      </c>
      <c r="L9" s="47">
        <f>IFERROR(IF($B9="","",IF(I_CH_CAL=2,SUMPRODUCT(--(T_ORDERS[ASSET]=$B9),--(T_ORDERS[RENT OUT DATE]&lt;=L$6),--(T_ORDERS[RETURN DATE]&gt;=L$6),T_ORDERS[QUANTITY]),INDEX(T_ASSET['# OF ITEMS], $A9)-SUMPRODUCT(--(T_ORDERS[ASSET]=$B9),--(T_ORDERS[RENT OUT DATE]&lt;=L$6),--(T_ORDERS[RETURN DATE]&gt;=L$6),T_ORDERS[QUANTITY]))),"")</f>
        <v>0</v>
      </c>
      <c r="M9" s="47">
        <f>IFERROR(IF($B9="","",IF(I_CH_CAL=2,SUMPRODUCT(--(T_ORDERS[ASSET]=$B9),--(T_ORDERS[RENT OUT DATE]&lt;=M$6),--(T_ORDERS[RETURN DATE]&gt;=M$6),T_ORDERS[QUANTITY]),INDEX(T_ASSET['# OF ITEMS], $A9)-SUMPRODUCT(--(T_ORDERS[ASSET]=$B9),--(T_ORDERS[RENT OUT DATE]&lt;=M$6),--(T_ORDERS[RETURN DATE]&gt;=M$6),T_ORDERS[QUANTITY]))),"")</f>
        <v>0</v>
      </c>
      <c r="N9" s="47">
        <f>IFERROR(IF($B9="","",IF(I_CH_CAL=2,SUMPRODUCT(--(T_ORDERS[ASSET]=$B9),--(T_ORDERS[RENT OUT DATE]&lt;=N$6),--(T_ORDERS[RETURN DATE]&gt;=N$6),T_ORDERS[QUANTITY]),INDEX(T_ASSET['# OF ITEMS], $A9)-SUMPRODUCT(--(T_ORDERS[ASSET]=$B9),--(T_ORDERS[RENT OUT DATE]&lt;=N$6),--(T_ORDERS[RETURN DATE]&gt;=N$6),T_ORDERS[QUANTITY]))),"")</f>
        <v>1</v>
      </c>
      <c r="O9" s="47">
        <f>IFERROR(IF($B9="","",IF(I_CH_CAL=2,SUMPRODUCT(--(T_ORDERS[ASSET]=$B9),--(T_ORDERS[RENT OUT DATE]&lt;=O$6),--(T_ORDERS[RETURN DATE]&gt;=O$6),T_ORDERS[QUANTITY]),INDEX(T_ASSET['# OF ITEMS], $A9)-SUMPRODUCT(--(T_ORDERS[ASSET]=$B9),--(T_ORDERS[RENT OUT DATE]&lt;=O$6),--(T_ORDERS[RETURN DATE]&gt;=O$6),T_ORDERS[QUANTITY]))),"")</f>
        <v>1</v>
      </c>
      <c r="P9" s="47">
        <f>IFERROR(IF($B9="","",IF(I_CH_CAL=2,SUMPRODUCT(--(T_ORDERS[ASSET]=$B9),--(T_ORDERS[RENT OUT DATE]&lt;=P$6),--(T_ORDERS[RETURN DATE]&gt;=P$6),T_ORDERS[QUANTITY]),INDEX(T_ASSET['# OF ITEMS], $A9)-SUMPRODUCT(--(T_ORDERS[ASSET]=$B9),--(T_ORDERS[RENT OUT DATE]&lt;=P$6),--(T_ORDERS[RETURN DATE]&gt;=P$6),T_ORDERS[QUANTITY]))),"")</f>
        <v>1</v>
      </c>
      <c r="Q9" s="47">
        <f>IFERROR(IF($B9="","",IF(I_CH_CAL=2,SUMPRODUCT(--(T_ORDERS[ASSET]=$B9),--(T_ORDERS[RENT OUT DATE]&lt;=Q$6),--(T_ORDERS[RETURN DATE]&gt;=Q$6),T_ORDERS[QUANTITY]),INDEX(T_ASSET['# OF ITEMS], $A9)-SUMPRODUCT(--(T_ORDERS[ASSET]=$B9),--(T_ORDERS[RENT OUT DATE]&lt;=Q$6),--(T_ORDERS[RETURN DATE]&gt;=Q$6),T_ORDERS[QUANTITY]))),"")</f>
        <v>1</v>
      </c>
      <c r="R9" s="47">
        <f>IFERROR(IF($B9="","",IF(I_CH_CAL=2,SUMPRODUCT(--(T_ORDERS[ASSET]=$B9),--(T_ORDERS[RENT OUT DATE]&lt;=R$6),--(T_ORDERS[RETURN DATE]&gt;=R$6),T_ORDERS[QUANTITY]),INDEX(T_ASSET['# OF ITEMS], $A9)-SUMPRODUCT(--(T_ORDERS[ASSET]=$B9),--(T_ORDERS[RENT OUT DATE]&lt;=R$6),--(T_ORDERS[RETURN DATE]&gt;=R$6),T_ORDERS[QUANTITY]))),"")</f>
        <v>1</v>
      </c>
      <c r="S9" s="47">
        <f>IFERROR(IF($B9="","",IF(I_CH_CAL=2,SUMPRODUCT(--(T_ORDERS[ASSET]=$B9),--(T_ORDERS[RENT OUT DATE]&lt;=S$6),--(T_ORDERS[RETURN DATE]&gt;=S$6),T_ORDERS[QUANTITY]),INDEX(T_ASSET['# OF ITEMS], $A9)-SUMPRODUCT(--(T_ORDERS[ASSET]=$B9),--(T_ORDERS[RENT OUT DATE]&lt;=S$6),--(T_ORDERS[RETURN DATE]&gt;=S$6),T_ORDERS[QUANTITY]))),"")</f>
        <v>1</v>
      </c>
      <c r="T9" s="47">
        <f>IFERROR(IF($B9="","",IF(I_CH_CAL=2,SUMPRODUCT(--(T_ORDERS[ASSET]=$B9),--(T_ORDERS[RENT OUT DATE]&lt;=T$6),--(T_ORDERS[RETURN DATE]&gt;=T$6),T_ORDERS[QUANTITY]),INDEX(T_ASSET['# OF ITEMS], $A9)-SUMPRODUCT(--(T_ORDERS[ASSET]=$B9),--(T_ORDERS[RENT OUT DATE]&lt;=T$6),--(T_ORDERS[RETURN DATE]&gt;=T$6),T_ORDERS[QUANTITY]))),"")</f>
        <v>1</v>
      </c>
      <c r="U9" s="47">
        <f>IFERROR(IF($B9="","",IF(I_CH_CAL=2,SUMPRODUCT(--(T_ORDERS[ASSET]=$B9),--(T_ORDERS[RENT OUT DATE]&lt;=U$6),--(T_ORDERS[RETURN DATE]&gt;=U$6),T_ORDERS[QUANTITY]),INDEX(T_ASSET['# OF ITEMS], $A9)-SUMPRODUCT(--(T_ORDERS[ASSET]=$B9),--(T_ORDERS[RENT OUT DATE]&lt;=U$6),--(T_ORDERS[RETURN DATE]&gt;=U$6),T_ORDERS[QUANTITY]))),"")</f>
        <v>1</v>
      </c>
      <c r="V9" s="47">
        <f>IFERROR(IF($B9="","",IF(I_CH_CAL=2,SUMPRODUCT(--(T_ORDERS[ASSET]=$B9),--(T_ORDERS[RENT OUT DATE]&lt;=V$6),--(T_ORDERS[RETURN DATE]&gt;=V$6),T_ORDERS[QUANTITY]),INDEX(T_ASSET['# OF ITEMS], $A9)-SUMPRODUCT(--(T_ORDERS[ASSET]=$B9),--(T_ORDERS[RENT OUT DATE]&lt;=V$6),--(T_ORDERS[RETURN DATE]&gt;=V$6),T_ORDERS[QUANTITY]))),"")</f>
        <v>1</v>
      </c>
      <c r="W9" s="47">
        <f>IFERROR(IF($B9="","",IF(I_CH_CAL=2,SUMPRODUCT(--(T_ORDERS[ASSET]=$B9),--(T_ORDERS[RENT OUT DATE]&lt;=W$6),--(T_ORDERS[RETURN DATE]&gt;=W$6),T_ORDERS[QUANTITY]),INDEX(T_ASSET['# OF ITEMS], $A9)-SUMPRODUCT(--(T_ORDERS[ASSET]=$B9),--(T_ORDERS[RENT OUT DATE]&lt;=W$6),--(T_ORDERS[RETURN DATE]&gt;=W$6),T_ORDERS[QUANTITY]))),"")</f>
        <v>1</v>
      </c>
      <c r="X9" s="47">
        <f>IFERROR(IF($B9="","",IF(I_CH_CAL=2,SUMPRODUCT(--(T_ORDERS[ASSET]=$B9),--(T_ORDERS[RENT OUT DATE]&lt;=X$6),--(T_ORDERS[RETURN DATE]&gt;=X$6),T_ORDERS[QUANTITY]),INDEX(T_ASSET['# OF ITEMS], $A9)-SUMPRODUCT(--(T_ORDERS[ASSET]=$B9),--(T_ORDERS[RENT OUT DATE]&lt;=X$6),--(T_ORDERS[RETURN DATE]&gt;=X$6),T_ORDERS[QUANTITY]))),"")</f>
        <v>1</v>
      </c>
      <c r="Y9" s="47">
        <f>IFERROR(IF($B9="","",IF(I_CH_CAL=2,SUMPRODUCT(--(T_ORDERS[ASSET]=$B9),--(T_ORDERS[RENT OUT DATE]&lt;=Y$6),--(T_ORDERS[RETURN DATE]&gt;=Y$6),T_ORDERS[QUANTITY]),INDEX(T_ASSET['# OF ITEMS], $A9)-SUMPRODUCT(--(T_ORDERS[ASSET]=$B9),--(T_ORDERS[RENT OUT DATE]&lt;=Y$6),--(T_ORDERS[RETURN DATE]&gt;=Y$6),T_ORDERS[QUANTITY]))),"")</f>
        <v>1</v>
      </c>
      <c r="Z9" s="47">
        <f>IFERROR(IF($B9="","",IF(I_CH_CAL=2,SUMPRODUCT(--(T_ORDERS[ASSET]=$B9),--(T_ORDERS[RENT OUT DATE]&lt;=Z$6),--(T_ORDERS[RETURN DATE]&gt;=Z$6),T_ORDERS[QUANTITY]),INDEX(T_ASSET['# OF ITEMS], $A9)-SUMPRODUCT(--(T_ORDERS[ASSET]=$B9),--(T_ORDERS[RENT OUT DATE]&lt;=Z$6),--(T_ORDERS[RETURN DATE]&gt;=Z$6),T_ORDERS[QUANTITY]))),"")</f>
        <v>1</v>
      </c>
      <c r="AA9" s="47">
        <f>IFERROR(IF($B9="","",IF(I_CH_CAL=2,SUMPRODUCT(--(T_ORDERS[ASSET]=$B9),--(T_ORDERS[RENT OUT DATE]&lt;=AA$6),--(T_ORDERS[RETURN DATE]&gt;=AA$6),T_ORDERS[QUANTITY]),INDEX(T_ASSET['# OF ITEMS], $A9)-SUMPRODUCT(--(T_ORDERS[ASSET]=$B9),--(T_ORDERS[RENT OUT DATE]&lt;=AA$6),--(T_ORDERS[RETURN DATE]&gt;=AA$6),T_ORDERS[QUANTITY]))),"")</f>
        <v>1</v>
      </c>
      <c r="AB9" s="47">
        <f>IFERROR(IF($B9="","",IF(I_CH_CAL=2,SUMPRODUCT(--(T_ORDERS[ASSET]=$B9),--(T_ORDERS[RENT OUT DATE]&lt;=AB$6),--(T_ORDERS[RETURN DATE]&gt;=AB$6),T_ORDERS[QUANTITY]),INDEX(T_ASSET['# OF ITEMS], $A9)-SUMPRODUCT(--(T_ORDERS[ASSET]=$B9),--(T_ORDERS[RENT OUT DATE]&lt;=AB$6),--(T_ORDERS[RETURN DATE]&gt;=AB$6),T_ORDERS[QUANTITY]))),"")</f>
        <v>1</v>
      </c>
      <c r="AC9" s="47">
        <f>IFERROR(IF($B9="","",IF(I_CH_CAL=2,SUMPRODUCT(--(T_ORDERS[ASSET]=$B9),--(T_ORDERS[RENT OUT DATE]&lt;=AC$6),--(T_ORDERS[RETURN DATE]&gt;=AC$6),T_ORDERS[QUANTITY]),INDEX(T_ASSET['# OF ITEMS], $A9)-SUMPRODUCT(--(T_ORDERS[ASSET]=$B9),--(T_ORDERS[RENT OUT DATE]&lt;=AC$6),--(T_ORDERS[RETURN DATE]&gt;=AC$6),T_ORDERS[QUANTITY]))),"")</f>
        <v>1</v>
      </c>
      <c r="AD9" s="47">
        <f>IFERROR(IF($B9="","",IF(I_CH_CAL=2,SUMPRODUCT(--(T_ORDERS[ASSET]=$B9),--(T_ORDERS[RENT OUT DATE]&lt;=AD$6),--(T_ORDERS[RETURN DATE]&gt;=AD$6),T_ORDERS[QUANTITY]),INDEX(T_ASSET['# OF ITEMS], $A9)-SUMPRODUCT(--(T_ORDERS[ASSET]=$B9),--(T_ORDERS[RENT OUT DATE]&lt;=AD$6),--(T_ORDERS[RETURN DATE]&gt;=AD$6),T_ORDERS[QUANTITY]))),"")</f>
        <v>1</v>
      </c>
      <c r="AE9" s="47">
        <f>IFERROR(IF($B9="","",IF(I_CH_CAL=2,SUMPRODUCT(--(T_ORDERS[ASSET]=$B9),--(T_ORDERS[RENT OUT DATE]&lt;=AE$6),--(T_ORDERS[RETURN DATE]&gt;=AE$6),T_ORDERS[QUANTITY]),INDEX(T_ASSET['# OF ITEMS], $A9)-SUMPRODUCT(--(T_ORDERS[ASSET]=$B9),--(T_ORDERS[RENT OUT DATE]&lt;=AE$6),--(T_ORDERS[RETURN DATE]&gt;=AE$6),T_ORDERS[QUANTITY]))),"")</f>
        <v>1</v>
      </c>
      <c r="AF9" s="47">
        <f>IFERROR(IF($B9="","",IF(I_CH_CAL=2,SUMPRODUCT(--(T_ORDERS[ASSET]=$B9),--(T_ORDERS[RENT OUT DATE]&lt;=AF$6),--(T_ORDERS[RETURN DATE]&gt;=AF$6),T_ORDERS[QUANTITY]),INDEX(T_ASSET['# OF ITEMS], $A9)-SUMPRODUCT(--(T_ORDERS[ASSET]=$B9),--(T_ORDERS[RENT OUT DATE]&lt;=AF$6),--(T_ORDERS[RETURN DATE]&gt;=AF$6),T_ORDERS[QUANTITY]))),"")</f>
        <v>1</v>
      </c>
      <c r="AG9" s="47">
        <f>IFERROR(IF($B9="","",IF(I_CH_CAL=2,SUMPRODUCT(--(T_ORDERS[ASSET]=$B9),--(T_ORDERS[RENT OUT DATE]&lt;=AG$6),--(T_ORDERS[RETURN DATE]&gt;=AG$6),T_ORDERS[QUANTITY]),INDEX(T_ASSET['# OF ITEMS], $A9)-SUMPRODUCT(--(T_ORDERS[ASSET]=$B9),--(T_ORDERS[RENT OUT DATE]&lt;=AG$6),--(T_ORDERS[RETURN DATE]&gt;=AG$6),T_ORDERS[QUANTITY]))),"")</f>
        <v>1</v>
      </c>
    </row>
    <row r="10" spans="1:33" ht="15.75" x14ac:dyDescent="0.5">
      <c r="A10" s="45">
        <f t="shared" si="2"/>
        <v>3</v>
      </c>
      <c r="B10" s="45" t="str">
        <f t="shared" si="3"/>
        <v>ME 134 - Kit 2</v>
      </c>
      <c r="C10" s="47">
        <f>IFERROR(IF($B10="","",IF(I_CH_CAL=2,SUMPRODUCT(--(T_ORDERS[ASSET]=$B10),--(T_ORDERS[RENT OUT DATE]&lt;=C$6),--(T_ORDERS[RETURN DATE]&gt;=C$6),T_ORDERS[QUANTITY]),INDEX(T_ASSET['# OF ITEMS], $A10)-SUMPRODUCT(--(T_ORDERS[ASSET]=$B10),--(T_ORDERS[RENT OUT DATE]&lt;=C$6),--(T_ORDERS[RETURN DATE]&gt;=C$6),T_ORDERS[QUANTITY]))),"")</f>
        <v>1</v>
      </c>
      <c r="D10" s="47">
        <f>IFERROR(IF($B10="","",IF(I_CH_CAL=2,SUMPRODUCT(--(T_ORDERS[ASSET]=$B10),--(T_ORDERS[RENT OUT DATE]&lt;=D$6),--(T_ORDERS[RETURN DATE]&gt;=D$6),T_ORDERS[QUANTITY]),INDEX(T_ASSET['# OF ITEMS], $A10)-SUMPRODUCT(--(T_ORDERS[ASSET]=$B10),--(T_ORDERS[RENT OUT DATE]&lt;=D$6),--(T_ORDERS[RETURN DATE]&gt;=D$6),T_ORDERS[QUANTITY]))),"")</f>
        <v>1</v>
      </c>
      <c r="E10" s="47">
        <f>IFERROR(IF($B10="","",IF(I_CH_CAL=2,SUMPRODUCT(--(T_ORDERS[ASSET]=$B10),--(T_ORDERS[RENT OUT DATE]&lt;=E$6),--(T_ORDERS[RETURN DATE]&gt;=E$6),T_ORDERS[QUANTITY]),INDEX(T_ASSET['# OF ITEMS], $A10)-SUMPRODUCT(--(T_ORDERS[ASSET]=$B10),--(T_ORDERS[RENT OUT DATE]&lt;=E$6),--(T_ORDERS[RETURN DATE]&gt;=E$6),T_ORDERS[QUANTITY]))),"")</f>
        <v>1</v>
      </c>
      <c r="F10" s="47">
        <f>IFERROR(IF($B10="","",IF(I_CH_CAL=2,SUMPRODUCT(--(T_ORDERS[ASSET]=$B10),--(T_ORDERS[RENT OUT DATE]&lt;=F$6),--(T_ORDERS[RETURN DATE]&gt;=F$6),T_ORDERS[QUANTITY]),INDEX(T_ASSET['# OF ITEMS], $A10)-SUMPRODUCT(--(T_ORDERS[ASSET]=$B10),--(T_ORDERS[RENT OUT DATE]&lt;=F$6),--(T_ORDERS[RETURN DATE]&gt;=F$6),T_ORDERS[QUANTITY]))),"")</f>
        <v>0</v>
      </c>
      <c r="G10" s="47">
        <f>IFERROR(IF($B10="","",IF(I_CH_CAL=2,SUMPRODUCT(--(T_ORDERS[ASSET]=$B10),--(T_ORDERS[RENT OUT DATE]&lt;=G$6),--(T_ORDERS[RETURN DATE]&gt;=G$6),T_ORDERS[QUANTITY]),INDEX(T_ASSET['# OF ITEMS], $A10)-SUMPRODUCT(--(T_ORDERS[ASSET]=$B10),--(T_ORDERS[RENT OUT DATE]&lt;=G$6),--(T_ORDERS[RETURN DATE]&gt;=G$6),T_ORDERS[QUANTITY]))),"")</f>
        <v>0</v>
      </c>
      <c r="H10" s="47">
        <f>IFERROR(IF($B10="","",IF(I_CH_CAL=2,SUMPRODUCT(--(T_ORDERS[ASSET]=$B10),--(T_ORDERS[RENT OUT DATE]&lt;=H$6),--(T_ORDERS[RETURN DATE]&gt;=H$6),T_ORDERS[QUANTITY]),INDEX(T_ASSET['# OF ITEMS], $A10)-SUMPRODUCT(--(T_ORDERS[ASSET]=$B10),--(T_ORDERS[RENT OUT DATE]&lt;=H$6),--(T_ORDERS[RETURN DATE]&gt;=H$6),T_ORDERS[QUANTITY]))),"")</f>
        <v>0</v>
      </c>
      <c r="I10" s="47">
        <f>IFERROR(IF($B10="","",IF(I_CH_CAL=2,SUMPRODUCT(--(T_ORDERS[ASSET]=$B10),--(T_ORDERS[RENT OUT DATE]&lt;=I$6),--(T_ORDERS[RETURN DATE]&gt;=I$6),T_ORDERS[QUANTITY]),INDEX(T_ASSET['# OF ITEMS], $A10)-SUMPRODUCT(--(T_ORDERS[ASSET]=$B10),--(T_ORDERS[RENT OUT DATE]&lt;=I$6),--(T_ORDERS[RETURN DATE]&gt;=I$6),T_ORDERS[QUANTITY]))),"")</f>
        <v>0</v>
      </c>
      <c r="J10" s="47">
        <f>IFERROR(IF($B10="","",IF(I_CH_CAL=2,SUMPRODUCT(--(T_ORDERS[ASSET]=$B10),--(T_ORDERS[RENT OUT DATE]&lt;=J$6),--(T_ORDERS[RETURN DATE]&gt;=J$6),T_ORDERS[QUANTITY]),INDEX(T_ASSET['# OF ITEMS], $A10)-SUMPRODUCT(--(T_ORDERS[ASSET]=$B10),--(T_ORDERS[RENT OUT DATE]&lt;=J$6),--(T_ORDERS[RETURN DATE]&gt;=J$6),T_ORDERS[QUANTITY]))),"")</f>
        <v>0</v>
      </c>
      <c r="K10" s="47">
        <f>IFERROR(IF($B10="","",IF(I_CH_CAL=2,SUMPRODUCT(--(T_ORDERS[ASSET]=$B10),--(T_ORDERS[RENT OUT DATE]&lt;=K$6),--(T_ORDERS[RETURN DATE]&gt;=K$6),T_ORDERS[QUANTITY]),INDEX(T_ASSET['# OF ITEMS], $A10)-SUMPRODUCT(--(T_ORDERS[ASSET]=$B10),--(T_ORDERS[RENT OUT DATE]&lt;=K$6),--(T_ORDERS[RETURN DATE]&gt;=K$6),T_ORDERS[QUANTITY]))),"")</f>
        <v>0</v>
      </c>
      <c r="L10" s="47">
        <f>IFERROR(IF($B10="","",IF(I_CH_CAL=2,SUMPRODUCT(--(T_ORDERS[ASSET]=$B10),--(T_ORDERS[RENT OUT DATE]&lt;=L$6),--(T_ORDERS[RETURN DATE]&gt;=L$6),T_ORDERS[QUANTITY]),INDEX(T_ASSET['# OF ITEMS], $A10)-SUMPRODUCT(--(T_ORDERS[ASSET]=$B10),--(T_ORDERS[RENT OUT DATE]&lt;=L$6),--(T_ORDERS[RETURN DATE]&gt;=L$6),T_ORDERS[QUANTITY]))),"")</f>
        <v>0</v>
      </c>
      <c r="M10" s="47">
        <f>IFERROR(IF($B10="","",IF(I_CH_CAL=2,SUMPRODUCT(--(T_ORDERS[ASSET]=$B10),--(T_ORDERS[RENT OUT DATE]&lt;=M$6),--(T_ORDERS[RETURN DATE]&gt;=M$6),T_ORDERS[QUANTITY]),INDEX(T_ASSET['# OF ITEMS], $A10)-SUMPRODUCT(--(T_ORDERS[ASSET]=$B10),--(T_ORDERS[RENT OUT DATE]&lt;=M$6),--(T_ORDERS[RETURN DATE]&gt;=M$6),T_ORDERS[QUANTITY]))),"")</f>
        <v>0</v>
      </c>
      <c r="N10" s="47">
        <f>IFERROR(IF($B10="","",IF(I_CH_CAL=2,SUMPRODUCT(--(T_ORDERS[ASSET]=$B10),--(T_ORDERS[RENT OUT DATE]&lt;=N$6),--(T_ORDERS[RETURN DATE]&gt;=N$6),T_ORDERS[QUANTITY]),INDEX(T_ASSET['# OF ITEMS], $A10)-SUMPRODUCT(--(T_ORDERS[ASSET]=$B10),--(T_ORDERS[RENT OUT DATE]&lt;=N$6),--(T_ORDERS[RETURN DATE]&gt;=N$6),T_ORDERS[QUANTITY]))),"")</f>
        <v>1</v>
      </c>
      <c r="O10" s="47">
        <f>IFERROR(IF($B10="","",IF(I_CH_CAL=2,SUMPRODUCT(--(T_ORDERS[ASSET]=$B10),--(T_ORDERS[RENT OUT DATE]&lt;=O$6),--(T_ORDERS[RETURN DATE]&gt;=O$6),T_ORDERS[QUANTITY]),INDEX(T_ASSET['# OF ITEMS], $A10)-SUMPRODUCT(--(T_ORDERS[ASSET]=$B10),--(T_ORDERS[RENT OUT DATE]&lt;=O$6),--(T_ORDERS[RETURN DATE]&gt;=O$6),T_ORDERS[QUANTITY]))),"")</f>
        <v>1</v>
      </c>
      <c r="P10" s="47">
        <f>IFERROR(IF($B10="","",IF(I_CH_CAL=2,SUMPRODUCT(--(T_ORDERS[ASSET]=$B10),--(T_ORDERS[RENT OUT DATE]&lt;=P$6),--(T_ORDERS[RETURN DATE]&gt;=P$6),T_ORDERS[QUANTITY]),INDEX(T_ASSET['# OF ITEMS], $A10)-SUMPRODUCT(--(T_ORDERS[ASSET]=$B10),--(T_ORDERS[RENT OUT DATE]&lt;=P$6),--(T_ORDERS[RETURN DATE]&gt;=P$6),T_ORDERS[QUANTITY]))),"")</f>
        <v>1</v>
      </c>
      <c r="Q10" s="47">
        <f>IFERROR(IF($B10="","",IF(I_CH_CAL=2,SUMPRODUCT(--(T_ORDERS[ASSET]=$B10),--(T_ORDERS[RENT OUT DATE]&lt;=Q$6),--(T_ORDERS[RETURN DATE]&gt;=Q$6),T_ORDERS[QUANTITY]),INDEX(T_ASSET['# OF ITEMS], $A10)-SUMPRODUCT(--(T_ORDERS[ASSET]=$B10),--(T_ORDERS[RENT OUT DATE]&lt;=Q$6),--(T_ORDERS[RETURN DATE]&gt;=Q$6),T_ORDERS[QUANTITY]))),"")</f>
        <v>1</v>
      </c>
      <c r="R10" s="47">
        <f>IFERROR(IF($B10="","",IF(I_CH_CAL=2,SUMPRODUCT(--(T_ORDERS[ASSET]=$B10),--(T_ORDERS[RENT OUT DATE]&lt;=R$6),--(T_ORDERS[RETURN DATE]&gt;=R$6),T_ORDERS[QUANTITY]),INDEX(T_ASSET['# OF ITEMS], $A10)-SUMPRODUCT(--(T_ORDERS[ASSET]=$B10),--(T_ORDERS[RENT OUT DATE]&lt;=R$6),--(T_ORDERS[RETURN DATE]&gt;=R$6),T_ORDERS[QUANTITY]))),"")</f>
        <v>1</v>
      </c>
      <c r="S10" s="47">
        <f>IFERROR(IF($B10="","",IF(I_CH_CAL=2,SUMPRODUCT(--(T_ORDERS[ASSET]=$B10),--(T_ORDERS[RENT OUT DATE]&lt;=S$6),--(T_ORDERS[RETURN DATE]&gt;=S$6),T_ORDERS[QUANTITY]),INDEX(T_ASSET['# OF ITEMS], $A10)-SUMPRODUCT(--(T_ORDERS[ASSET]=$B10),--(T_ORDERS[RENT OUT DATE]&lt;=S$6),--(T_ORDERS[RETURN DATE]&gt;=S$6),T_ORDERS[QUANTITY]))),"")</f>
        <v>1</v>
      </c>
      <c r="T10" s="47">
        <f>IFERROR(IF($B10="","",IF(I_CH_CAL=2,SUMPRODUCT(--(T_ORDERS[ASSET]=$B10),--(T_ORDERS[RENT OUT DATE]&lt;=T$6),--(T_ORDERS[RETURN DATE]&gt;=T$6),T_ORDERS[QUANTITY]),INDEX(T_ASSET['# OF ITEMS], $A10)-SUMPRODUCT(--(T_ORDERS[ASSET]=$B10),--(T_ORDERS[RENT OUT DATE]&lt;=T$6),--(T_ORDERS[RETURN DATE]&gt;=T$6),T_ORDERS[QUANTITY]))),"")</f>
        <v>1</v>
      </c>
      <c r="U10" s="47">
        <f>IFERROR(IF($B10="","",IF(I_CH_CAL=2,SUMPRODUCT(--(T_ORDERS[ASSET]=$B10),--(T_ORDERS[RENT OUT DATE]&lt;=U$6),--(T_ORDERS[RETURN DATE]&gt;=U$6),T_ORDERS[QUANTITY]),INDEX(T_ASSET['# OF ITEMS], $A10)-SUMPRODUCT(--(T_ORDERS[ASSET]=$B10),--(T_ORDERS[RENT OUT DATE]&lt;=U$6),--(T_ORDERS[RETURN DATE]&gt;=U$6),T_ORDERS[QUANTITY]))),"")</f>
        <v>1</v>
      </c>
      <c r="V10" s="47">
        <f>IFERROR(IF($B10="","",IF(I_CH_CAL=2,SUMPRODUCT(--(T_ORDERS[ASSET]=$B10),--(T_ORDERS[RENT OUT DATE]&lt;=V$6),--(T_ORDERS[RETURN DATE]&gt;=V$6),T_ORDERS[QUANTITY]),INDEX(T_ASSET['# OF ITEMS], $A10)-SUMPRODUCT(--(T_ORDERS[ASSET]=$B10),--(T_ORDERS[RENT OUT DATE]&lt;=V$6),--(T_ORDERS[RETURN DATE]&gt;=V$6),T_ORDERS[QUANTITY]))),"")</f>
        <v>1</v>
      </c>
      <c r="W10" s="47">
        <f>IFERROR(IF($B10="","",IF(I_CH_CAL=2,SUMPRODUCT(--(T_ORDERS[ASSET]=$B10),--(T_ORDERS[RENT OUT DATE]&lt;=W$6),--(T_ORDERS[RETURN DATE]&gt;=W$6),T_ORDERS[QUANTITY]),INDEX(T_ASSET['# OF ITEMS], $A10)-SUMPRODUCT(--(T_ORDERS[ASSET]=$B10),--(T_ORDERS[RENT OUT DATE]&lt;=W$6),--(T_ORDERS[RETURN DATE]&gt;=W$6),T_ORDERS[QUANTITY]))),"")</f>
        <v>1</v>
      </c>
      <c r="X10" s="47">
        <f>IFERROR(IF($B10="","",IF(I_CH_CAL=2,SUMPRODUCT(--(T_ORDERS[ASSET]=$B10),--(T_ORDERS[RENT OUT DATE]&lt;=X$6),--(T_ORDERS[RETURN DATE]&gt;=X$6),T_ORDERS[QUANTITY]),INDEX(T_ASSET['# OF ITEMS], $A10)-SUMPRODUCT(--(T_ORDERS[ASSET]=$B10),--(T_ORDERS[RENT OUT DATE]&lt;=X$6),--(T_ORDERS[RETURN DATE]&gt;=X$6),T_ORDERS[QUANTITY]))),"")</f>
        <v>1</v>
      </c>
      <c r="Y10" s="47">
        <f>IFERROR(IF($B10="","",IF(I_CH_CAL=2,SUMPRODUCT(--(T_ORDERS[ASSET]=$B10),--(T_ORDERS[RENT OUT DATE]&lt;=Y$6),--(T_ORDERS[RETURN DATE]&gt;=Y$6),T_ORDERS[QUANTITY]),INDEX(T_ASSET['# OF ITEMS], $A10)-SUMPRODUCT(--(T_ORDERS[ASSET]=$B10),--(T_ORDERS[RENT OUT DATE]&lt;=Y$6),--(T_ORDERS[RETURN DATE]&gt;=Y$6),T_ORDERS[QUANTITY]))),"")</f>
        <v>1</v>
      </c>
      <c r="Z10" s="47">
        <f>IFERROR(IF($B10="","",IF(I_CH_CAL=2,SUMPRODUCT(--(T_ORDERS[ASSET]=$B10),--(T_ORDERS[RENT OUT DATE]&lt;=Z$6),--(T_ORDERS[RETURN DATE]&gt;=Z$6),T_ORDERS[QUANTITY]),INDEX(T_ASSET['# OF ITEMS], $A10)-SUMPRODUCT(--(T_ORDERS[ASSET]=$B10),--(T_ORDERS[RENT OUT DATE]&lt;=Z$6),--(T_ORDERS[RETURN DATE]&gt;=Z$6),T_ORDERS[QUANTITY]))),"")</f>
        <v>1</v>
      </c>
      <c r="AA10" s="47">
        <f>IFERROR(IF($B10="","",IF(I_CH_CAL=2,SUMPRODUCT(--(T_ORDERS[ASSET]=$B10),--(T_ORDERS[RENT OUT DATE]&lt;=AA$6),--(T_ORDERS[RETURN DATE]&gt;=AA$6),T_ORDERS[QUANTITY]),INDEX(T_ASSET['# OF ITEMS], $A10)-SUMPRODUCT(--(T_ORDERS[ASSET]=$B10),--(T_ORDERS[RENT OUT DATE]&lt;=AA$6),--(T_ORDERS[RETURN DATE]&gt;=AA$6),T_ORDERS[QUANTITY]))),"")</f>
        <v>1</v>
      </c>
      <c r="AB10" s="47">
        <f>IFERROR(IF($B10="","",IF(I_CH_CAL=2,SUMPRODUCT(--(T_ORDERS[ASSET]=$B10),--(T_ORDERS[RENT OUT DATE]&lt;=AB$6),--(T_ORDERS[RETURN DATE]&gt;=AB$6),T_ORDERS[QUANTITY]),INDEX(T_ASSET['# OF ITEMS], $A10)-SUMPRODUCT(--(T_ORDERS[ASSET]=$B10),--(T_ORDERS[RENT OUT DATE]&lt;=AB$6),--(T_ORDERS[RETURN DATE]&gt;=AB$6),T_ORDERS[QUANTITY]))),"")</f>
        <v>1</v>
      </c>
      <c r="AC10" s="47">
        <f>IFERROR(IF($B10="","",IF(I_CH_CAL=2,SUMPRODUCT(--(T_ORDERS[ASSET]=$B10),--(T_ORDERS[RENT OUT DATE]&lt;=AC$6),--(T_ORDERS[RETURN DATE]&gt;=AC$6),T_ORDERS[QUANTITY]),INDEX(T_ASSET['# OF ITEMS], $A10)-SUMPRODUCT(--(T_ORDERS[ASSET]=$B10),--(T_ORDERS[RENT OUT DATE]&lt;=AC$6),--(T_ORDERS[RETURN DATE]&gt;=AC$6),T_ORDERS[QUANTITY]))),"")</f>
        <v>1</v>
      </c>
      <c r="AD10" s="47">
        <f>IFERROR(IF($B10="","",IF(I_CH_CAL=2,SUMPRODUCT(--(T_ORDERS[ASSET]=$B10),--(T_ORDERS[RENT OUT DATE]&lt;=AD$6),--(T_ORDERS[RETURN DATE]&gt;=AD$6),T_ORDERS[QUANTITY]),INDEX(T_ASSET['# OF ITEMS], $A10)-SUMPRODUCT(--(T_ORDERS[ASSET]=$B10),--(T_ORDERS[RENT OUT DATE]&lt;=AD$6),--(T_ORDERS[RETURN DATE]&gt;=AD$6),T_ORDERS[QUANTITY]))),"")</f>
        <v>1</v>
      </c>
      <c r="AE10" s="47">
        <f>IFERROR(IF($B10="","",IF(I_CH_CAL=2,SUMPRODUCT(--(T_ORDERS[ASSET]=$B10),--(T_ORDERS[RENT OUT DATE]&lt;=AE$6),--(T_ORDERS[RETURN DATE]&gt;=AE$6),T_ORDERS[QUANTITY]),INDEX(T_ASSET['# OF ITEMS], $A10)-SUMPRODUCT(--(T_ORDERS[ASSET]=$B10),--(T_ORDERS[RENT OUT DATE]&lt;=AE$6),--(T_ORDERS[RETURN DATE]&gt;=AE$6),T_ORDERS[QUANTITY]))),"")</f>
        <v>1</v>
      </c>
      <c r="AF10" s="47">
        <f>IFERROR(IF($B10="","",IF(I_CH_CAL=2,SUMPRODUCT(--(T_ORDERS[ASSET]=$B10),--(T_ORDERS[RENT OUT DATE]&lt;=AF$6),--(T_ORDERS[RETURN DATE]&gt;=AF$6),T_ORDERS[QUANTITY]),INDEX(T_ASSET['# OF ITEMS], $A10)-SUMPRODUCT(--(T_ORDERS[ASSET]=$B10),--(T_ORDERS[RENT OUT DATE]&lt;=AF$6),--(T_ORDERS[RETURN DATE]&gt;=AF$6),T_ORDERS[QUANTITY]))),"")</f>
        <v>1</v>
      </c>
      <c r="AG10" s="47">
        <f>IFERROR(IF($B10="","",IF(I_CH_CAL=2,SUMPRODUCT(--(T_ORDERS[ASSET]=$B10),--(T_ORDERS[RENT OUT DATE]&lt;=AG$6),--(T_ORDERS[RETURN DATE]&gt;=AG$6),T_ORDERS[QUANTITY]),INDEX(T_ASSET['# OF ITEMS], $A10)-SUMPRODUCT(--(T_ORDERS[ASSET]=$B10),--(T_ORDERS[RENT OUT DATE]&lt;=AG$6),--(T_ORDERS[RETURN DATE]&gt;=AG$6),T_ORDERS[QUANTITY]))),"")</f>
        <v>1</v>
      </c>
    </row>
    <row r="11" spans="1:33" ht="15.75" x14ac:dyDescent="0.5">
      <c r="A11" s="45">
        <f t="shared" si="2"/>
        <v>4</v>
      </c>
      <c r="B11" s="45" t="str">
        <f t="shared" si="3"/>
        <v>ME 134 - Kit 3</v>
      </c>
      <c r="C11" s="47">
        <f>IFERROR(IF($B11="","",IF(I_CH_CAL=2,SUMPRODUCT(--(T_ORDERS[ASSET]=$B11),--(T_ORDERS[RENT OUT DATE]&lt;=C$6),--(T_ORDERS[RETURN DATE]&gt;=C$6),T_ORDERS[QUANTITY]),INDEX(T_ASSET['# OF ITEMS], $A11)-SUMPRODUCT(--(T_ORDERS[ASSET]=$B11),--(T_ORDERS[RENT OUT DATE]&lt;=C$6),--(T_ORDERS[RETURN DATE]&gt;=C$6),T_ORDERS[QUANTITY]))),"")</f>
        <v>1</v>
      </c>
      <c r="D11" s="47">
        <f>IFERROR(IF($B11="","",IF(I_CH_CAL=2,SUMPRODUCT(--(T_ORDERS[ASSET]=$B11),--(T_ORDERS[RENT OUT DATE]&lt;=D$6),--(T_ORDERS[RETURN DATE]&gt;=D$6),T_ORDERS[QUANTITY]),INDEX(T_ASSET['# OF ITEMS], $A11)-SUMPRODUCT(--(T_ORDERS[ASSET]=$B11),--(T_ORDERS[RENT OUT DATE]&lt;=D$6),--(T_ORDERS[RETURN DATE]&gt;=D$6),T_ORDERS[QUANTITY]))),"")</f>
        <v>1</v>
      </c>
      <c r="E11" s="47">
        <f>IFERROR(IF($B11="","",IF(I_CH_CAL=2,SUMPRODUCT(--(T_ORDERS[ASSET]=$B11),--(T_ORDERS[RENT OUT DATE]&lt;=E$6),--(T_ORDERS[RETURN DATE]&gt;=E$6),T_ORDERS[QUANTITY]),INDEX(T_ASSET['# OF ITEMS], $A11)-SUMPRODUCT(--(T_ORDERS[ASSET]=$B11),--(T_ORDERS[RENT OUT DATE]&lt;=E$6),--(T_ORDERS[RETURN DATE]&gt;=E$6),T_ORDERS[QUANTITY]))),"")</f>
        <v>1</v>
      </c>
      <c r="F11" s="47">
        <f>IFERROR(IF($B11="","",IF(I_CH_CAL=2,SUMPRODUCT(--(T_ORDERS[ASSET]=$B11),--(T_ORDERS[RENT OUT DATE]&lt;=F$6),--(T_ORDERS[RETURN DATE]&gt;=F$6),T_ORDERS[QUANTITY]),INDEX(T_ASSET['# OF ITEMS], $A11)-SUMPRODUCT(--(T_ORDERS[ASSET]=$B11),--(T_ORDERS[RENT OUT DATE]&lt;=F$6),--(T_ORDERS[RETURN DATE]&gt;=F$6),T_ORDERS[QUANTITY]))),"")</f>
        <v>0</v>
      </c>
      <c r="G11" s="47">
        <f>IFERROR(IF($B11="","",IF(I_CH_CAL=2,SUMPRODUCT(--(T_ORDERS[ASSET]=$B11),--(T_ORDERS[RENT OUT DATE]&lt;=G$6),--(T_ORDERS[RETURN DATE]&gt;=G$6),T_ORDERS[QUANTITY]),INDEX(T_ASSET['# OF ITEMS], $A11)-SUMPRODUCT(--(T_ORDERS[ASSET]=$B11),--(T_ORDERS[RENT OUT DATE]&lt;=G$6),--(T_ORDERS[RETURN DATE]&gt;=G$6),T_ORDERS[QUANTITY]))),"")</f>
        <v>0</v>
      </c>
      <c r="H11" s="47">
        <f>IFERROR(IF($B11="","",IF(I_CH_CAL=2,SUMPRODUCT(--(T_ORDERS[ASSET]=$B11),--(T_ORDERS[RENT OUT DATE]&lt;=H$6),--(T_ORDERS[RETURN DATE]&gt;=H$6),T_ORDERS[QUANTITY]),INDEX(T_ASSET['# OF ITEMS], $A11)-SUMPRODUCT(--(T_ORDERS[ASSET]=$B11),--(T_ORDERS[RENT OUT DATE]&lt;=H$6),--(T_ORDERS[RETURN DATE]&gt;=H$6),T_ORDERS[QUANTITY]))),"")</f>
        <v>0</v>
      </c>
      <c r="I11" s="47">
        <f>IFERROR(IF($B11="","",IF(I_CH_CAL=2,SUMPRODUCT(--(T_ORDERS[ASSET]=$B11),--(T_ORDERS[RENT OUT DATE]&lt;=I$6),--(T_ORDERS[RETURN DATE]&gt;=I$6),T_ORDERS[QUANTITY]),INDEX(T_ASSET['# OF ITEMS], $A11)-SUMPRODUCT(--(T_ORDERS[ASSET]=$B11),--(T_ORDERS[RENT OUT DATE]&lt;=I$6),--(T_ORDERS[RETURN DATE]&gt;=I$6),T_ORDERS[QUANTITY]))),"")</f>
        <v>0</v>
      </c>
      <c r="J11" s="47">
        <f>IFERROR(IF($B11="","",IF(I_CH_CAL=2,SUMPRODUCT(--(T_ORDERS[ASSET]=$B11),--(T_ORDERS[RENT OUT DATE]&lt;=J$6),--(T_ORDERS[RETURN DATE]&gt;=J$6),T_ORDERS[QUANTITY]),INDEX(T_ASSET['# OF ITEMS], $A11)-SUMPRODUCT(--(T_ORDERS[ASSET]=$B11),--(T_ORDERS[RENT OUT DATE]&lt;=J$6),--(T_ORDERS[RETURN DATE]&gt;=J$6),T_ORDERS[QUANTITY]))),"")</f>
        <v>0</v>
      </c>
      <c r="K11" s="47">
        <f>IFERROR(IF($B11="","",IF(I_CH_CAL=2,SUMPRODUCT(--(T_ORDERS[ASSET]=$B11),--(T_ORDERS[RENT OUT DATE]&lt;=K$6),--(T_ORDERS[RETURN DATE]&gt;=K$6),T_ORDERS[QUANTITY]),INDEX(T_ASSET['# OF ITEMS], $A11)-SUMPRODUCT(--(T_ORDERS[ASSET]=$B11),--(T_ORDERS[RENT OUT DATE]&lt;=K$6),--(T_ORDERS[RETURN DATE]&gt;=K$6),T_ORDERS[QUANTITY]))),"")</f>
        <v>0</v>
      </c>
      <c r="L11" s="47">
        <f>IFERROR(IF($B11="","",IF(I_CH_CAL=2,SUMPRODUCT(--(T_ORDERS[ASSET]=$B11),--(T_ORDERS[RENT OUT DATE]&lt;=L$6),--(T_ORDERS[RETURN DATE]&gt;=L$6),T_ORDERS[QUANTITY]),INDEX(T_ASSET['# OF ITEMS], $A11)-SUMPRODUCT(--(T_ORDERS[ASSET]=$B11),--(T_ORDERS[RENT OUT DATE]&lt;=L$6),--(T_ORDERS[RETURN DATE]&gt;=L$6),T_ORDERS[QUANTITY]))),"")</f>
        <v>0</v>
      </c>
      <c r="M11" s="47">
        <f>IFERROR(IF($B11="","",IF(I_CH_CAL=2,SUMPRODUCT(--(T_ORDERS[ASSET]=$B11),--(T_ORDERS[RENT OUT DATE]&lt;=M$6),--(T_ORDERS[RETURN DATE]&gt;=M$6),T_ORDERS[QUANTITY]),INDEX(T_ASSET['# OF ITEMS], $A11)-SUMPRODUCT(--(T_ORDERS[ASSET]=$B11),--(T_ORDERS[RENT OUT DATE]&lt;=M$6),--(T_ORDERS[RETURN DATE]&gt;=M$6),T_ORDERS[QUANTITY]))),"")</f>
        <v>0</v>
      </c>
      <c r="N11" s="47">
        <f>IFERROR(IF($B11="","",IF(I_CH_CAL=2,SUMPRODUCT(--(T_ORDERS[ASSET]=$B11),--(T_ORDERS[RENT OUT DATE]&lt;=N$6),--(T_ORDERS[RETURN DATE]&gt;=N$6),T_ORDERS[QUANTITY]),INDEX(T_ASSET['# OF ITEMS], $A11)-SUMPRODUCT(--(T_ORDERS[ASSET]=$B11),--(T_ORDERS[RENT OUT DATE]&lt;=N$6),--(T_ORDERS[RETURN DATE]&gt;=N$6),T_ORDERS[QUANTITY]))),"")</f>
        <v>1</v>
      </c>
      <c r="O11" s="47">
        <f>IFERROR(IF($B11="","",IF(I_CH_CAL=2,SUMPRODUCT(--(T_ORDERS[ASSET]=$B11),--(T_ORDERS[RENT OUT DATE]&lt;=O$6),--(T_ORDERS[RETURN DATE]&gt;=O$6),T_ORDERS[QUANTITY]),INDEX(T_ASSET['# OF ITEMS], $A11)-SUMPRODUCT(--(T_ORDERS[ASSET]=$B11),--(T_ORDERS[RENT OUT DATE]&lt;=O$6),--(T_ORDERS[RETURN DATE]&gt;=O$6),T_ORDERS[QUANTITY]))),"")</f>
        <v>1</v>
      </c>
      <c r="P11" s="47">
        <f>IFERROR(IF($B11="","",IF(I_CH_CAL=2,SUMPRODUCT(--(T_ORDERS[ASSET]=$B11),--(T_ORDERS[RENT OUT DATE]&lt;=P$6),--(T_ORDERS[RETURN DATE]&gt;=P$6),T_ORDERS[QUANTITY]),INDEX(T_ASSET['# OF ITEMS], $A11)-SUMPRODUCT(--(T_ORDERS[ASSET]=$B11),--(T_ORDERS[RENT OUT DATE]&lt;=P$6),--(T_ORDERS[RETURN DATE]&gt;=P$6),T_ORDERS[QUANTITY]))),"")</f>
        <v>1</v>
      </c>
      <c r="Q11" s="47">
        <f>IFERROR(IF($B11="","",IF(I_CH_CAL=2,SUMPRODUCT(--(T_ORDERS[ASSET]=$B11),--(T_ORDERS[RENT OUT DATE]&lt;=Q$6),--(T_ORDERS[RETURN DATE]&gt;=Q$6),T_ORDERS[QUANTITY]),INDEX(T_ASSET['# OF ITEMS], $A11)-SUMPRODUCT(--(T_ORDERS[ASSET]=$B11),--(T_ORDERS[RENT OUT DATE]&lt;=Q$6),--(T_ORDERS[RETURN DATE]&gt;=Q$6),T_ORDERS[QUANTITY]))),"")</f>
        <v>1</v>
      </c>
      <c r="R11" s="47">
        <f>IFERROR(IF($B11="","",IF(I_CH_CAL=2,SUMPRODUCT(--(T_ORDERS[ASSET]=$B11),--(T_ORDERS[RENT OUT DATE]&lt;=R$6),--(T_ORDERS[RETURN DATE]&gt;=R$6),T_ORDERS[QUANTITY]),INDEX(T_ASSET['# OF ITEMS], $A11)-SUMPRODUCT(--(T_ORDERS[ASSET]=$B11),--(T_ORDERS[RENT OUT DATE]&lt;=R$6),--(T_ORDERS[RETURN DATE]&gt;=R$6),T_ORDERS[QUANTITY]))),"")</f>
        <v>1</v>
      </c>
      <c r="S11" s="47">
        <f>IFERROR(IF($B11="","",IF(I_CH_CAL=2,SUMPRODUCT(--(T_ORDERS[ASSET]=$B11),--(T_ORDERS[RENT OUT DATE]&lt;=S$6),--(T_ORDERS[RETURN DATE]&gt;=S$6),T_ORDERS[QUANTITY]),INDEX(T_ASSET['# OF ITEMS], $A11)-SUMPRODUCT(--(T_ORDERS[ASSET]=$B11),--(T_ORDERS[RENT OUT DATE]&lt;=S$6),--(T_ORDERS[RETURN DATE]&gt;=S$6),T_ORDERS[QUANTITY]))),"")</f>
        <v>1</v>
      </c>
      <c r="T11" s="47">
        <f>IFERROR(IF($B11="","",IF(I_CH_CAL=2,SUMPRODUCT(--(T_ORDERS[ASSET]=$B11),--(T_ORDERS[RENT OUT DATE]&lt;=T$6),--(T_ORDERS[RETURN DATE]&gt;=T$6),T_ORDERS[QUANTITY]),INDEX(T_ASSET['# OF ITEMS], $A11)-SUMPRODUCT(--(T_ORDERS[ASSET]=$B11),--(T_ORDERS[RENT OUT DATE]&lt;=T$6),--(T_ORDERS[RETURN DATE]&gt;=T$6),T_ORDERS[QUANTITY]))),"")</f>
        <v>1</v>
      </c>
      <c r="U11" s="47">
        <f>IFERROR(IF($B11="","",IF(I_CH_CAL=2,SUMPRODUCT(--(T_ORDERS[ASSET]=$B11),--(T_ORDERS[RENT OUT DATE]&lt;=U$6),--(T_ORDERS[RETURN DATE]&gt;=U$6),T_ORDERS[QUANTITY]),INDEX(T_ASSET['# OF ITEMS], $A11)-SUMPRODUCT(--(T_ORDERS[ASSET]=$B11),--(T_ORDERS[RENT OUT DATE]&lt;=U$6),--(T_ORDERS[RETURN DATE]&gt;=U$6),T_ORDERS[QUANTITY]))),"")</f>
        <v>1</v>
      </c>
      <c r="V11" s="47">
        <f>IFERROR(IF($B11="","",IF(I_CH_CAL=2,SUMPRODUCT(--(T_ORDERS[ASSET]=$B11),--(T_ORDERS[RENT OUT DATE]&lt;=V$6),--(T_ORDERS[RETURN DATE]&gt;=V$6),T_ORDERS[QUANTITY]),INDEX(T_ASSET['# OF ITEMS], $A11)-SUMPRODUCT(--(T_ORDERS[ASSET]=$B11),--(T_ORDERS[RENT OUT DATE]&lt;=V$6),--(T_ORDERS[RETURN DATE]&gt;=V$6),T_ORDERS[QUANTITY]))),"")</f>
        <v>1</v>
      </c>
      <c r="W11" s="47">
        <f>IFERROR(IF($B11="","",IF(I_CH_CAL=2,SUMPRODUCT(--(T_ORDERS[ASSET]=$B11),--(T_ORDERS[RENT OUT DATE]&lt;=W$6),--(T_ORDERS[RETURN DATE]&gt;=W$6),T_ORDERS[QUANTITY]),INDEX(T_ASSET['# OF ITEMS], $A11)-SUMPRODUCT(--(T_ORDERS[ASSET]=$B11),--(T_ORDERS[RENT OUT DATE]&lt;=W$6),--(T_ORDERS[RETURN DATE]&gt;=W$6),T_ORDERS[QUANTITY]))),"")</f>
        <v>1</v>
      </c>
      <c r="X11" s="47">
        <f>IFERROR(IF($B11="","",IF(I_CH_CAL=2,SUMPRODUCT(--(T_ORDERS[ASSET]=$B11),--(T_ORDERS[RENT OUT DATE]&lt;=X$6),--(T_ORDERS[RETURN DATE]&gt;=X$6),T_ORDERS[QUANTITY]),INDEX(T_ASSET['# OF ITEMS], $A11)-SUMPRODUCT(--(T_ORDERS[ASSET]=$B11),--(T_ORDERS[RENT OUT DATE]&lt;=X$6),--(T_ORDERS[RETURN DATE]&gt;=X$6),T_ORDERS[QUANTITY]))),"")</f>
        <v>1</v>
      </c>
      <c r="Y11" s="47">
        <f>IFERROR(IF($B11="","",IF(I_CH_CAL=2,SUMPRODUCT(--(T_ORDERS[ASSET]=$B11),--(T_ORDERS[RENT OUT DATE]&lt;=Y$6),--(T_ORDERS[RETURN DATE]&gt;=Y$6),T_ORDERS[QUANTITY]),INDEX(T_ASSET['# OF ITEMS], $A11)-SUMPRODUCT(--(T_ORDERS[ASSET]=$B11),--(T_ORDERS[RENT OUT DATE]&lt;=Y$6),--(T_ORDERS[RETURN DATE]&gt;=Y$6),T_ORDERS[QUANTITY]))),"")</f>
        <v>1</v>
      </c>
      <c r="Z11" s="47">
        <f>IFERROR(IF($B11="","",IF(I_CH_CAL=2,SUMPRODUCT(--(T_ORDERS[ASSET]=$B11),--(T_ORDERS[RENT OUT DATE]&lt;=Z$6),--(T_ORDERS[RETURN DATE]&gt;=Z$6),T_ORDERS[QUANTITY]),INDEX(T_ASSET['# OF ITEMS], $A11)-SUMPRODUCT(--(T_ORDERS[ASSET]=$B11),--(T_ORDERS[RENT OUT DATE]&lt;=Z$6),--(T_ORDERS[RETURN DATE]&gt;=Z$6),T_ORDERS[QUANTITY]))),"")</f>
        <v>1</v>
      </c>
      <c r="AA11" s="47">
        <f>IFERROR(IF($B11="","",IF(I_CH_CAL=2,SUMPRODUCT(--(T_ORDERS[ASSET]=$B11),--(T_ORDERS[RENT OUT DATE]&lt;=AA$6),--(T_ORDERS[RETURN DATE]&gt;=AA$6),T_ORDERS[QUANTITY]),INDEX(T_ASSET['# OF ITEMS], $A11)-SUMPRODUCT(--(T_ORDERS[ASSET]=$B11),--(T_ORDERS[RENT OUT DATE]&lt;=AA$6),--(T_ORDERS[RETURN DATE]&gt;=AA$6),T_ORDERS[QUANTITY]))),"")</f>
        <v>1</v>
      </c>
      <c r="AB11" s="47">
        <f>IFERROR(IF($B11="","",IF(I_CH_CAL=2,SUMPRODUCT(--(T_ORDERS[ASSET]=$B11),--(T_ORDERS[RENT OUT DATE]&lt;=AB$6),--(T_ORDERS[RETURN DATE]&gt;=AB$6),T_ORDERS[QUANTITY]),INDEX(T_ASSET['# OF ITEMS], $A11)-SUMPRODUCT(--(T_ORDERS[ASSET]=$B11),--(T_ORDERS[RENT OUT DATE]&lt;=AB$6),--(T_ORDERS[RETURN DATE]&gt;=AB$6),T_ORDERS[QUANTITY]))),"")</f>
        <v>1</v>
      </c>
      <c r="AC11" s="47">
        <f>IFERROR(IF($B11="","",IF(I_CH_CAL=2,SUMPRODUCT(--(T_ORDERS[ASSET]=$B11),--(T_ORDERS[RENT OUT DATE]&lt;=AC$6),--(T_ORDERS[RETURN DATE]&gt;=AC$6),T_ORDERS[QUANTITY]),INDEX(T_ASSET['# OF ITEMS], $A11)-SUMPRODUCT(--(T_ORDERS[ASSET]=$B11),--(T_ORDERS[RENT OUT DATE]&lt;=AC$6),--(T_ORDERS[RETURN DATE]&gt;=AC$6),T_ORDERS[QUANTITY]))),"")</f>
        <v>1</v>
      </c>
      <c r="AD11" s="47">
        <f>IFERROR(IF($B11="","",IF(I_CH_CAL=2,SUMPRODUCT(--(T_ORDERS[ASSET]=$B11),--(T_ORDERS[RENT OUT DATE]&lt;=AD$6),--(T_ORDERS[RETURN DATE]&gt;=AD$6),T_ORDERS[QUANTITY]),INDEX(T_ASSET['# OF ITEMS], $A11)-SUMPRODUCT(--(T_ORDERS[ASSET]=$B11),--(T_ORDERS[RENT OUT DATE]&lt;=AD$6),--(T_ORDERS[RETURN DATE]&gt;=AD$6),T_ORDERS[QUANTITY]))),"")</f>
        <v>1</v>
      </c>
      <c r="AE11" s="47">
        <f>IFERROR(IF($B11="","",IF(I_CH_CAL=2,SUMPRODUCT(--(T_ORDERS[ASSET]=$B11),--(T_ORDERS[RENT OUT DATE]&lt;=AE$6),--(T_ORDERS[RETURN DATE]&gt;=AE$6),T_ORDERS[QUANTITY]),INDEX(T_ASSET['# OF ITEMS], $A11)-SUMPRODUCT(--(T_ORDERS[ASSET]=$B11),--(T_ORDERS[RENT OUT DATE]&lt;=AE$6),--(T_ORDERS[RETURN DATE]&gt;=AE$6),T_ORDERS[QUANTITY]))),"")</f>
        <v>1</v>
      </c>
      <c r="AF11" s="47">
        <f>IFERROR(IF($B11="","",IF(I_CH_CAL=2,SUMPRODUCT(--(T_ORDERS[ASSET]=$B11),--(T_ORDERS[RENT OUT DATE]&lt;=AF$6),--(T_ORDERS[RETURN DATE]&gt;=AF$6),T_ORDERS[QUANTITY]),INDEX(T_ASSET['# OF ITEMS], $A11)-SUMPRODUCT(--(T_ORDERS[ASSET]=$B11),--(T_ORDERS[RENT OUT DATE]&lt;=AF$6),--(T_ORDERS[RETURN DATE]&gt;=AF$6),T_ORDERS[QUANTITY]))),"")</f>
        <v>1</v>
      </c>
      <c r="AG11" s="47">
        <f>IFERROR(IF($B11="","",IF(I_CH_CAL=2,SUMPRODUCT(--(T_ORDERS[ASSET]=$B11),--(T_ORDERS[RENT OUT DATE]&lt;=AG$6),--(T_ORDERS[RETURN DATE]&gt;=AG$6),T_ORDERS[QUANTITY]),INDEX(T_ASSET['# OF ITEMS], $A11)-SUMPRODUCT(--(T_ORDERS[ASSET]=$B11),--(T_ORDERS[RENT OUT DATE]&lt;=AG$6),--(T_ORDERS[RETURN DATE]&gt;=AG$6),T_ORDERS[QUANTITY]))),"")</f>
        <v>1</v>
      </c>
    </row>
    <row r="12" spans="1:33" ht="15.75" x14ac:dyDescent="0.5">
      <c r="A12" s="45">
        <f t="shared" si="2"/>
        <v>5</v>
      </c>
      <c r="B12" s="45" t="str">
        <f t="shared" si="3"/>
        <v>ME 134 - Kit 4</v>
      </c>
      <c r="C12" s="47">
        <f>IFERROR(IF($B12="","",IF(I_CH_CAL=2,SUMPRODUCT(--(T_ORDERS[ASSET]=$B12),--(T_ORDERS[RENT OUT DATE]&lt;=C$6),--(T_ORDERS[RETURN DATE]&gt;=C$6),T_ORDERS[QUANTITY]),INDEX(T_ASSET['# OF ITEMS], $A12)-SUMPRODUCT(--(T_ORDERS[ASSET]=$B12),--(T_ORDERS[RENT OUT DATE]&lt;=C$6),--(T_ORDERS[RETURN DATE]&gt;=C$6),T_ORDERS[QUANTITY]))),"")</f>
        <v>1</v>
      </c>
      <c r="D12" s="47">
        <f>IFERROR(IF($B12="","",IF(I_CH_CAL=2,SUMPRODUCT(--(T_ORDERS[ASSET]=$B12),--(T_ORDERS[RENT OUT DATE]&lt;=D$6),--(T_ORDERS[RETURN DATE]&gt;=D$6),T_ORDERS[QUANTITY]),INDEX(T_ASSET['# OF ITEMS], $A12)-SUMPRODUCT(--(T_ORDERS[ASSET]=$B12),--(T_ORDERS[RENT OUT DATE]&lt;=D$6),--(T_ORDERS[RETURN DATE]&gt;=D$6),T_ORDERS[QUANTITY]))),"")</f>
        <v>1</v>
      </c>
      <c r="E12" s="47">
        <f>IFERROR(IF($B12="","",IF(I_CH_CAL=2,SUMPRODUCT(--(T_ORDERS[ASSET]=$B12),--(T_ORDERS[RENT OUT DATE]&lt;=E$6),--(T_ORDERS[RETURN DATE]&gt;=E$6),T_ORDERS[QUANTITY]),INDEX(T_ASSET['# OF ITEMS], $A12)-SUMPRODUCT(--(T_ORDERS[ASSET]=$B12),--(T_ORDERS[RENT OUT DATE]&lt;=E$6),--(T_ORDERS[RETURN DATE]&gt;=E$6),T_ORDERS[QUANTITY]))),"")</f>
        <v>1</v>
      </c>
      <c r="F12" s="47">
        <f>IFERROR(IF($B12="","",IF(I_CH_CAL=2,SUMPRODUCT(--(T_ORDERS[ASSET]=$B12),--(T_ORDERS[RENT OUT DATE]&lt;=F$6),--(T_ORDERS[RETURN DATE]&gt;=F$6),T_ORDERS[QUANTITY]),INDEX(T_ASSET['# OF ITEMS], $A12)-SUMPRODUCT(--(T_ORDERS[ASSET]=$B12),--(T_ORDERS[RENT OUT DATE]&lt;=F$6),--(T_ORDERS[RETURN DATE]&gt;=F$6),T_ORDERS[QUANTITY]))),"")</f>
        <v>0</v>
      </c>
      <c r="G12" s="47">
        <f>IFERROR(IF($B12="","",IF(I_CH_CAL=2,SUMPRODUCT(--(T_ORDERS[ASSET]=$B12),--(T_ORDERS[RENT OUT DATE]&lt;=G$6),--(T_ORDERS[RETURN DATE]&gt;=G$6),T_ORDERS[QUANTITY]),INDEX(T_ASSET['# OF ITEMS], $A12)-SUMPRODUCT(--(T_ORDERS[ASSET]=$B12),--(T_ORDERS[RENT OUT DATE]&lt;=G$6),--(T_ORDERS[RETURN DATE]&gt;=G$6),T_ORDERS[QUANTITY]))),"")</f>
        <v>0</v>
      </c>
      <c r="H12" s="47">
        <f>IFERROR(IF($B12="","",IF(I_CH_CAL=2,SUMPRODUCT(--(T_ORDERS[ASSET]=$B12),--(T_ORDERS[RENT OUT DATE]&lt;=H$6),--(T_ORDERS[RETURN DATE]&gt;=H$6),T_ORDERS[QUANTITY]),INDEX(T_ASSET['# OF ITEMS], $A12)-SUMPRODUCT(--(T_ORDERS[ASSET]=$B12),--(T_ORDERS[RENT OUT DATE]&lt;=H$6),--(T_ORDERS[RETURN DATE]&gt;=H$6),T_ORDERS[QUANTITY]))),"")</f>
        <v>0</v>
      </c>
      <c r="I12" s="47">
        <f>IFERROR(IF($B12="","",IF(I_CH_CAL=2,SUMPRODUCT(--(T_ORDERS[ASSET]=$B12),--(T_ORDERS[RENT OUT DATE]&lt;=I$6),--(T_ORDERS[RETURN DATE]&gt;=I$6),T_ORDERS[QUANTITY]),INDEX(T_ASSET['# OF ITEMS], $A12)-SUMPRODUCT(--(T_ORDERS[ASSET]=$B12),--(T_ORDERS[RENT OUT DATE]&lt;=I$6),--(T_ORDERS[RETURN DATE]&gt;=I$6),T_ORDERS[QUANTITY]))),"")</f>
        <v>0</v>
      </c>
      <c r="J12" s="47">
        <f>IFERROR(IF($B12="","",IF(I_CH_CAL=2,SUMPRODUCT(--(T_ORDERS[ASSET]=$B12),--(T_ORDERS[RENT OUT DATE]&lt;=J$6),--(T_ORDERS[RETURN DATE]&gt;=J$6),T_ORDERS[QUANTITY]),INDEX(T_ASSET['# OF ITEMS], $A12)-SUMPRODUCT(--(T_ORDERS[ASSET]=$B12),--(T_ORDERS[RENT OUT DATE]&lt;=J$6),--(T_ORDERS[RETURN DATE]&gt;=J$6),T_ORDERS[QUANTITY]))),"")</f>
        <v>0</v>
      </c>
      <c r="K12" s="47">
        <f>IFERROR(IF($B12="","",IF(I_CH_CAL=2,SUMPRODUCT(--(T_ORDERS[ASSET]=$B12),--(T_ORDERS[RENT OUT DATE]&lt;=K$6),--(T_ORDERS[RETURN DATE]&gt;=K$6),T_ORDERS[QUANTITY]),INDEX(T_ASSET['# OF ITEMS], $A12)-SUMPRODUCT(--(T_ORDERS[ASSET]=$B12),--(T_ORDERS[RENT OUT DATE]&lt;=K$6),--(T_ORDERS[RETURN DATE]&gt;=K$6),T_ORDERS[QUANTITY]))),"")</f>
        <v>0</v>
      </c>
      <c r="L12" s="47">
        <f>IFERROR(IF($B12="","",IF(I_CH_CAL=2,SUMPRODUCT(--(T_ORDERS[ASSET]=$B12),--(T_ORDERS[RENT OUT DATE]&lt;=L$6),--(T_ORDERS[RETURN DATE]&gt;=L$6),T_ORDERS[QUANTITY]),INDEX(T_ASSET['# OF ITEMS], $A12)-SUMPRODUCT(--(T_ORDERS[ASSET]=$B12),--(T_ORDERS[RENT OUT DATE]&lt;=L$6),--(T_ORDERS[RETURN DATE]&gt;=L$6),T_ORDERS[QUANTITY]))),"")</f>
        <v>0</v>
      </c>
      <c r="M12" s="47">
        <f>IFERROR(IF($B12="","",IF(I_CH_CAL=2,SUMPRODUCT(--(T_ORDERS[ASSET]=$B12),--(T_ORDERS[RENT OUT DATE]&lt;=M$6),--(T_ORDERS[RETURN DATE]&gt;=M$6),T_ORDERS[QUANTITY]),INDEX(T_ASSET['# OF ITEMS], $A12)-SUMPRODUCT(--(T_ORDERS[ASSET]=$B12),--(T_ORDERS[RENT OUT DATE]&lt;=M$6),--(T_ORDERS[RETURN DATE]&gt;=M$6),T_ORDERS[QUANTITY]))),"")</f>
        <v>0</v>
      </c>
      <c r="N12" s="47">
        <f>IFERROR(IF($B12="","",IF(I_CH_CAL=2,SUMPRODUCT(--(T_ORDERS[ASSET]=$B12),--(T_ORDERS[RENT OUT DATE]&lt;=N$6),--(T_ORDERS[RETURN DATE]&gt;=N$6),T_ORDERS[QUANTITY]),INDEX(T_ASSET['# OF ITEMS], $A12)-SUMPRODUCT(--(T_ORDERS[ASSET]=$B12),--(T_ORDERS[RENT OUT DATE]&lt;=N$6),--(T_ORDERS[RETURN DATE]&gt;=N$6),T_ORDERS[QUANTITY]))),"")</f>
        <v>1</v>
      </c>
      <c r="O12" s="47">
        <f>IFERROR(IF($B12="","",IF(I_CH_CAL=2,SUMPRODUCT(--(T_ORDERS[ASSET]=$B12),--(T_ORDERS[RENT OUT DATE]&lt;=O$6),--(T_ORDERS[RETURN DATE]&gt;=O$6),T_ORDERS[QUANTITY]),INDEX(T_ASSET['# OF ITEMS], $A12)-SUMPRODUCT(--(T_ORDERS[ASSET]=$B12),--(T_ORDERS[RENT OUT DATE]&lt;=O$6),--(T_ORDERS[RETURN DATE]&gt;=O$6),T_ORDERS[QUANTITY]))),"")</f>
        <v>1</v>
      </c>
      <c r="P12" s="47">
        <f>IFERROR(IF($B12="","",IF(I_CH_CAL=2,SUMPRODUCT(--(T_ORDERS[ASSET]=$B12),--(T_ORDERS[RENT OUT DATE]&lt;=P$6),--(T_ORDERS[RETURN DATE]&gt;=P$6),T_ORDERS[QUANTITY]),INDEX(T_ASSET['# OF ITEMS], $A12)-SUMPRODUCT(--(T_ORDERS[ASSET]=$B12),--(T_ORDERS[RENT OUT DATE]&lt;=P$6),--(T_ORDERS[RETURN DATE]&gt;=P$6),T_ORDERS[QUANTITY]))),"")</f>
        <v>1</v>
      </c>
      <c r="Q12" s="47">
        <f>IFERROR(IF($B12="","",IF(I_CH_CAL=2,SUMPRODUCT(--(T_ORDERS[ASSET]=$B12),--(T_ORDERS[RENT OUT DATE]&lt;=Q$6),--(T_ORDERS[RETURN DATE]&gt;=Q$6),T_ORDERS[QUANTITY]),INDEX(T_ASSET['# OF ITEMS], $A12)-SUMPRODUCT(--(T_ORDERS[ASSET]=$B12),--(T_ORDERS[RENT OUT DATE]&lt;=Q$6),--(T_ORDERS[RETURN DATE]&gt;=Q$6),T_ORDERS[QUANTITY]))),"")</f>
        <v>1</v>
      </c>
      <c r="R12" s="47">
        <f>IFERROR(IF($B12="","",IF(I_CH_CAL=2,SUMPRODUCT(--(T_ORDERS[ASSET]=$B12),--(T_ORDERS[RENT OUT DATE]&lt;=R$6),--(T_ORDERS[RETURN DATE]&gt;=R$6),T_ORDERS[QUANTITY]),INDEX(T_ASSET['# OF ITEMS], $A12)-SUMPRODUCT(--(T_ORDERS[ASSET]=$B12),--(T_ORDERS[RENT OUT DATE]&lt;=R$6),--(T_ORDERS[RETURN DATE]&gt;=R$6),T_ORDERS[QUANTITY]))),"")</f>
        <v>1</v>
      </c>
      <c r="S12" s="47">
        <f>IFERROR(IF($B12="","",IF(I_CH_CAL=2,SUMPRODUCT(--(T_ORDERS[ASSET]=$B12),--(T_ORDERS[RENT OUT DATE]&lt;=S$6),--(T_ORDERS[RETURN DATE]&gt;=S$6),T_ORDERS[QUANTITY]),INDEX(T_ASSET['# OF ITEMS], $A12)-SUMPRODUCT(--(T_ORDERS[ASSET]=$B12),--(T_ORDERS[RENT OUT DATE]&lt;=S$6),--(T_ORDERS[RETURN DATE]&gt;=S$6),T_ORDERS[QUANTITY]))),"")</f>
        <v>1</v>
      </c>
      <c r="T12" s="47">
        <f>IFERROR(IF($B12="","",IF(I_CH_CAL=2,SUMPRODUCT(--(T_ORDERS[ASSET]=$B12),--(T_ORDERS[RENT OUT DATE]&lt;=T$6),--(T_ORDERS[RETURN DATE]&gt;=T$6),T_ORDERS[QUANTITY]),INDEX(T_ASSET['# OF ITEMS], $A12)-SUMPRODUCT(--(T_ORDERS[ASSET]=$B12),--(T_ORDERS[RENT OUT DATE]&lt;=T$6),--(T_ORDERS[RETURN DATE]&gt;=T$6),T_ORDERS[QUANTITY]))),"")</f>
        <v>1</v>
      </c>
      <c r="U12" s="47">
        <f>IFERROR(IF($B12="","",IF(I_CH_CAL=2,SUMPRODUCT(--(T_ORDERS[ASSET]=$B12),--(T_ORDERS[RENT OUT DATE]&lt;=U$6),--(T_ORDERS[RETURN DATE]&gt;=U$6),T_ORDERS[QUANTITY]),INDEX(T_ASSET['# OF ITEMS], $A12)-SUMPRODUCT(--(T_ORDERS[ASSET]=$B12),--(T_ORDERS[RENT OUT DATE]&lt;=U$6),--(T_ORDERS[RETURN DATE]&gt;=U$6),T_ORDERS[QUANTITY]))),"")</f>
        <v>1</v>
      </c>
      <c r="V12" s="47">
        <f>IFERROR(IF($B12="","",IF(I_CH_CAL=2,SUMPRODUCT(--(T_ORDERS[ASSET]=$B12),--(T_ORDERS[RENT OUT DATE]&lt;=V$6),--(T_ORDERS[RETURN DATE]&gt;=V$6),T_ORDERS[QUANTITY]),INDEX(T_ASSET['# OF ITEMS], $A12)-SUMPRODUCT(--(T_ORDERS[ASSET]=$B12),--(T_ORDERS[RENT OUT DATE]&lt;=V$6),--(T_ORDERS[RETURN DATE]&gt;=V$6),T_ORDERS[QUANTITY]))),"")</f>
        <v>1</v>
      </c>
      <c r="W12" s="47">
        <f>IFERROR(IF($B12="","",IF(I_CH_CAL=2,SUMPRODUCT(--(T_ORDERS[ASSET]=$B12),--(T_ORDERS[RENT OUT DATE]&lt;=W$6),--(T_ORDERS[RETURN DATE]&gt;=W$6),T_ORDERS[QUANTITY]),INDEX(T_ASSET['# OF ITEMS], $A12)-SUMPRODUCT(--(T_ORDERS[ASSET]=$B12),--(T_ORDERS[RENT OUT DATE]&lt;=W$6),--(T_ORDERS[RETURN DATE]&gt;=W$6),T_ORDERS[QUANTITY]))),"")</f>
        <v>1</v>
      </c>
      <c r="X12" s="47">
        <f>IFERROR(IF($B12="","",IF(I_CH_CAL=2,SUMPRODUCT(--(T_ORDERS[ASSET]=$B12),--(T_ORDERS[RENT OUT DATE]&lt;=X$6),--(T_ORDERS[RETURN DATE]&gt;=X$6),T_ORDERS[QUANTITY]),INDEX(T_ASSET['# OF ITEMS], $A12)-SUMPRODUCT(--(T_ORDERS[ASSET]=$B12),--(T_ORDERS[RENT OUT DATE]&lt;=X$6),--(T_ORDERS[RETURN DATE]&gt;=X$6),T_ORDERS[QUANTITY]))),"")</f>
        <v>1</v>
      </c>
      <c r="Y12" s="47">
        <f>IFERROR(IF($B12="","",IF(I_CH_CAL=2,SUMPRODUCT(--(T_ORDERS[ASSET]=$B12),--(T_ORDERS[RENT OUT DATE]&lt;=Y$6),--(T_ORDERS[RETURN DATE]&gt;=Y$6),T_ORDERS[QUANTITY]),INDEX(T_ASSET['# OF ITEMS], $A12)-SUMPRODUCT(--(T_ORDERS[ASSET]=$B12),--(T_ORDERS[RENT OUT DATE]&lt;=Y$6),--(T_ORDERS[RETURN DATE]&gt;=Y$6),T_ORDERS[QUANTITY]))),"")</f>
        <v>1</v>
      </c>
      <c r="Z12" s="47">
        <f>IFERROR(IF($B12="","",IF(I_CH_CAL=2,SUMPRODUCT(--(T_ORDERS[ASSET]=$B12),--(T_ORDERS[RENT OUT DATE]&lt;=Z$6),--(T_ORDERS[RETURN DATE]&gt;=Z$6),T_ORDERS[QUANTITY]),INDEX(T_ASSET['# OF ITEMS], $A12)-SUMPRODUCT(--(T_ORDERS[ASSET]=$B12),--(T_ORDERS[RENT OUT DATE]&lt;=Z$6),--(T_ORDERS[RETURN DATE]&gt;=Z$6),T_ORDERS[QUANTITY]))),"")</f>
        <v>1</v>
      </c>
      <c r="AA12" s="47">
        <f>IFERROR(IF($B12="","",IF(I_CH_CAL=2,SUMPRODUCT(--(T_ORDERS[ASSET]=$B12),--(T_ORDERS[RENT OUT DATE]&lt;=AA$6),--(T_ORDERS[RETURN DATE]&gt;=AA$6),T_ORDERS[QUANTITY]),INDEX(T_ASSET['# OF ITEMS], $A12)-SUMPRODUCT(--(T_ORDERS[ASSET]=$B12),--(T_ORDERS[RENT OUT DATE]&lt;=AA$6),--(T_ORDERS[RETURN DATE]&gt;=AA$6),T_ORDERS[QUANTITY]))),"")</f>
        <v>1</v>
      </c>
      <c r="AB12" s="47">
        <f>IFERROR(IF($B12="","",IF(I_CH_CAL=2,SUMPRODUCT(--(T_ORDERS[ASSET]=$B12),--(T_ORDERS[RENT OUT DATE]&lt;=AB$6),--(T_ORDERS[RETURN DATE]&gt;=AB$6),T_ORDERS[QUANTITY]),INDEX(T_ASSET['# OF ITEMS], $A12)-SUMPRODUCT(--(T_ORDERS[ASSET]=$B12),--(T_ORDERS[RENT OUT DATE]&lt;=AB$6),--(T_ORDERS[RETURN DATE]&gt;=AB$6),T_ORDERS[QUANTITY]))),"")</f>
        <v>1</v>
      </c>
      <c r="AC12" s="47">
        <f>IFERROR(IF($B12="","",IF(I_CH_CAL=2,SUMPRODUCT(--(T_ORDERS[ASSET]=$B12),--(T_ORDERS[RENT OUT DATE]&lt;=AC$6),--(T_ORDERS[RETURN DATE]&gt;=AC$6),T_ORDERS[QUANTITY]),INDEX(T_ASSET['# OF ITEMS], $A12)-SUMPRODUCT(--(T_ORDERS[ASSET]=$B12),--(T_ORDERS[RENT OUT DATE]&lt;=AC$6),--(T_ORDERS[RETURN DATE]&gt;=AC$6),T_ORDERS[QUANTITY]))),"")</f>
        <v>1</v>
      </c>
      <c r="AD12" s="47">
        <f>IFERROR(IF($B12="","",IF(I_CH_CAL=2,SUMPRODUCT(--(T_ORDERS[ASSET]=$B12),--(T_ORDERS[RENT OUT DATE]&lt;=AD$6),--(T_ORDERS[RETURN DATE]&gt;=AD$6),T_ORDERS[QUANTITY]),INDEX(T_ASSET['# OF ITEMS], $A12)-SUMPRODUCT(--(T_ORDERS[ASSET]=$B12),--(T_ORDERS[RENT OUT DATE]&lt;=AD$6),--(T_ORDERS[RETURN DATE]&gt;=AD$6),T_ORDERS[QUANTITY]))),"")</f>
        <v>1</v>
      </c>
      <c r="AE12" s="47">
        <f>IFERROR(IF($B12="","",IF(I_CH_CAL=2,SUMPRODUCT(--(T_ORDERS[ASSET]=$B12),--(T_ORDERS[RENT OUT DATE]&lt;=AE$6),--(T_ORDERS[RETURN DATE]&gt;=AE$6),T_ORDERS[QUANTITY]),INDEX(T_ASSET['# OF ITEMS], $A12)-SUMPRODUCT(--(T_ORDERS[ASSET]=$B12),--(T_ORDERS[RENT OUT DATE]&lt;=AE$6),--(T_ORDERS[RETURN DATE]&gt;=AE$6),T_ORDERS[QUANTITY]))),"")</f>
        <v>1</v>
      </c>
      <c r="AF12" s="47">
        <f>IFERROR(IF($B12="","",IF(I_CH_CAL=2,SUMPRODUCT(--(T_ORDERS[ASSET]=$B12),--(T_ORDERS[RENT OUT DATE]&lt;=AF$6),--(T_ORDERS[RETURN DATE]&gt;=AF$6),T_ORDERS[QUANTITY]),INDEX(T_ASSET['# OF ITEMS], $A12)-SUMPRODUCT(--(T_ORDERS[ASSET]=$B12),--(T_ORDERS[RENT OUT DATE]&lt;=AF$6),--(T_ORDERS[RETURN DATE]&gt;=AF$6),T_ORDERS[QUANTITY]))),"")</f>
        <v>1</v>
      </c>
      <c r="AG12" s="47">
        <f>IFERROR(IF($B12="","",IF(I_CH_CAL=2,SUMPRODUCT(--(T_ORDERS[ASSET]=$B12),--(T_ORDERS[RENT OUT DATE]&lt;=AG$6),--(T_ORDERS[RETURN DATE]&gt;=AG$6),T_ORDERS[QUANTITY]),INDEX(T_ASSET['# OF ITEMS], $A12)-SUMPRODUCT(--(T_ORDERS[ASSET]=$B12),--(T_ORDERS[RENT OUT DATE]&lt;=AG$6),--(T_ORDERS[RETURN DATE]&gt;=AG$6),T_ORDERS[QUANTITY]))),"")</f>
        <v>1</v>
      </c>
    </row>
    <row r="13" spans="1:33" ht="15.75" x14ac:dyDescent="0.5">
      <c r="A13" s="45">
        <f t="shared" si="2"/>
        <v>6</v>
      </c>
      <c r="B13" s="45" t="str">
        <f t="shared" si="3"/>
        <v>ME 134 - Kit 5</v>
      </c>
      <c r="C13" s="47">
        <f>IFERROR(IF($B13="","",IF(I_CH_CAL=2,SUMPRODUCT(--(T_ORDERS[ASSET]=$B13),--(T_ORDERS[RENT OUT DATE]&lt;=C$6),--(T_ORDERS[RETURN DATE]&gt;=C$6),T_ORDERS[QUANTITY]),INDEX(T_ASSET['# OF ITEMS], $A13)-SUMPRODUCT(--(T_ORDERS[ASSET]=$B13),--(T_ORDERS[RENT OUT DATE]&lt;=C$6),--(T_ORDERS[RETURN DATE]&gt;=C$6),T_ORDERS[QUANTITY]))),"")</f>
        <v>1</v>
      </c>
      <c r="D13" s="47">
        <f>IFERROR(IF($B13="","",IF(I_CH_CAL=2,SUMPRODUCT(--(T_ORDERS[ASSET]=$B13),--(T_ORDERS[RENT OUT DATE]&lt;=D$6),--(T_ORDERS[RETURN DATE]&gt;=D$6),T_ORDERS[QUANTITY]),INDEX(T_ASSET['# OF ITEMS], $A13)-SUMPRODUCT(--(T_ORDERS[ASSET]=$B13),--(T_ORDERS[RENT OUT DATE]&lt;=D$6),--(T_ORDERS[RETURN DATE]&gt;=D$6),T_ORDERS[QUANTITY]))),"")</f>
        <v>1</v>
      </c>
      <c r="E13" s="47">
        <f>IFERROR(IF($B13="","",IF(I_CH_CAL=2,SUMPRODUCT(--(T_ORDERS[ASSET]=$B13),--(T_ORDERS[RENT OUT DATE]&lt;=E$6),--(T_ORDERS[RETURN DATE]&gt;=E$6),T_ORDERS[QUANTITY]),INDEX(T_ASSET['# OF ITEMS], $A13)-SUMPRODUCT(--(T_ORDERS[ASSET]=$B13),--(T_ORDERS[RENT OUT DATE]&lt;=E$6),--(T_ORDERS[RETURN DATE]&gt;=E$6),T_ORDERS[QUANTITY]))),"")</f>
        <v>1</v>
      </c>
      <c r="F13" s="47">
        <f>IFERROR(IF($B13="","",IF(I_CH_CAL=2,SUMPRODUCT(--(T_ORDERS[ASSET]=$B13),--(T_ORDERS[RENT OUT DATE]&lt;=F$6),--(T_ORDERS[RETURN DATE]&gt;=F$6),T_ORDERS[QUANTITY]),INDEX(T_ASSET['# OF ITEMS], $A13)-SUMPRODUCT(--(T_ORDERS[ASSET]=$B13),--(T_ORDERS[RENT OUT DATE]&lt;=F$6),--(T_ORDERS[RETURN DATE]&gt;=F$6),T_ORDERS[QUANTITY]))),"")</f>
        <v>1</v>
      </c>
      <c r="G13" s="47">
        <f>IFERROR(IF($B13="","",IF(I_CH_CAL=2,SUMPRODUCT(--(T_ORDERS[ASSET]=$B13),--(T_ORDERS[RENT OUT DATE]&lt;=G$6),--(T_ORDERS[RETURN DATE]&gt;=G$6),T_ORDERS[QUANTITY]),INDEX(T_ASSET['# OF ITEMS], $A13)-SUMPRODUCT(--(T_ORDERS[ASSET]=$B13),--(T_ORDERS[RENT OUT DATE]&lt;=G$6),--(T_ORDERS[RETURN DATE]&gt;=G$6),T_ORDERS[QUANTITY]))),"")</f>
        <v>1</v>
      </c>
      <c r="H13" s="47">
        <f>IFERROR(IF($B13="","",IF(I_CH_CAL=2,SUMPRODUCT(--(T_ORDERS[ASSET]=$B13),--(T_ORDERS[RENT OUT DATE]&lt;=H$6),--(T_ORDERS[RETURN DATE]&gt;=H$6),T_ORDERS[QUANTITY]),INDEX(T_ASSET['# OF ITEMS], $A13)-SUMPRODUCT(--(T_ORDERS[ASSET]=$B13),--(T_ORDERS[RENT OUT DATE]&lt;=H$6),--(T_ORDERS[RETURN DATE]&gt;=H$6),T_ORDERS[QUANTITY]))),"")</f>
        <v>1</v>
      </c>
      <c r="I13" s="47">
        <f>IFERROR(IF($B13="","",IF(I_CH_CAL=2,SUMPRODUCT(--(T_ORDERS[ASSET]=$B13),--(T_ORDERS[RENT OUT DATE]&lt;=I$6),--(T_ORDERS[RETURN DATE]&gt;=I$6),T_ORDERS[QUANTITY]),INDEX(T_ASSET['# OF ITEMS], $A13)-SUMPRODUCT(--(T_ORDERS[ASSET]=$B13),--(T_ORDERS[RENT OUT DATE]&lt;=I$6),--(T_ORDERS[RETURN DATE]&gt;=I$6),T_ORDERS[QUANTITY]))),"")</f>
        <v>1</v>
      </c>
      <c r="J13" s="47">
        <f>IFERROR(IF($B13="","",IF(I_CH_CAL=2,SUMPRODUCT(--(T_ORDERS[ASSET]=$B13),--(T_ORDERS[RENT OUT DATE]&lt;=J$6),--(T_ORDERS[RETURN DATE]&gt;=J$6),T_ORDERS[QUANTITY]),INDEX(T_ASSET['# OF ITEMS], $A13)-SUMPRODUCT(--(T_ORDERS[ASSET]=$B13),--(T_ORDERS[RENT OUT DATE]&lt;=J$6),--(T_ORDERS[RETURN DATE]&gt;=J$6),T_ORDERS[QUANTITY]))),"")</f>
        <v>1</v>
      </c>
      <c r="K13" s="47">
        <f>IFERROR(IF($B13="","",IF(I_CH_CAL=2,SUMPRODUCT(--(T_ORDERS[ASSET]=$B13),--(T_ORDERS[RENT OUT DATE]&lt;=K$6),--(T_ORDERS[RETURN DATE]&gt;=K$6),T_ORDERS[QUANTITY]),INDEX(T_ASSET['# OF ITEMS], $A13)-SUMPRODUCT(--(T_ORDERS[ASSET]=$B13),--(T_ORDERS[RENT OUT DATE]&lt;=K$6),--(T_ORDERS[RETURN DATE]&gt;=K$6),T_ORDERS[QUANTITY]))),"")</f>
        <v>1</v>
      </c>
      <c r="L13" s="47">
        <f>IFERROR(IF($B13="","",IF(I_CH_CAL=2,SUMPRODUCT(--(T_ORDERS[ASSET]=$B13),--(T_ORDERS[RENT OUT DATE]&lt;=L$6),--(T_ORDERS[RETURN DATE]&gt;=L$6),T_ORDERS[QUANTITY]),INDEX(T_ASSET['# OF ITEMS], $A13)-SUMPRODUCT(--(T_ORDERS[ASSET]=$B13),--(T_ORDERS[RENT OUT DATE]&lt;=L$6),--(T_ORDERS[RETURN DATE]&gt;=L$6),T_ORDERS[QUANTITY]))),"")</f>
        <v>1</v>
      </c>
      <c r="M13" s="47">
        <f>IFERROR(IF($B13="","",IF(I_CH_CAL=2,SUMPRODUCT(--(T_ORDERS[ASSET]=$B13),--(T_ORDERS[RENT OUT DATE]&lt;=M$6),--(T_ORDERS[RETURN DATE]&gt;=M$6),T_ORDERS[QUANTITY]),INDEX(T_ASSET['# OF ITEMS], $A13)-SUMPRODUCT(--(T_ORDERS[ASSET]=$B13),--(T_ORDERS[RENT OUT DATE]&lt;=M$6),--(T_ORDERS[RETURN DATE]&gt;=M$6),T_ORDERS[QUANTITY]))),"")</f>
        <v>1</v>
      </c>
      <c r="N13" s="47">
        <f>IFERROR(IF($B13="","",IF(I_CH_CAL=2,SUMPRODUCT(--(T_ORDERS[ASSET]=$B13),--(T_ORDERS[RENT OUT DATE]&lt;=N$6),--(T_ORDERS[RETURN DATE]&gt;=N$6),T_ORDERS[QUANTITY]),INDEX(T_ASSET['# OF ITEMS], $A13)-SUMPRODUCT(--(T_ORDERS[ASSET]=$B13),--(T_ORDERS[RENT OUT DATE]&lt;=N$6),--(T_ORDERS[RETURN DATE]&gt;=N$6),T_ORDERS[QUANTITY]))),"")</f>
        <v>1</v>
      </c>
      <c r="O13" s="47">
        <f>IFERROR(IF($B13="","",IF(I_CH_CAL=2,SUMPRODUCT(--(T_ORDERS[ASSET]=$B13),--(T_ORDERS[RENT OUT DATE]&lt;=O$6),--(T_ORDERS[RETURN DATE]&gt;=O$6),T_ORDERS[QUANTITY]),INDEX(T_ASSET['# OF ITEMS], $A13)-SUMPRODUCT(--(T_ORDERS[ASSET]=$B13),--(T_ORDERS[RENT OUT DATE]&lt;=O$6),--(T_ORDERS[RETURN DATE]&gt;=O$6),T_ORDERS[QUANTITY]))),"")</f>
        <v>1</v>
      </c>
      <c r="P13" s="47">
        <f>IFERROR(IF($B13="","",IF(I_CH_CAL=2,SUMPRODUCT(--(T_ORDERS[ASSET]=$B13),--(T_ORDERS[RENT OUT DATE]&lt;=P$6),--(T_ORDERS[RETURN DATE]&gt;=P$6),T_ORDERS[QUANTITY]),INDEX(T_ASSET['# OF ITEMS], $A13)-SUMPRODUCT(--(T_ORDERS[ASSET]=$B13),--(T_ORDERS[RENT OUT DATE]&lt;=P$6),--(T_ORDERS[RETURN DATE]&gt;=P$6),T_ORDERS[QUANTITY]))),"")</f>
        <v>1</v>
      </c>
      <c r="Q13" s="47">
        <f>IFERROR(IF($B13="","",IF(I_CH_CAL=2,SUMPRODUCT(--(T_ORDERS[ASSET]=$B13),--(T_ORDERS[RENT OUT DATE]&lt;=Q$6),--(T_ORDERS[RETURN DATE]&gt;=Q$6),T_ORDERS[QUANTITY]),INDEX(T_ASSET['# OF ITEMS], $A13)-SUMPRODUCT(--(T_ORDERS[ASSET]=$B13),--(T_ORDERS[RENT OUT DATE]&lt;=Q$6),--(T_ORDERS[RETURN DATE]&gt;=Q$6),T_ORDERS[QUANTITY]))),"")</f>
        <v>1</v>
      </c>
      <c r="R13" s="47">
        <f>IFERROR(IF($B13="","",IF(I_CH_CAL=2,SUMPRODUCT(--(T_ORDERS[ASSET]=$B13),--(T_ORDERS[RENT OUT DATE]&lt;=R$6),--(T_ORDERS[RETURN DATE]&gt;=R$6),T_ORDERS[QUANTITY]),INDEX(T_ASSET['# OF ITEMS], $A13)-SUMPRODUCT(--(T_ORDERS[ASSET]=$B13),--(T_ORDERS[RENT OUT DATE]&lt;=R$6),--(T_ORDERS[RETURN DATE]&gt;=R$6),T_ORDERS[QUANTITY]))),"")</f>
        <v>1</v>
      </c>
      <c r="S13" s="47">
        <f>IFERROR(IF($B13="","",IF(I_CH_CAL=2,SUMPRODUCT(--(T_ORDERS[ASSET]=$B13),--(T_ORDERS[RENT OUT DATE]&lt;=S$6),--(T_ORDERS[RETURN DATE]&gt;=S$6),T_ORDERS[QUANTITY]),INDEX(T_ASSET['# OF ITEMS], $A13)-SUMPRODUCT(--(T_ORDERS[ASSET]=$B13),--(T_ORDERS[RENT OUT DATE]&lt;=S$6),--(T_ORDERS[RETURN DATE]&gt;=S$6),T_ORDERS[QUANTITY]))),"")</f>
        <v>1</v>
      </c>
      <c r="T13" s="47">
        <f>IFERROR(IF($B13="","",IF(I_CH_CAL=2,SUMPRODUCT(--(T_ORDERS[ASSET]=$B13),--(T_ORDERS[RENT OUT DATE]&lt;=T$6),--(T_ORDERS[RETURN DATE]&gt;=T$6),T_ORDERS[QUANTITY]),INDEX(T_ASSET['# OF ITEMS], $A13)-SUMPRODUCT(--(T_ORDERS[ASSET]=$B13),--(T_ORDERS[RENT OUT DATE]&lt;=T$6),--(T_ORDERS[RETURN DATE]&gt;=T$6),T_ORDERS[QUANTITY]))),"")</f>
        <v>1</v>
      </c>
      <c r="U13" s="47">
        <f>IFERROR(IF($B13="","",IF(I_CH_CAL=2,SUMPRODUCT(--(T_ORDERS[ASSET]=$B13),--(T_ORDERS[RENT OUT DATE]&lt;=U$6),--(T_ORDERS[RETURN DATE]&gt;=U$6),T_ORDERS[QUANTITY]),INDEX(T_ASSET['# OF ITEMS], $A13)-SUMPRODUCT(--(T_ORDERS[ASSET]=$B13),--(T_ORDERS[RENT OUT DATE]&lt;=U$6),--(T_ORDERS[RETURN DATE]&gt;=U$6),T_ORDERS[QUANTITY]))),"")</f>
        <v>1</v>
      </c>
      <c r="V13" s="47">
        <f>IFERROR(IF($B13="","",IF(I_CH_CAL=2,SUMPRODUCT(--(T_ORDERS[ASSET]=$B13),--(T_ORDERS[RENT OUT DATE]&lt;=V$6),--(T_ORDERS[RETURN DATE]&gt;=V$6),T_ORDERS[QUANTITY]),INDEX(T_ASSET['# OF ITEMS], $A13)-SUMPRODUCT(--(T_ORDERS[ASSET]=$B13),--(T_ORDERS[RENT OUT DATE]&lt;=V$6),--(T_ORDERS[RETURN DATE]&gt;=V$6),T_ORDERS[QUANTITY]))),"")</f>
        <v>1</v>
      </c>
      <c r="W13" s="47">
        <f>IFERROR(IF($B13="","",IF(I_CH_CAL=2,SUMPRODUCT(--(T_ORDERS[ASSET]=$B13),--(T_ORDERS[RENT OUT DATE]&lt;=W$6),--(T_ORDERS[RETURN DATE]&gt;=W$6),T_ORDERS[QUANTITY]),INDEX(T_ASSET['# OF ITEMS], $A13)-SUMPRODUCT(--(T_ORDERS[ASSET]=$B13),--(T_ORDERS[RENT OUT DATE]&lt;=W$6),--(T_ORDERS[RETURN DATE]&gt;=W$6),T_ORDERS[QUANTITY]))),"")</f>
        <v>1</v>
      </c>
      <c r="X13" s="47">
        <f>IFERROR(IF($B13="","",IF(I_CH_CAL=2,SUMPRODUCT(--(T_ORDERS[ASSET]=$B13),--(T_ORDERS[RENT OUT DATE]&lt;=X$6),--(T_ORDERS[RETURN DATE]&gt;=X$6),T_ORDERS[QUANTITY]),INDEX(T_ASSET['# OF ITEMS], $A13)-SUMPRODUCT(--(T_ORDERS[ASSET]=$B13),--(T_ORDERS[RENT OUT DATE]&lt;=X$6),--(T_ORDERS[RETURN DATE]&gt;=X$6),T_ORDERS[QUANTITY]))),"")</f>
        <v>1</v>
      </c>
      <c r="Y13" s="47">
        <f>IFERROR(IF($B13="","",IF(I_CH_CAL=2,SUMPRODUCT(--(T_ORDERS[ASSET]=$B13),--(T_ORDERS[RENT OUT DATE]&lt;=Y$6),--(T_ORDERS[RETURN DATE]&gt;=Y$6),T_ORDERS[QUANTITY]),INDEX(T_ASSET['# OF ITEMS], $A13)-SUMPRODUCT(--(T_ORDERS[ASSET]=$B13),--(T_ORDERS[RENT OUT DATE]&lt;=Y$6),--(T_ORDERS[RETURN DATE]&gt;=Y$6),T_ORDERS[QUANTITY]))),"")</f>
        <v>1</v>
      </c>
      <c r="Z13" s="47">
        <f>IFERROR(IF($B13="","",IF(I_CH_CAL=2,SUMPRODUCT(--(T_ORDERS[ASSET]=$B13),--(T_ORDERS[RENT OUT DATE]&lt;=Z$6),--(T_ORDERS[RETURN DATE]&gt;=Z$6),T_ORDERS[QUANTITY]),INDEX(T_ASSET['# OF ITEMS], $A13)-SUMPRODUCT(--(T_ORDERS[ASSET]=$B13),--(T_ORDERS[RENT OUT DATE]&lt;=Z$6),--(T_ORDERS[RETURN DATE]&gt;=Z$6),T_ORDERS[QUANTITY]))),"")</f>
        <v>1</v>
      </c>
      <c r="AA13" s="47">
        <f>IFERROR(IF($B13="","",IF(I_CH_CAL=2,SUMPRODUCT(--(T_ORDERS[ASSET]=$B13),--(T_ORDERS[RENT OUT DATE]&lt;=AA$6),--(T_ORDERS[RETURN DATE]&gt;=AA$6),T_ORDERS[QUANTITY]),INDEX(T_ASSET['# OF ITEMS], $A13)-SUMPRODUCT(--(T_ORDERS[ASSET]=$B13),--(T_ORDERS[RENT OUT DATE]&lt;=AA$6),--(T_ORDERS[RETURN DATE]&gt;=AA$6),T_ORDERS[QUANTITY]))),"")</f>
        <v>1</v>
      </c>
      <c r="AB13" s="47">
        <f>IFERROR(IF($B13="","",IF(I_CH_CAL=2,SUMPRODUCT(--(T_ORDERS[ASSET]=$B13),--(T_ORDERS[RENT OUT DATE]&lt;=AB$6),--(T_ORDERS[RETURN DATE]&gt;=AB$6),T_ORDERS[QUANTITY]),INDEX(T_ASSET['# OF ITEMS], $A13)-SUMPRODUCT(--(T_ORDERS[ASSET]=$B13),--(T_ORDERS[RENT OUT DATE]&lt;=AB$6),--(T_ORDERS[RETURN DATE]&gt;=AB$6),T_ORDERS[QUANTITY]))),"")</f>
        <v>1</v>
      </c>
      <c r="AC13" s="47">
        <f>IFERROR(IF($B13="","",IF(I_CH_CAL=2,SUMPRODUCT(--(T_ORDERS[ASSET]=$B13),--(T_ORDERS[RENT OUT DATE]&lt;=AC$6),--(T_ORDERS[RETURN DATE]&gt;=AC$6),T_ORDERS[QUANTITY]),INDEX(T_ASSET['# OF ITEMS], $A13)-SUMPRODUCT(--(T_ORDERS[ASSET]=$B13),--(T_ORDERS[RENT OUT DATE]&lt;=AC$6),--(T_ORDERS[RETURN DATE]&gt;=AC$6),T_ORDERS[QUANTITY]))),"")</f>
        <v>1</v>
      </c>
      <c r="AD13" s="47">
        <f>IFERROR(IF($B13="","",IF(I_CH_CAL=2,SUMPRODUCT(--(T_ORDERS[ASSET]=$B13),--(T_ORDERS[RENT OUT DATE]&lt;=AD$6),--(T_ORDERS[RETURN DATE]&gt;=AD$6),T_ORDERS[QUANTITY]),INDEX(T_ASSET['# OF ITEMS], $A13)-SUMPRODUCT(--(T_ORDERS[ASSET]=$B13),--(T_ORDERS[RENT OUT DATE]&lt;=AD$6),--(T_ORDERS[RETURN DATE]&gt;=AD$6),T_ORDERS[QUANTITY]))),"")</f>
        <v>1</v>
      </c>
      <c r="AE13" s="47">
        <f>IFERROR(IF($B13="","",IF(I_CH_CAL=2,SUMPRODUCT(--(T_ORDERS[ASSET]=$B13),--(T_ORDERS[RENT OUT DATE]&lt;=AE$6),--(T_ORDERS[RETURN DATE]&gt;=AE$6),T_ORDERS[QUANTITY]),INDEX(T_ASSET['# OF ITEMS], $A13)-SUMPRODUCT(--(T_ORDERS[ASSET]=$B13),--(T_ORDERS[RENT OUT DATE]&lt;=AE$6),--(T_ORDERS[RETURN DATE]&gt;=AE$6),T_ORDERS[QUANTITY]))),"")</f>
        <v>1</v>
      </c>
      <c r="AF13" s="47">
        <f>IFERROR(IF($B13="","",IF(I_CH_CAL=2,SUMPRODUCT(--(T_ORDERS[ASSET]=$B13),--(T_ORDERS[RENT OUT DATE]&lt;=AF$6),--(T_ORDERS[RETURN DATE]&gt;=AF$6),T_ORDERS[QUANTITY]),INDEX(T_ASSET['# OF ITEMS], $A13)-SUMPRODUCT(--(T_ORDERS[ASSET]=$B13),--(T_ORDERS[RENT OUT DATE]&lt;=AF$6),--(T_ORDERS[RETURN DATE]&gt;=AF$6),T_ORDERS[QUANTITY]))),"")</f>
        <v>1</v>
      </c>
      <c r="AG13" s="47">
        <f>IFERROR(IF($B13="","",IF(I_CH_CAL=2,SUMPRODUCT(--(T_ORDERS[ASSET]=$B13),--(T_ORDERS[RENT OUT DATE]&lt;=AG$6),--(T_ORDERS[RETURN DATE]&gt;=AG$6),T_ORDERS[QUANTITY]),INDEX(T_ASSET['# OF ITEMS], $A13)-SUMPRODUCT(--(T_ORDERS[ASSET]=$B13),--(T_ORDERS[RENT OUT DATE]&lt;=AG$6),--(T_ORDERS[RETURN DATE]&gt;=AG$6),T_ORDERS[QUANTITY]))),"")</f>
        <v>1</v>
      </c>
    </row>
    <row r="14" spans="1:33" ht="15.75" x14ac:dyDescent="0.5">
      <c r="A14" s="45">
        <f t="shared" si="2"/>
        <v>7</v>
      </c>
      <c r="B14" s="45" t="str">
        <f t="shared" si="3"/>
        <v>ME 134 - Kit 6</v>
      </c>
      <c r="C14" s="47">
        <f>IFERROR(IF($B14="","",IF(I_CH_CAL=2,SUMPRODUCT(--(T_ORDERS[ASSET]=$B14),--(T_ORDERS[RENT OUT DATE]&lt;=C$6),--(T_ORDERS[RETURN DATE]&gt;=C$6),T_ORDERS[QUANTITY]),INDEX(T_ASSET['# OF ITEMS], $A14)-SUMPRODUCT(--(T_ORDERS[ASSET]=$B14),--(T_ORDERS[RENT OUT DATE]&lt;=C$6),--(T_ORDERS[RETURN DATE]&gt;=C$6),T_ORDERS[QUANTITY]))),"")</f>
        <v>1</v>
      </c>
      <c r="D14" s="47">
        <f>IFERROR(IF($B14="","",IF(I_CH_CAL=2,SUMPRODUCT(--(T_ORDERS[ASSET]=$B14),--(T_ORDERS[RENT OUT DATE]&lt;=D$6),--(T_ORDERS[RETURN DATE]&gt;=D$6),T_ORDERS[QUANTITY]),INDEX(T_ASSET['# OF ITEMS], $A14)-SUMPRODUCT(--(T_ORDERS[ASSET]=$B14),--(T_ORDERS[RENT OUT DATE]&lt;=D$6),--(T_ORDERS[RETURN DATE]&gt;=D$6),T_ORDERS[QUANTITY]))),"")</f>
        <v>1</v>
      </c>
      <c r="E14" s="47">
        <f>IFERROR(IF($B14="","",IF(I_CH_CAL=2,SUMPRODUCT(--(T_ORDERS[ASSET]=$B14),--(T_ORDERS[RENT OUT DATE]&lt;=E$6),--(T_ORDERS[RETURN DATE]&gt;=E$6),T_ORDERS[QUANTITY]),INDEX(T_ASSET['# OF ITEMS], $A14)-SUMPRODUCT(--(T_ORDERS[ASSET]=$B14),--(T_ORDERS[RENT OUT DATE]&lt;=E$6),--(T_ORDERS[RETURN DATE]&gt;=E$6),T_ORDERS[QUANTITY]))),"")</f>
        <v>1</v>
      </c>
      <c r="F14" s="47">
        <f>IFERROR(IF($B14="","",IF(I_CH_CAL=2,SUMPRODUCT(--(T_ORDERS[ASSET]=$B14),--(T_ORDERS[RENT OUT DATE]&lt;=F$6),--(T_ORDERS[RETURN DATE]&gt;=F$6),T_ORDERS[QUANTITY]),INDEX(T_ASSET['# OF ITEMS], $A14)-SUMPRODUCT(--(T_ORDERS[ASSET]=$B14),--(T_ORDERS[RENT OUT DATE]&lt;=F$6),--(T_ORDERS[RETURN DATE]&gt;=F$6),T_ORDERS[QUANTITY]))),"")</f>
        <v>0</v>
      </c>
      <c r="G14" s="47">
        <f>IFERROR(IF($B14="","",IF(I_CH_CAL=2,SUMPRODUCT(--(T_ORDERS[ASSET]=$B14),--(T_ORDERS[RENT OUT DATE]&lt;=G$6),--(T_ORDERS[RETURN DATE]&gt;=G$6),T_ORDERS[QUANTITY]),INDEX(T_ASSET['# OF ITEMS], $A14)-SUMPRODUCT(--(T_ORDERS[ASSET]=$B14),--(T_ORDERS[RENT OUT DATE]&lt;=G$6),--(T_ORDERS[RETURN DATE]&gt;=G$6),T_ORDERS[QUANTITY]))),"")</f>
        <v>0</v>
      </c>
      <c r="H14" s="47">
        <f>IFERROR(IF($B14="","",IF(I_CH_CAL=2,SUMPRODUCT(--(T_ORDERS[ASSET]=$B14),--(T_ORDERS[RENT OUT DATE]&lt;=H$6),--(T_ORDERS[RETURN DATE]&gt;=H$6),T_ORDERS[QUANTITY]),INDEX(T_ASSET['# OF ITEMS], $A14)-SUMPRODUCT(--(T_ORDERS[ASSET]=$B14),--(T_ORDERS[RENT OUT DATE]&lt;=H$6),--(T_ORDERS[RETURN DATE]&gt;=H$6),T_ORDERS[QUANTITY]))),"")</f>
        <v>0</v>
      </c>
      <c r="I14" s="47">
        <f>IFERROR(IF($B14="","",IF(I_CH_CAL=2,SUMPRODUCT(--(T_ORDERS[ASSET]=$B14),--(T_ORDERS[RENT OUT DATE]&lt;=I$6),--(T_ORDERS[RETURN DATE]&gt;=I$6),T_ORDERS[QUANTITY]),INDEX(T_ASSET['# OF ITEMS], $A14)-SUMPRODUCT(--(T_ORDERS[ASSET]=$B14),--(T_ORDERS[RENT OUT DATE]&lt;=I$6),--(T_ORDERS[RETURN DATE]&gt;=I$6),T_ORDERS[QUANTITY]))),"")</f>
        <v>0</v>
      </c>
      <c r="J14" s="47">
        <f>IFERROR(IF($B14="","",IF(I_CH_CAL=2,SUMPRODUCT(--(T_ORDERS[ASSET]=$B14),--(T_ORDERS[RENT OUT DATE]&lt;=J$6),--(T_ORDERS[RETURN DATE]&gt;=J$6),T_ORDERS[QUANTITY]),INDEX(T_ASSET['# OF ITEMS], $A14)-SUMPRODUCT(--(T_ORDERS[ASSET]=$B14),--(T_ORDERS[RENT OUT DATE]&lt;=J$6),--(T_ORDERS[RETURN DATE]&gt;=J$6),T_ORDERS[QUANTITY]))),"")</f>
        <v>0</v>
      </c>
      <c r="K14" s="47">
        <f>IFERROR(IF($B14="","",IF(I_CH_CAL=2,SUMPRODUCT(--(T_ORDERS[ASSET]=$B14),--(T_ORDERS[RENT OUT DATE]&lt;=K$6),--(T_ORDERS[RETURN DATE]&gt;=K$6),T_ORDERS[QUANTITY]),INDEX(T_ASSET['# OF ITEMS], $A14)-SUMPRODUCT(--(T_ORDERS[ASSET]=$B14),--(T_ORDERS[RENT OUT DATE]&lt;=K$6),--(T_ORDERS[RETURN DATE]&gt;=K$6),T_ORDERS[QUANTITY]))),"")</f>
        <v>0</v>
      </c>
      <c r="L14" s="47">
        <f>IFERROR(IF($B14="","",IF(I_CH_CAL=2,SUMPRODUCT(--(T_ORDERS[ASSET]=$B14),--(T_ORDERS[RENT OUT DATE]&lt;=L$6),--(T_ORDERS[RETURN DATE]&gt;=L$6),T_ORDERS[QUANTITY]),INDEX(T_ASSET['# OF ITEMS], $A14)-SUMPRODUCT(--(T_ORDERS[ASSET]=$B14),--(T_ORDERS[RENT OUT DATE]&lt;=L$6),--(T_ORDERS[RETURN DATE]&gt;=L$6),T_ORDERS[QUANTITY]))),"")</f>
        <v>0</v>
      </c>
      <c r="M14" s="47">
        <f>IFERROR(IF($B14="","",IF(I_CH_CAL=2,SUMPRODUCT(--(T_ORDERS[ASSET]=$B14),--(T_ORDERS[RENT OUT DATE]&lt;=M$6),--(T_ORDERS[RETURN DATE]&gt;=M$6),T_ORDERS[QUANTITY]),INDEX(T_ASSET['# OF ITEMS], $A14)-SUMPRODUCT(--(T_ORDERS[ASSET]=$B14),--(T_ORDERS[RENT OUT DATE]&lt;=M$6),--(T_ORDERS[RETURN DATE]&gt;=M$6),T_ORDERS[QUANTITY]))),"")</f>
        <v>0</v>
      </c>
      <c r="N14" s="47">
        <f>IFERROR(IF($B14="","",IF(I_CH_CAL=2,SUMPRODUCT(--(T_ORDERS[ASSET]=$B14),--(T_ORDERS[RENT OUT DATE]&lt;=N$6),--(T_ORDERS[RETURN DATE]&gt;=N$6),T_ORDERS[QUANTITY]),INDEX(T_ASSET['# OF ITEMS], $A14)-SUMPRODUCT(--(T_ORDERS[ASSET]=$B14),--(T_ORDERS[RENT OUT DATE]&lt;=N$6),--(T_ORDERS[RETURN DATE]&gt;=N$6),T_ORDERS[QUANTITY]))),"")</f>
        <v>1</v>
      </c>
      <c r="O14" s="47">
        <f>IFERROR(IF($B14="","",IF(I_CH_CAL=2,SUMPRODUCT(--(T_ORDERS[ASSET]=$B14),--(T_ORDERS[RENT OUT DATE]&lt;=O$6),--(T_ORDERS[RETURN DATE]&gt;=O$6),T_ORDERS[QUANTITY]),INDEX(T_ASSET['# OF ITEMS], $A14)-SUMPRODUCT(--(T_ORDERS[ASSET]=$B14),--(T_ORDERS[RENT OUT DATE]&lt;=O$6),--(T_ORDERS[RETURN DATE]&gt;=O$6),T_ORDERS[QUANTITY]))),"")</f>
        <v>1</v>
      </c>
      <c r="P14" s="47">
        <f>IFERROR(IF($B14="","",IF(I_CH_CAL=2,SUMPRODUCT(--(T_ORDERS[ASSET]=$B14),--(T_ORDERS[RENT OUT DATE]&lt;=P$6),--(T_ORDERS[RETURN DATE]&gt;=P$6),T_ORDERS[QUANTITY]),INDEX(T_ASSET['# OF ITEMS], $A14)-SUMPRODUCT(--(T_ORDERS[ASSET]=$B14),--(T_ORDERS[RENT OUT DATE]&lt;=P$6),--(T_ORDERS[RETURN DATE]&gt;=P$6),T_ORDERS[QUANTITY]))),"")</f>
        <v>1</v>
      </c>
      <c r="Q14" s="47">
        <f>IFERROR(IF($B14="","",IF(I_CH_CAL=2,SUMPRODUCT(--(T_ORDERS[ASSET]=$B14),--(T_ORDERS[RENT OUT DATE]&lt;=Q$6),--(T_ORDERS[RETURN DATE]&gt;=Q$6),T_ORDERS[QUANTITY]),INDEX(T_ASSET['# OF ITEMS], $A14)-SUMPRODUCT(--(T_ORDERS[ASSET]=$B14),--(T_ORDERS[RENT OUT DATE]&lt;=Q$6),--(T_ORDERS[RETURN DATE]&gt;=Q$6),T_ORDERS[QUANTITY]))),"")</f>
        <v>1</v>
      </c>
      <c r="R14" s="47">
        <f>IFERROR(IF($B14="","",IF(I_CH_CAL=2,SUMPRODUCT(--(T_ORDERS[ASSET]=$B14),--(T_ORDERS[RENT OUT DATE]&lt;=R$6),--(T_ORDERS[RETURN DATE]&gt;=R$6),T_ORDERS[QUANTITY]),INDEX(T_ASSET['# OF ITEMS], $A14)-SUMPRODUCT(--(T_ORDERS[ASSET]=$B14),--(T_ORDERS[RENT OUT DATE]&lt;=R$6),--(T_ORDERS[RETURN DATE]&gt;=R$6),T_ORDERS[QUANTITY]))),"")</f>
        <v>1</v>
      </c>
      <c r="S14" s="47">
        <f>IFERROR(IF($B14="","",IF(I_CH_CAL=2,SUMPRODUCT(--(T_ORDERS[ASSET]=$B14),--(T_ORDERS[RENT OUT DATE]&lt;=S$6),--(T_ORDERS[RETURN DATE]&gt;=S$6),T_ORDERS[QUANTITY]),INDEX(T_ASSET['# OF ITEMS], $A14)-SUMPRODUCT(--(T_ORDERS[ASSET]=$B14),--(T_ORDERS[RENT OUT DATE]&lt;=S$6),--(T_ORDERS[RETURN DATE]&gt;=S$6),T_ORDERS[QUANTITY]))),"")</f>
        <v>1</v>
      </c>
      <c r="T14" s="47">
        <f>IFERROR(IF($B14="","",IF(I_CH_CAL=2,SUMPRODUCT(--(T_ORDERS[ASSET]=$B14),--(T_ORDERS[RENT OUT DATE]&lt;=T$6),--(T_ORDERS[RETURN DATE]&gt;=T$6),T_ORDERS[QUANTITY]),INDEX(T_ASSET['# OF ITEMS], $A14)-SUMPRODUCT(--(T_ORDERS[ASSET]=$B14),--(T_ORDERS[RENT OUT DATE]&lt;=T$6),--(T_ORDERS[RETURN DATE]&gt;=T$6),T_ORDERS[QUANTITY]))),"")</f>
        <v>1</v>
      </c>
      <c r="U14" s="47">
        <f>IFERROR(IF($B14="","",IF(I_CH_CAL=2,SUMPRODUCT(--(T_ORDERS[ASSET]=$B14),--(T_ORDERS[RENT OUT DATE]&lt;=U$6),--(T_ORDERS[RETURN DATE]&gt;=U$6),T_ORDERS[QUANTITY]),INDEX(T_ASSET['# OF ITEMS], $A14)-SUMPRODUCT(--(T_ORDERS[ASSET]=$B14),--(T_ORDERS[RENT OUT DATE]&lt;=U$6),--(T_ORDERS[RETURN DATE]&gt;=U$6),T_ORDERS[QUANTITY]))),"")</f>
        <v>1</v>
      </c>
      <c r="V14" s="47">
        <f>IFERROR(IF($B14="","",IF(I_CH_CAL=2,SUMPRODUCT(--(T_ORDERS[ASSET]=$B14),--(T_ORDERS[RENT OUT DATE]&lt;=V$6),--(T_ORDERS[RETURN DATE]&gt;=V$6),T_ORDERS[QUANTITY]),INDEX(T_ASSET['# OF ITEMS], $A14)-SUMPRODUCT(--(T_ORDERS[ASSET]=$B14),--(T_ORDERS[RENT OUT DATE]&lt;=V$6),--(T_ORDERS[RETURN DATE]&gt;=V$6),T_ORDERS[QUANTITY]))),"")</f>
        <v>1</v>
      </c>
      <c r="W14" s="47">
        <f>IFERROR(IF($B14="","",IF(I_CH_CAL=2,SUMPRODUCT(--(T_ORDERS[ASSET]=$B14),--(T_ORDERS[RENT OUT DATE]&lt;=W$6),--(T_ORDERS[RETURN DATE]&gt;=W$6),T_ORDERS[QUANTITY]),INDEX(T_ASSET['# OF ITEMS], $A14)-SUMPRODUCT(--(T_ORDERS[ASSET]=$B14),--(T_ORDERS[RENT OUT DATE]&lt;=W$6),--(T_ORDERS[RETURN DATE]&gt;=W$6),T_ORDERS[QUANTITY]))),"")</f>
        <v>1</v>
      </c>
      <c r="X14" s="47">
        <f>IFERROR(IF($B14="","",IF(I_CH_CAL=2,SUMPRODUCT(--(T_ORDERS[ASSET]=$B14),--(T_ORDERS[RENT OUT DATE]&lt;=X$6),--(T_ORDERS[RETURN DATE]&gt;=X$6),T_ORDERS[QUANTITY]),INDEX(T_ASSET['# OF ITEMS], $A14)-SUMPRODUCT(--(T_ORDERS[ASSET]=$B14),--(T_ORDERS[RENT OUT DATE]&lt;=X$6),--(T_ORDERS[RETURN DATE]&gt;=X$6),T_ORDERS[QUANTITY]))),"")</f>
        <v>1</v>
      </c>
      <c r="Y14" s="47">
        <f>IFERROR(IF($B14="","",IF(I_CH_CAL=2,SUMPRODUCT(--(T_ORDERS[ASSET]=$B14),--(T_ORDERS[RENT OUT DATE]&lt;=Y$6),--(T_ORDERS[RETURN DATE]&gt;=Y$6),T_ORDERS[QUANTITY]),INDEX(T_ASSET['# OF ITEMS], $A14)-SUMPRODUCT(--(T_ORDERS[ASSET]=$B14),--(T_ORDERS[RENT OUT DATE]&lt;=Y$6),--(T_ORDERS[RETURN DATE]&gt;=Y$6),T_ORDERS[QUANTITY]))),"")</f>
        <v>1</v>
      </c>
      <c r="Z14" s="47">
        <f>IFERROR(IF($B14="","",IF(I_CH_CAL=2,SUMPRODUCT(--(T_ORDERS[ASSET]=$B14),--(T_ORDERS[RENT OUT DATE]&lt;=Z$6),--(T_ORDERS[RETURN DATE]&gt;=Z$6),T_ORDERS[QUANTITY]),INDEX(T_ASSET['# OF ITEMS], $A14)-SUMPRODUCT(--(T_ORDERS[ASSET]=$B14),--(T_ORDERS[RENT OUT DATE]&lt;=Z$6),--(T_ORDERS[RETURN DATE]&gt;=Z$6),T_ORDERS[QUANTITY]))),"")</f>
        <v>1</v>
      </c>
      <c r="AA14" s="47">
        <f>IFERROR(IF($B14="","",IF(I_CH_CAL=2,SUMPRODUCT(--(T_ORDERS[ASSET]=$B14),--(T_ORDERS[RENT OUT DATE]&lt;=AA$6),--(T_ORDERS[RETURN DATE]&gt;=AA$6),T_ORDERS[QUANTITY]),INDEX(T_ASSET['# OF ITEMS], $A14)-SUMPRODUCT(--(T_ORDERS[ASSET]=$B14),--(T_ORDERS[RENT OUT DATE]&lt;=AA$6),--(T_ORDERS[RETURN DATE]&gt;=AA$6),T_ORDERS[QUANTITY]))),"")</f>
        <v>1</v>
      </c>
      <c r="AB14" s="47">
        <f>IFERROR(IF($B14="","",IF(I_CH_CAL=2,SUMPRODUCT(--(T_ORDERS[ASSET]=$B14),--(T_ORDERS[RENT OUT DATE]&lt;=AB$6),--(T_ORDERS[RETURN DATE]&gt;=AB$6),T_ORDERS[QUANTITY]),INDEX(T_ASSET['# OF ITEMS], $A14)-SUMPRODUCT(--(T_ORDERS[ASSET]=$B14),--(T_ORDERS[RENT OUT DATE]&lt;=AB$6),--(T_ORDERS[RETURN DATE]&gt;=AB$6),T_ORDERS[QUANTITY]))),"")</f>
        <v>1</v>
      </c>
      <c r="AC14" s="47">
        <f>IFERROR(IF($B14="","",IF(I_CH_CAL=2,SUMPRODUCT(--(T_ORDERS[ASSET]=$B14),--(T_ORDERS[RENT OUT DATE]&lt;=AC$6),--(T_ORDERS[RETURN DATE]&gt;=AC$6),T_ORDERS[QUANTITY]),INDEX(T_ASSET['# OF ITEMS], $A14)-SUMPRODUCT(--(T_ORDERS[ASSET]=$B14),--(T_ORDERS[RENT OUT DATE]&lt;=AC$6),--(T_ORDERS[RETURN DATE]&gt;=AC$6),T_ORDERS[QUANTITY]))),"")</f>
        <v>1</v>
      </c>
      <c r="AD14" s="47">
        <f>IFERROR(IF($B14="","",IF(I_CH_CAL=2,SUMPRODUCT(--(T_ORDERS[ASSET]=$B14),--(T_ORDERS[RENT OUT DATE]&lt;=AD$6),--(T_ORDERS[RETURN DATE]&gt;=AD$6),T_ORDERS[QUANTITY]),INDEX(T_ASSET['# OF ITEMS], $A14)-SUMPRODUCT(--(T_ORDERS[ASSET]=$B14),--(T_ORDERS[RENT OUT DATE]&lt;=AD$6),--(T_ORDERS[RETURN DATE]&gt;=AD$6),T_ORDERS[QUANTITY]))),"")</f>
        <v>1</v>
      </c>
      <c r="AE14" s="47">
        <f>IFERROR(IF($B14="","",IF(I_CH_CAL=2,SUMPRODUCT(--(T_ORDERS[ASSET]=$B14),--(T_ORDERS[RENT OUT DATE]&lt;=AE$6),--(T_ORDERS[RETURN DATE]&gt;=AE$6),T_ORDERS[QUANTITY]),INDEX(T_ASSET['# OF ITEMS], $A14)-SUMPRODUCT(--(T_ORDERS[ASSET]=$B14),--(T_ORDERS[RENT OUT DATE]&lt;=AE$6),--(T_ORDERS[RETURN DATE]&gt;=AE$6),T_ORDERS[QUANTITY]))),"")</f>
        <v>1</v>
      </c>
      <c r="AF14" s="47">
        <f>IFERROR(IF($B14="","",IF(I_CH_CAL=2,SUMPRODUCT(--(T_ORDERS[ASSET]=$B14),--(T_ORDERS[RENT OUT DATE]&lt;=AF$6),--(T_ORDERS[RETURN DATE]&gt;=AF$6),T_ORDERS[QUANTITY]),INDEX(T_ASSET['# OF ITEMS], $A14)-SUMPRODUCT(--(T_ORDERS[ASSET]=$B14),--(T_ORDERS[RENT OUT DATE]&lt;=AF$6),--(T_ORDERS[RETURN DATE]&gt;=AF$6),T_ORDERS[QUANTITY]))),"")</f>
        <v>1</v>
      </c>
      <c r="AG14" s="47">
        <f>IFERROR(IF($B14="","",IF(I_CH_CAL=2,SUMPRODUCT(--(T_ORDERS[ASSET]=$B14),--(T_ORDERS[RENT OUT DATE]&lt;=AG$6),--(T_ORDERS[RETURN DATE]&gt;=AG$6),T_ORDERS[QUANTITY]),INDEX(T_ASSET['# OF ITEMS], $A14)-SUMPRODUCT(--(T_ORDERS[ASSET]=$B14),--(T_ORDERS[RENT OUT DATE]&lt;=AG$6),--(T_ORDERS[RETURN DATE]&gt;=AG$6),T_ORDERS[QUANTITY]))),"")</f>
        <v>1</v>
      </c>
    </row>
    <row r="15" spans="1:33" ht="15.75" x14ac:dyDescent="0.5">
      <c r="A15" s="45">
        <f t="shared" si="2"/>
        <v>8</v>
      </c>
      <c r="B15" s="45" t="str">
        <f t="shared" si="3"/>
        <v>ME 134 - Kit 7</v>
      </c>
      <c r="C15" s="47">
        <f>IFERROR(IF($B15="","",IF(I_CH_CAL=2,SUMPRODUCT(--(T_ORDERS[ASSET]=$B15),--(T_ORDERS[RENT OUT DATE]&lt;=C$6),--(T_ORDERS[RETURN DATE]&gt;=C$6),T_ORDERS[QUANTITY]),INDEX(T_ASSET['# OF ITEMS], $A15)-SUMPRODUCT(--(T_ORDERS[ASSET]=$B15),--(T_ORDERS[RENT OUT DATE]&lt;=C$6),--(T_ORDERS[RETURN DATE]&gt;=C$6),T_ORDERS[QUANTITY]))),"")</f>
        <v>1</v>
      </c>
      <c r="D15" s="47">
        <f>IFERROR(IF($B15="","",IF(I_CH_CAL=2,SUMPRODUCT(--(T_ORDERS[ASSET]=$B15),--(T_ORDERS[RENT OUT DATE]&lt;=D$6),--(T_ORDERS[RETURN DATE]&gt;=D$6),T_ORDERS[QUANTITY]),INDEX(T_ASSET['# OF ITEMS], $A15)-SUMPRODUCT(--(T_ORDERS[ASSET]=$B15),--(T_ORDERS[RENT OUT DATE]&lt;=D$6),--(T_ORDERS[RETURN DATE]&gt;=D$6),T_ORDERS[QUANTITY]))),"")</f>
        <v>1</v>
      </c>
      <c r="E15" s="47">
        <f>IFERROR(IF($B15="","",IF(I_CH_CAL=2,SUMPRODUCT(--(T_ORDERS[ASSET]=$B15),--(T_ORDERS[RENT OUT DATE]&lt;=E$6),--(T_ORDERS[RETURN DATE]&gt;=E$6),T_ORDERS[QUANTITY]),INDEX(T_ASSET['# OF ITEMS], $A15)-SUMPRODUCT(--(T_ORDERS[ASSET]=$B15),--(T_ORDERS[RENT OUT DATE]&lt;=E$6),--(T_ORDERS[RETURN DATE]&gt;=E$6),T_ORDERS[QUANTITY]))),"")</f>
        <v>1</v>
      </c>
      <c r="F15" s="47">
        <f>IFERROR(IF($B15="","",IF(I_CH_CAL=2,SUMPRODUCT(--(T_ORDERS[ASSET]=$B15),--(T_ORDERS[RENT OUT DATE]&lt;=F$6),--(T_ORDERS[RETURN DATE]&gt;=F$6),T_ORDERS[QUANTITY]),INDEX(T_ASSET['# OF ITEMS], $A15)-SUMPRODUCT(--(T_ORDERS[ASSET]=$B15),--(T_ORDERS[RENT OUT DATE]&lt;=F$6),--(T_ORDERS[RETURN DATE]&gt;=F$6),T_ORDERS[QUANTITY]))),"")</f>
        <v>1</v>
      </c>
      <c r="G15" s="47">
        <f>IFERROR(IF($B15="","",IF(I_CH_CAL=2,SUMPRODUCT(--(T_ORDERS[ASSET]=$B15),--(T_ORDERS[RENT OUT DATE]&lt;=G$6),--(T_ORDERS[RETURN DATE]&gt;=G$6),T_ORDERS[QUANTITY]),INDEX(T_ASSET['# OF ITEMS], $A15)-SUMPRODUCT(--(T_ORDERS[ASSET]=$B15),--(T_ORDERS[RENT OUT DATE]&lt;=G$6),--(T_ORDERS[RETURN DATE]&gt;=G$6),T_ORDERS[QUANTITY]))),"")</f>
        <v>1</v>
      </c>
      <c r="H15" s="47">
        <f>IFERROR(IF($B15="","",IF(I_CH_CAL=2,SUMPRODUCT(--(T_ORDERS[ASSET]=$B15),--(T_ORDERS[RENT OUT DATE]&lt;=H$6),--(T_ORDERS[RETURN DATE]&gt;=H$6),T_ORDERS[QUANTITY]),INDEX(T_ASSET['# OF ITEMS], $A15)-SUMPRODUCT(--(T_ORDERS[ASSET]=$B15),--(T_ORDERS[RENT OUT DATE]&lt;=H$6),--(T_ORDERS[RETURN DATE]&gt;=H$6),T_ORDERS[QUANTITY]))),"")</f>
        <v>1</v>
      </c>
      <c r="I15" s="47">
        <f>IFERROR(IF($B15="","",IF(I_CH_CAL=2,SUMPRODUCT(--(T_ORDERS[ASSET]=$B15),--(T_ORDERS[RENT OUT DATE]&lt;=I$6),--(T_ORDERS[RETURN DATE]&gt;=I$6),T_ORDERS[QUANTITY]),INDEX(T_ASSET['# OF ITEMS], $A15)-SUMPRODUCT(--(T_ORDERS[ASSET]=$B15),--(T_ORDERS[RENT OUT DATE]&lt;=I$6),--(T_ORDERS[RETURN DATE]&gt;=I$6),T_ORDERS[QUANTITY]))),"")</f>
        <v>1</v>
      </c>
      <c r="J15" s="47">
        <f>IFERROR(IF($B15="","",IF(I_CH_CAL=2,SUMPRODUCT(--(T_ORDERS[ASSET]=$B15),--(T_ORDERS[RENT OUT DATE]&lt;=J$6),--(T_ORDERS[RETURN DATE]&gt;=J$6),T_ORDERS[QUANTITY]),INDEX(T_ASSET['# OF ITEMS], $A15)-SUMPRODUCT(--(T_ORDERS[ASSET]=$B15),--(T_ORDERS[RENT OUT DATE]&lt;=J$6),--(T_ORDERS[RETURN DATE]&gt;=J$6),T_ORDERS[QUANTITY]))),"")</f>
        <v>1</v>
      </c>
      <c r="K15" s="47">
        <f>IFERROR(IF($B15="","",IF(I_CH_CAL=2,SUMPRODUCT(--(T_ORDERS[ASSET]=$B15),--(T_ORDERS[RENT OUT DATE]&lt;=K$6),--(T_ORDERS[RETURN DATE]&gt;=K$6),T_ORDERS[QUANTITY]),INDEX(T_ASSET['# OF ITEMS], $A15)-SUMPRODUCT(--(T_ORDERS[ASSET]=$B15),--(T_ORDERS[RENT OUT DATE]&lt;=K$6),--(T_ORDERS[RETURN DATE]&gt;=K$6),T_ORDERS[QUANTITY]))),"")</f>
        <v>1</v>
      </c>
      <c r="L15" s="47">
        <f>IFERROR(IF($B15="","",IF(I_CH_CAL=2,SUMPRODUCT(--(T_ORDERS[ASSET]=$B15),--(T_ORDERS[RENT OUT DATE]&lt;=L$6),--(T_ORDERS[RETURN DATE]&gt;=L$6),T_ORDERS[QUANTITY]),INDEX(T_ASSET['# OF ITEMS], $A15)-SUMPRODUCT(--(T_ORDERS[ASSET]=$B15),--(T_ORDERS[RENT OUT DATE]&lt;=L$6),--(T_ORDERS[RETURN DATE]&gt;=L$6),T_ORDERS[QUANTITY]))),"")</f>
        <v>1</v>
      </c>
      <c r="M15" s="47">
        <f>IFERROR(IF($B15="","",IF(I_CH_CAL=2,SUMPRODUCT(--(T_ORDERS[ASSET]=$B15),--(T_ORDERS[RENT OUT DATE]&lt;=M$6),--(T_ORDERS[RETURN DATE]&gt;=M$6),T_ORDERS[QUANTITY]),INDEX(T_ASSET['# OF ITEMS], $A15)-SUMPRODUCT(--(T_ORDERS[ASSET]=$B15),--(T_ORDERS[RENT OUT DATE]&lt;=M$6),--(T_ORDERS[RETURN DATE]&gt;=M$6),T_ORDERS[QUANTITY]))),"")</f>
        <v>1</v>
      </c>
      <c r="N15" s="47">
        <f>IFERROR(IF($B15="","",IF(I_CH_CAL=2,SUMPRODUCT(--(T_ORDERS[ASSET]=$B15),--(T_ORDERS[RENT OUT DATE]&lt;=N$6),--(T_ORDERS[RETURN DATE]&gt;=N$6),T_ORDERS[QUANTITY]),INDEX(T_ASSET['# OF ITEMS], $A15)-SUMPRODUCT(--(T_ORDERS[ASSET]=$B15),--(T_ORDERS[RENT OUT DATE]&lt;=N$6),--(T_ORDERS[RETURN DATE]&gt;=N$6),T_ORDERS[QUANTITY]))),"")</f>
        <v>1</v>
      </c>
      <c r="O15" s="47">
        <f>IFERROR(IF($B15="","",IF(I_CH_CAL=2,SUMPRODUCT(--(T_ORDERS[ASSET]=$B15),--(T_ORDERS[RENT OUT DATE]&lt;=O$6),--(T_ORDERS[RETURN DATE]&gt;=O$6),T_ORDERS[QUANTITY]),INDEX(T_ASSET['# OF ITEMS], $A15)-SUMPRODUCT(--(T_ORDERS[ASSET]=$B15),--(T_ORDERS[RENT OUT DATE]&lt;=O$6),--(T_ORDERS[RETURN DATE]&gt;=O$6),T_ORDERS[QUANTITY]))),"")</f>
        <v>1</v>
      </c>
      <c r="P15" s="47">
        <f>IFERROR(IF($B15="","",IF(I_CH_CAL=2,SUMPRODUCT(--(T_ORDERS[ASSET]=$B15),--(T_ORDERS[RENT OUT DATE]&lt;=P$6),--(T_ORDERS[RETURN DATE]&gt;=P$6),T_ORDERS[QUANTITY]),INDEX(T_ASSET['# OF ITEMS], $A15)-SUMPRODUCT(--(T_ORDERS[ASSET]=$B15),--(T_ORDERS[RENT OUT DATE]&lt;=P$6),--(T_ORDERS[RETURN DATE]&gt;=P$6),T_ORDERS[QUANTITY]))),"")</f>
        <v>1</v>
      </c>
      <c r="Q15" s="47">
        <f>IFERROR(IF($B15="","",IF(I_CH_CAL=2,SUMPRODUCT(--(T_ORDERS[ASSET]=$B15),--(T_ORDERS[RENT OUT DATE]&lt;=Q$6),--(T_ORDERS[RETURN DATE]&gt;=Q$6),T_ORDERS[QUANTITY]),INDEX(T_ASSET['# OF ITEMS], $A15)-SUMPRODUCT(--(T_ORDERS[ASSET]=$B15),--(T_ORDERS[RENT OUT DATE]&lt;=Q$6),--(T_ORDERS[RETURN DATE]&gt;=Q$6),T_ORDERS[QUANTITY]))),"")</f>
        <v>1</v>
      </c>
      <c r="R15" s="47">
        <f>IFERROR(IF($B15="","",IF(I_CH_CAL=2,SUMPRODUCT(--(T_ORDERS[ASSET]=$B15),--(T_ORDERS[RENT OUT DATE]&lt;=R$6),--(T_ORDERS[RETURN DATE]&gt;=R$6),T_ORDERS[QUANTITY]),INDEX(T_ASSET['# OF ITEMS], $A15)-SUMPRODUCT(--(T_ORDERS[ASSET]=$B15),--(T_ORDERS[RENT OUT DATE]&lt;=R$6),--(T_ORDERS[RETURN DATE]&gt;=R$6),T_ORDERS[QUANTITY]))),"")</f>
        <v>1</v>
      </c>
      <c r="S15" s="47">
        <f>IFERROR(IF($B15="","",IF(I_CH_CAL=2,SUMPRODUCT(--(T_ORDERS[ASSET]=$B15),--(T_ORDERS[RENT OUT DATE]&lt;=S$6),--(T_ORDERS[RETURN DATE]&gt;=S$6),T_ORDERS[QUANTITY]),INDEX(T_ASSET['# OF ITEMS], $A15)-SUMPRODUCT(--(T_ORDERS[ASSET]=$B15),--(T_ORDERS[RENT OUT DATE]&lt;=S$6),--(T_ORDERS[RETURN DATE]&gt;=S$6),T_ORDERS[QUANTITY]))),"")</f>
        <v>1</v>
      </c>
      <c r="T15" s="47">
        <f>IFERROR(IF($B15="","",IF(I_CH_CAL=2,SUMPRODUCT(--(T_ORDERS[ASSET]=$B15),--(T_ORDERS[RENT OUT DATE]&lt;=T$6),--(T_ORDERS[RETURN DATE]&gt;=T$6),T_ORDERS[QUANTITY]),INDEX(T_ASSET['# OF ITEMS], $A15)-SUMPRODUCT(--(T_ORDERS[ASSET]=$B15),--(T_ORDERS[RENT OUT DATE]&lt;=T$6),--(T_ORDERS[RETURN DATE]&gt;=T$6),T_ORDERS[QUANTITY]))),"")</f>
        <v>1</v>
      </c>
      <c r="U15" s="47">
        <f>IFERROR(IF($B15="","",IF(I_CH_CAL=2,SUMPRODUCT(--(T_ORDERS[ASSET]=$B15),--(T_ORDERS[RENT OUT DATE]&lt;=U$6),--(T_ORDERS[RETURN DATE]&gt;=U$6),T_ORDERS[QUANTITY]),INDEX(T_ASSET['# OF ITEMS], $A15)-SUMPRODUCT(--(T_ORDERS[ASSET]=$B15),--(T_ORDERS[RENT OUT DATE]&lt;=U$6),--(T_ORDERS[RETURN DATE]&gt;=U$6),T_ORDERS[QUANTITY]))),"")</f>
        <v>1</v>
      </c>
      <c r="V15" s="47">
        <f>IFERROR(IF($B15="","",IF(I_CH_CAL=2,SUMPRODUCT(--(T_ORDERS[ASSET]=$B15),--(T_ORDERS[RENT OUT DATE]&lt;=V$6),--(T_ORDERS[RETURN DATE]&gt;=V$6),T_ORDERS[QUANTITY]),INDEX(T_ASSET['# OF ITEMS], $A15)-SUMPRODUCT(--(T_ORDERS[ASSET]=$B15),--(T_ORDERS[RENT OUT DATE]&lt;=V$6),--(T_ORDERS[RETURN DATE]&gt;=V$6),T_ORDERS[QUANTITY]))),"")</f>
        <v>1</v>
      </c>
      <c r="W15" s="47">
        <f>IFERROR(IF($B15="","",IF(I_CH_CAL=2,SUMPRODUCT(--(T_ORDERS[ASSET]=$B15),--(T_ORDERS[RENT OUT DATE]&lt;=W$6),--(T_ORDERS[RETURN DATE]&gt;=W$6),T_ORDERS[QUANTITY]),INDEX(T_ASSET['# OF ITEMS], $A15)-SUMPRODUCT(--(T_ORDERS[ASSET]=$B15),--(T_ORDERS[RENT OUT DATE]&lt;=W$6),--(T_ORDERS[RETURN DATE]&gt;=W$6),T_ORDERS[QUANTITY]))),"")</f>
        <v>1</v>
      </c>
      <c r="X15" s="47">
        <f>IFERROR(IF($B15="","",IF(I_CH_CAL=2,SUMPRODUCT(--(T_ORDERS[ASSET]=$B15),--(T_ORDERS[RENT OUT DATE]&lt;=X$6),--(T_ORDERS[RETURN DATE]&gt;=X$6),T_ORDERS[QUANTITY]),INDEX(T_ASSET['# OF ITEMS], $A15)-SUMPRODUCT(--(T_ORDERS[ASSET]=$B15),--(T_ORDERS[RENT OUT DATE]&lt;=X$6),--(T_ORDERS[RETURN DATE]&gt;=X$6),T_ORDERS[QUANTITY]))),"")</f>
        <v>1</v>
      </c>
      <c r="Y15" s="47">
        <f>IFERROR(IF($B15="","",IF(I_CH_CAL=2,SUMPRODUCT(--(T_ORDERS[ASSET]=$B15),--(T_ORDERS[RENT OUT DATE]&lt;=Y$6),--(T_ORDERS[RETURN DATE]&gt;=Y$6),T_ORDERS[QUANTITY]),INDEX(T_ASSET['# OF ITEMS], $A15)-SUMPRODUCT(--(T_ORDERS[ASSET]=$B15),--(T_ORDERS[RENT OUT DATE]&lt;=Y$6),--(T_ORDERS[RETURN DATE]&gt;=Y$6),T_ORDERS[QUANTITY]))),"")</f>
        <v>1</v>
      </c>
      <c r="Z15" s="47">
        <f>IFERROR(IF($B15="","",IF(I_CH_CAL=2,SUMPRODUCT(--(T_ORDERS[ASSET]=$B15),--(T_ORDERS[RENT OUT DATE]&lt;=Z$6),--(T_ORDERS[RETURN DATE]&gt;=Z$6),T_ORDERS[QUANTITY]),INDEX(T_ASSET['# OF ITEMS], $A15)-SUMPRODUCT(--(T_ORDERS[ASSET]=$B15),--(T_ORDERS[RENT OUT DATE]&lt;=Z$6),--(T_ORDERS[RETURN DATE]&gt;=Z$6),T_ORDERS[QUANTITY]))),"")</f>
        <v>1</v>
      </c>
      <c r="AA15" s="47">
        <f>IFERROR(IF($B15="","",IF(I_CH_CAL=2,SUMPRODUCT(--(T_ORDERS[ASSET]=$B15),--(T_ORDERS[RENT OUT DATE]&lt;=AA$6),--(T_ORDERS[RETURN DATE]&gt;=AA$6),T_ORDERS[QUANTITY]),INDEX(T_ASSET['# OF ITEMS], $A15)-SUMPRODUCT(--(T_ORDERS[ASSET]=$B15),--(T_ORDERS[RENT OUT DATE]&lt;=AA$6),--(T_ORDERS[RETURN DATE]&gt;=AA$6),T_ORDERS[QUANTITY]))),"")</f>
        <v>1</v>
      </c>
      <c r="AB15" s="47">
        <f>IFERROR(IF($B15="","",IF(I_CH_CAL=2,SUMPRODUCT(--(T_ORDERS[ASSET]=$B15),--(T_ORDERS[RENT OUT DATE]&lt;=AB$6),--(T_ORDERS[RETURN DATE]&gt;=AB$6),T_ORDERS[QUANTITY]),INDEX(T_ASSET['# OF ITEMS], $A15)-SUMPRODUCT(--(T_ORDERS[ASSET]=$B15),--(T_ORDERS[RENT OUT DATE]&lt;=AB$6),--(T_ORDERS[RETURN DATE]&gt;=AB$6),T_ORDERS[QUANTITY]))),"")</f>
        <v>1</v>
      </c>
      <c r="AC15" s="47">
        <f>IFERROR(IF($B15="","",IF(I_CH_CAL=2,SUMPRODUCT(--(T_ORDERS[ASSET]=$B15),--(T_ORDERS[RENT OUT DATE]&lt;=AC$6),--(T_ORDERS[RETURN DATE]&gt;=AC$6),T_ORDERS[QUANTITY]),INDEX(T_ASSET['# OF ITEMS], $A15)-SUMPRODUCT(--(T_ORDERS[ASSET]=$B15),--(T_ORDERS[RENT OUT DATE]&lt;=AC$6),--(T_ORDERS[RETURN DATE]&gt;=AC$6),T_ORDERS[QUANTITY]))),"")</f>
        <v>1</v>
      </c>
      <c r="AD15" s="47">
        <f>IFERROR(IF($B15="","",IF(I_CH_CAL=2,SUMPRODUCT(--(T_ORDERS[ASSET]=$B15),--(T_ORDERS[RENT OUT DATE]&lt;=AD$6),--(T_ORDERS[RETURN DATE]&gt;=AD$6),T_ORDERS[QUANTITY]),INDEX(T_ASSET['# OF ITEMS], $A15)-SUMPRODUCT(--(T_ORDERS[ASSET]=$B15),--(T_ORDERS[RENT OUT DATE]&lt;=AD$6),--(T_ORDERS[RETURN DATE]&gt;=AD$6),T_ORDERS[QUANTITY]))),"")</f>
        <v>1</v>
      </c>
      <c r="AE15" s="47">
        <f>IFERROR(IF($B15="","",IF(I_CH_CAL=2,SUMPRODUCT(--(T_ORDERS[ASSET]=$B15),--(T_ORDERS[RENT OUT DATE]&lt;=AE$6),--(T_ORDERS[RETURN DATE]&gt;=AE$6),T_ORDERS[QUANTITY]),INDEX(T_ASSET['# OF ITEMS], $A15)-SUMPRODUCT(--(T_ORDERS[ASSET]=$B15),--(T_ORDERS[RENT OUT DATE]&lt;=AE$6),--(T_ORDERS[RETURN DATE]&gt;=AE$6),T_ORDERS[QUANTITY]))),"")</f>
        <v>1</v>
      </c>
      <c r="AF15" s="47">
        <f>IFERROR(IF($B15="","",IF(I_CH_CAL=2,SUMPRODUCT(--(T_ORDERS[ASSET]=$B15),--(T_ORDERS[RENT OUT DATE]&lt;=AF$6),--(T_ORDERS[RETURN DATE]&gt;=AF$6),T_ORDERS[QUANTITY]),INDEX(T_ASSET['# OF ITEMS], $A15)-SUMPRODUCT(--(T_ORDERS[ASSET]=$B15),--(T_ORDERS[RENT OUT DATE]&lt;=AF$6),--(T_ORDERS[RETURN DATE]&gt;=AF$6),T_ORDERS[QUANTITY]))),"")</f>
        <v>1</v>
      </c>
      <c r="AG15" s="47">
        <f>IFERROR(IF($B15="","",IF(I_CH_CAL=2,SUMPRODUCT(--(T_ORDERS[ASSET]=$B15),--(T_ORDERS[RENT OUT DATE]&lt;=AG$6),--(T_ORDERS[RETURN DATE]&gt;=AG$6),T_ORDERS[QUANTITY]),INDEX(T_ASSET['# OF ITEMS], $A15)-SUMPRODUCT(--(T_ORDERS[ASSET]=$B15),--(T_ORDERS[RENT OUT DATE]&lt;=AG$6),--(T_ORDERS[RETURN DATE]&gt;=AG$6),T_ORDERS[QUANTITY]))),"")</f>
        <v>1</v>
      </c>
    </row>
    <row r="16" spans="1:33" ht="15.75" x14ac:dyDescent="0.5">
      <c r="A16" s="45">
        <f t="shared" si="2"/>
        <v>9</v>
      </c>
      <c r="B16" s="45" t="str">
        <f t="shared" si="3"/>
        <v>ME 134 - Kit 8</v>
      </c>
      <c r="C16" s="47">
        <f>IFERROR(IF($B16="","",IF(I_CH_CAL=2,SUMPRODUCT(--(T_ORDERS[ASSET]=$B16),--(T_ORDERS[RENT OUT DATE]&lt;=C$6),--(T_ORDERS[RETURN DATE]&gt;=C$6),T_ORDERS[QUANTITY]),INDEX(T_ASSET['# OF ITEMS], $A16)-SUMPRODUCT(--(T_ORDERS[ASSET]=$B16),--(T_ORDERS[RENT OUT DATE]&lt;=C$6),--(T_ORDERS[RETURN DATE]&gt;=C$6),T_ORDERS[QUANTITY]))),"")</f>
        <v>1</v>
      </c>
      <c r="D16" s="47">
        <f>IFERROR(IF($B16="","",IF(I_CH_CAL=2,SUMPRODUCT(--(T_ORDERS[ASSET]=$B16),--(T_ORDERS[RENT OUT DATE]&lt;=D$6),--(T_ORDERS[RETURN DATE]&gt;=D$6),T_ORDERS[QUANTITY]),INDEX(T_ASSET['# OF ITEMS], $A16)-SUMPRODUCT(--(T_ORDERS[ASSET]=$B16),--(T_ORDERS[RENT OUT DATE]&lt;=D$6),--(T_ORDERS[RETURN DATE]&gt;=D$6),T_ORDERS[QUANTITY]))),"")</f>
        <v>1</v>
      </c>
      <c r="E16" s="47">
        <f>IFERROR(IF($B16="","",IF(I_CH_CAL=2,SUMPRODUCT(--(T_ORDERS[ASSET]=$B16),--(T_ORDERS[RENT OUT DATE]&lt;=E$6),--(T_ORDERS[RETURN DATE]&gt;=E$6),T_ORDERS[QUANTITY]),INDEX(T_ASSET['# OF ITEMS], $A16)-SUMPRODUCT(--(T_ORDERS[ASSET]=$B16),--(T_ORDERS[RENT OUT DATE]&lt;=E$6),--(T_ORDERS[RETURN DATE]&gt;=E$6),T_ORDERS[QUANTITY]))),"")</f>
        <v>1</v>
      </c>
      <c r="F16" s="47">
        <f>IFERROR(IF($B16="","",IF(I_CH_CAL=2,SUMPRODUCT(--(T_ORDERS[ASSET]=$B16),--(T_ORDERS[RENT OUT DATE]&lt;=F$6),--(T_ORDERS[RETURN DATE]&gt;=F$6),T_ORDERS[QUANTITY]),INDEX(T_ASSET['# OF ITEMS], $A16)-SUMPRODUCT(--(T_ORDERS[ASSET]=$B16),--(T_ORDERS[RENT OUT DATE]&lt;=F$6),--(T_ORDERS[RETURN DATE]&gt;=F$6),T_ORDERS[QUANTITY]))),"")</f>
        <v>1</v>
      </c>
      <c r="G16" s="47">
        <f>IFERROR(IF($B16="","",IF(I_CH_CAL=2,SUMPRODUCT(--(T_ORDERS[ASSET]=$B16),--(T_ORDERS[RENT OUT DATE]&lt;=G$6),--(T_ORDERS[RETURN DATE]&gt;=G$6),T_ORDERS[QUANTITY]),INDEX(T_ASSET['# OF ITEMS], $A16)-SUMPRODUCT(--(T_ORDERS[ASSET]=$B16),--(T_ORDERS[RENT OUT DATE]&lt;=G$6),--(T_ORDERS[RETURN DATE]&gt;=G$6),T_ORDERS[QUANTITY]))),"")</f>
        <v>1</v>
      </c>
      <c r="H16" s="47">
        <f>IFERROR(IF($B16="","",IF(I_CH_CAL=2,SUMPRODUCT(--(T_ORDERS[ASSET]=$B16),--(T_ORDERS[RENT OUT DATE]&lt;=H$6),--(T_ORDERS[RETURN DATE]&gt;=H$6),T_ORDERS[QUANTITY]),INDEX(T_ASSET['# OF ITEMS], $A16)-SUMPRODUCT(--(T_ORDERS[ASSET]=$B16),--(T_ORDERS[RENT OUT DATE]&lt;=H$6),--(T_ORDERS[RETURN DATE]&gt;=H$6),T_ORDERS[QUANTITY]))),"")</f>
        <v>1</v>
      </c>
      <c r="I16" s="47">
        <f>IFERROR(IF($B16="","",IF(I_CH_CAL=2,SUMPRODUCT(--(T_ORDERS[ASSET]=$B16),--(T_ORDERS[RENT OUT DATE]&lt;=I$6),--(T_ORDERS[RETURN DATE]&gt;=I$6),T_ORDERS[QUANTITY]),INDEX(T_ASSET['# OF ITEMS], $A16)-SUMPRODUCT(--(T_ORDERS[ASSET]=$B16),--(T_ORDERS[RENT OUT DATE]&lt;=I$6),--(T_ORDERS[RETURN DATE]&gt;=I$6),T_ORDERS[QUANTITY]))),"")</f>
        <v>1</v>
      </c>
      <c r="J16" s="47">
        <f>IFERROR(IF($B16="","",IF(I_CH_CAL=2,SUMPRODUCT(--(T_ORDERS[ASSET]=$B16),--(T_ORDERS[RENT OUT DATE]&lt;=J$6),--(T_ORDERS[RETURN DATE]&gt;=J$6),T_ORDERS[QUANTITY]),INDEX(T_ASSET['# OF ITEMS], $A16)-SUMPRODUCT(--(T_ORDERS[ASSET]=$B16),--(T_ORDERS[RENT OUT DATE]&lt;=J$6),--(T_ORDERS[RETURN DATE]&gt;=J$6),T_ORDERS[QUANTITY]))),"")</f>
        <v>1</v>
      </c>
      <c r="K16" s="47">
        <f>IFERROR(IF($B16="","",IF(I_CH_CAL=2,SUMPRODUCT(--(T_ORDERS[ASSET]=$B16),--(T_ORDERS[RENT OUT DATE]&lt;=K$6),--(T_ORDERS[RETURN DATE]&gt;=K$6),T_ORDERS[QUANTITY]),INDEX(T_ASSET['# OF ITEMS], $A16)-SUMPRODUCT(--(T_ORDERS[ASSET]=$B16),--(T_ORDERS[RENT OUT DATE]&lt;=K$6),--(T_ORDERS[RETURN DATE]&gt;=K$6),T_ORDERS[QUANTITY]))),"")</f>
        <v>1</v>
      </c>
      <c r="L16" s="47">
        <f>IFERROR(IF($B16="","",IF(I_CH_CAL=2,SUMPRODUCT(--(T_ORDERS[ASSET]=$B16),--(T_ORDERS[RENT OUT DATE]&lt;=L$6),--(T_ORDERS[RETURN DATE]&gt;=L$6),T_ORDERS[QUANTITY]),INDEX(T_ASSET['# OF ITEMS], $A16)-SUMPRODUCT(--(T_ORDERS[ASSET]=$B16),--(T_ORDERS[RENT OUT DATE]&lt;=L$6),--(T_ORDERS[RETURN DATE]&gt;=L$6),T_ORDERS[QUANTITY]))),"")</f>
        <v>1</v>
      </c>
      <c r="M16" s="47">
        <f>IFERROR(IF($B16="","",IF(I_CH_CAL=2,SUMPRODUCT(--(T_ORDERS[ASSET]=$B16),--(T_ORDERS[RENT OUT DATE]&lt;=M$6),--(T_ORDERS[RETURN DATE]&gt;=M$6),T_ORDERS[QUANTITY]),INDEX(T_ASSET['# OF ITEMS], $A16)-SUMPRODUCT(--(T_ORDERS[ASSET]=$B16),--(T_ORDERS[RENT OUT DATE]&lt;=M$6),--(T_ORDERS[RETURN DATE]&gt;=M$6),T_ORDERS[QUANTITY]))),"")</f>
        <v>1</v>
      </c>
      <c r="N16" s="47">
        <f>IFERROR(IF($B16="","",IF(I_CH_CAL=2,SUMPRODUCT(--(T_ORDERS[ASSET]=$B16),--(T_ORDERS[RENT OUT DATE]&lt;=N$6),--(T_ORDERS[RETURN DATE]&gt;=N$6),T_ORDERS[QUANTITY]),INDEX(T_ASSET['# OF ITEMS], $A16)-SUMPRODUCT(--(T_ORDERS[ASSET]=$B16),--(T_ORDERS[RENT OUT DATE]&lt;=N$6),--(T_ORDERS[RETURN DATE]&gt;=N$6),T_ORDERS[QUANTITY]))),"")</f>
        <v>1</v>
      </c>
      <c r="O16" s="47">
        <f>IFERROR(IF($B16="","",IF(I_CH_CAL=2,SUMPRODUCT(--(T_ORDERS[ASSET]=$B16),--(T_ORDERS[RENT OUT DATE]&lt;=O$6),--(T_ORDERS[RETURN DATE]&gt;=O$6),T_ORDERS[QUANTITY]),INDEX(T_ASSET['# OF ITEMS], $A16)-SUMPRODUCT(--(T_ORDERS[ASSET]=$B16),--(T_ORDERS[RENT OUT DATE]&lt;=O$6),--(T_ORDERS[RETURN DATE]&gt;=O$6),T_ORDERS[QUANTITY]))),"")</f>
        <v>1</v>
      </c>
      <c r="P16" s="47">
        <f>IFERROR(IF($B16="","",IF(I_CH_CAL=2,SUMPRODUCT(--(T_ORDERS[ASSET]=$B16),--(T_ORDERS[RENT OUT DATE]&lt;=P$6),--(T_ORDERS[RETURN DATE]&gt;=P$6),T_ORDERS[QUANTITY]),INDEX(T_ASSET['# OF ITEMS], $A16)-SUMPRODUCT(--(T_ORDERS[ASSET]=$B16),--(T_ORDERS[RENT OUT DATE]&lt;=P$6),--(T_ORDERS[RETURN DATE]&gt;=P$6),T_ORDERS[QUANTITY]))),"")</f>
        <v>1</v>
      </c>
      <c r="Q16" s="47">
        <f>IFERROR(IF($B16="","",IF(I_CH_CAL=2,SUMPRODUCT(--(T_ORDERS[ASSET]=$B16),--(T_ORDERS[RENT OUT DATE]&lt;=Q$6),--(T_ORDERS[RETURN DATE]&gt;=Q$6),T_ORDERS[QUANTITY]),INDEX(T_ASSET['# OF ITEMS], $A16)-SUMPRODUCT(--(T_ORDERS[ASSET]=$B16),--(T_ORDERS[RENT OUT DATE]&lt;=Q$6),--(T_ORDERS[RETURN DATE]&gt;=Q$6),T_ORDERS[QUANTITY]))),"")</f>
        <v>1</v>
      </c>
      <c r="R16" s="47">
        <f>IFERROR(IF($B16="","",IF(I_CH_CAL=2,SUMPRODUCT(--(T_ORDERS[ASSET]=$B16),--(T_ORDERS[RENT OUT DATE]&lt;=R$6),--(T_ORDERS[RETURN DATE]&gt;=R$6),T_ORDERS[QUANTITY]),INDEX(T_ASSET['# OF ITEMS], $A16)-SUMPRODUCT(--(T_ORDERS[ASSET]=$B16),--(T_ORDERS[RENT OUT DATE]&lt;=R$6),--(T_ORDERS[RETURN DATE]&gt;=R$6),T_ORDERS[QUANTITY]))),"")</f>
        <v>1</v>
      </c>
      <c r="S16" s="47">
        <f>IFERROR(IF($B16="","",IF(I_CH_CAL=2,SUMPRODUCT(--(T_ORDERS[ASSET]=$B16),--(T_ORDERS[RENT OUT DATE]&lt;=S$6),--(T_ORDERS[RETURN DATE]&gt;=S$6),T_ORDERS[QUANTITY]),INDEX(T_ASSET['# OF ITEMS], $A16)-SUMPRODUCT(--(T_ORDERS[ASSET]=$B16),--(T_ORDERS[RENT OUT DATE]&lt;=S$6),--(T_ORDERS[RETURN DATE]&gt;=S$6),T_ORDERS[QUANTITY]))),"")</f>
        <v>1</v>
      </c>
      <c r="T16" s="47">
        <f>IFERROR(IF($B16="","",IF(I_CH_CAL=2,SUMPRODUCT(--(T_ORDERS[ASSET]=$B16),--(T_ORDERS[RENT OUT DATE]&lt;=T$6),--(T_ORDERS[RETURN DATE]&gt;=T$6),T_ORDERS[QUANTITY]),INDEX(T_ASSET['# OF ITEMS], $A16)-SUMPRODUCT(--(T_ORDERS[ASSET]=$B16),--(T_ORDERS[RENT OUT DATE]&lt;=T$6),--(T_ORDERS[RETURN DATE]&gt;=T$6),T_ORDERS[QUANTITY]))),"")</f>
        <v>1</v>
      </c>
      <c r="U16" s="47">
        <f>IFERROR(IF($B16="","",IF(I_CH_CAL=2,SUMPRODUCT(--(T_ORDERS[ASSET]=$B16),--(T_ORDERS[RENT OUT DATE]&lt;=U$6),--(T_ORDERS[RETURN DATE]&gt;=U$6),T_ORDERS[QUANTITY]),INDEX(T_ASSET['# OF ITEMS], $A16)-SUMPRODUCT(--(T_ORDERS[ASSET]=$B16),--(T_ORDERS[RENT OUT DATE]&lt;=U$6),--(T_ORDERS[RETURN DATE]&gt;=U$6),T_ORDERS[QUANTITY]))),"")</f>
        <v>1</v>
      </c>
      <c r="V16" s="47">
        <f>IFERROR(IF($B16="","",IF(I_CH_CAL=2,SUMPRODUCT(--(T_ORDERS[ASSET]=$B16),--(T_ORDERS[RENT OUT DATE]&lt;=V$6),--(T_ORDERS[RETURN DATE]&gt;=V$6),T_ORDERS[QUANTITY]),INDEX(T_ASSET['# OF ITEMS], $A16)-SUMPRODUCT(--(T_ORDERS[ASSET]=$B16),--(T_ORDERS[RENT OUT DATE]&lt;=V$6),--(T_ORDERS[RETURN DATE]&gt;=V$6),T_ORDERS[QUANTITY]))),"")</f>
        <v>1</v>
      </c>
      <c r="W16" s="47">
        <f>IFERROR(IF($B16="","",IF(I_CH_CAL=2,SUMPRODUCT(--(T_ORDERS[ASSET]=$B16),--(T_ORDERS[RENT OUT DATE]&lt;=W$6),--(T_ORDERS[RETURN DATE]&gt;=W$6),T_ORDERS[QUANTITY]),INDEX(T_ASSET['# OF ITEMS], $A16)-SUMPRODUCT(--(T_ORDERS[ASSET]=$B16),--(T_ORDERS[RENT OUT DATE]&lt;=W$6),--(T_ORDERS[RETURN DATE]&gt;=W$6),T_ORDERS[QUANTITY]))),"")</f>
        <v>1</v>
      </c>
      <c r="X16" s="47">
        <f>IFERROR(IF($B16="","",IF(I_CH_CAL=2,SUMPRODUCT(--(T_ORDERS[ASSET]=$B16),--(T_ORDERS[RENT OUT DATE]&lt;=X$6),--(T_ORDERS[RETURN DATE]&gt;=X$6),T_ORDERS[QUANTITY]),INDEX(T_ASSET['# OF ITEMS], $A16)-SUMPRODUCT(--(T_ORDERS[ASSET]=$B16),--(T_ORDERS[RENT OUT DATE]&lt;=X$6),--(T_ORDERS[RETURN DATE]&gt;=X$6),T_ORDERS[QUANTITY]))),"")</f>
        <v>1</v>
      </c>
      <c r="Y16" s="47">
        <f>IFERROR(IF($B16="","",IF(I_CH_CAL=2,SUMPRODUCT(--(T_ORDERS[ASSET]=$B16),--(T_ORDERS[RENT OUT DATE]&lt;=Y$6),--(T_ORDERS[RETURN DATE]&gt;=Y$6),T_ORDERS[QUANTITY]),INDEX(T_ASSET['# OF ITEMS], $A16)-SUMPRODUCT(--(T_ORDERS[ASSET]=$B16),--(T_ORDERS[RENT OUT DATE]&lt;=Y$6),--(T_ORDERS[RETURN DATE]&gt;=Y$6),T_ORDERS[QUANTITY]))),"")</f>
        <v>1</v>
      </c>
      <c r="Z16" s="47">
        <f>IFERROR(IF($B16="","",IF(I_CH_CAL=2,SUMPRODUCT(--(T_ORDERS[ASSET]=$B16),--(T_ORDERS[RENT OUT DATE]&lt;=Z$6),--(T_ORDERS[RETURN DATE]&gt;=Z$6),T_ORDERS[QUANTITY]),INDEX(T_ASSET['# OF ITEMS], $A16)-SUMPRODUCT(--(T_ORDERS[ASSET]=$B16),--(T_ORDERS[RENT OUT DATE]&lt;=Z$6),--(T_ORDERS[RETURN DATE]&gt;=Z$6),T_ORDERS[QUANTITY]))),"")</f>
        <v>1</v>
      </c>
      <c r="AA16" s="47">
        <f>IFERROR(IF($B16="","",IF(I_CH_CAL=2,SUMPRODUCT(--(T_ORDERS[ASSET]=$B16),--(T_ORDERS[RENT OUT DATE]&lt;=AA$6),--(T_ORDERS[RETURN DATE]&gt;=AA$6),T_ORDERS[QUANTITY]),INDEX(T_ASSET['# OF ITEMS], $A16)-SUMPRODUCT(--(T_ORDERS[ASSET]=$B16),--(T_ORDERS[RENT OUT DATE]&lt;=AA$6),--(T_ORDERS[RETURN DATE]&gt;=AA$6),T_ORDERS[QUANTITY]))),"")</f>
        <v>1</v>
      </c>
      <c r="AB16" s="47">
        <f>IFERROR(IF($B16="","",IF(I_CH_CAL=2,SUMPRODUCT(--(T_ORDERS[ASSET]=$B16),--(T_ORDERS[RENT OUT DATE]&lt;=AB$6),--(T_ORDERS[RETURN DATE]&gt;=AB$6),T_ORDERS[QUANTITY]),INDEX(T_ASSET['# OF ITEMS], $A16)-SUMPRODUCT(--(T_ORDERS[ASSET]=$B16),--(T_ORDERS[RENT OUT DATE]&lt;=AB$6),--(T_ORDERS[RETURN DATE]&gt;=AB$6),T_ORDERS[QUANTITY]))),"")</f>
        <v>1</v>
      </c>
      <c r="AC16" s="47">
        <f>IFERROR(IF($B16="","",IF(I_CH_CAL=2,SUMPRODUCT(--(T_ORDERS[ASSET]=$B16),--(T_ORDERS[RENT OUT DATE]&lt;=AC$6),--(T_ORDERS[RETURN DATE]&gt;=AC$6),T_ORDERS[QUANTITY]),INDEX(T_ASSET['# OF ITEMS], $A16)-SUMPRODUCT(--(T_ORDERS[ASSET]=$B16),--(T_ORDERS[RENT OUT DATE]&lt;=AC$6),--(T_ORDERS[RETURN DATE]&gt;=AC$6),T_ORDERS[QUANTITY]))),"")</f>
        <v>1</v>
      </c>
      <c r="AD16" s="47">
        <f>IFERROR(IF($B16="","",IF(I_CH_CAL=2,SUMPRODUCT(--(T_ORDERS[ASSET]=$B16),--(T_ORDERS[RENT OUT DATE]&lt;=AD$6),--(T_ORDERS[RETURN DATE]&gt;=AD$6),T_ORDERS[QUANTITY]),INDEX(T_ASSET['# OF ITEMS], $A16)-SUMPRODUCT(--(T_ORDERS[ASSET]=$B16),--(T_ORDERS[RENT OUT DATE]&lt;=AD$6),--(T_ORDERS[RETURN DATE]&gt;=AD$6),T_ORDERS[QUANTITY]))),"")</f>
        <v>1</v>
      </c>
      <c r="AE16" s="47">
        <f>IFERROR(IF($B16="","",IF(I_CH_CAL=2,SUMPRODUCT(--(T_ORDERS[ASSET]=$B16),--(T_ORDERS[RENT OUT DATE]&lt;=AE$6),--(T_ORDERS[RETURN DATE]&gt;=AE$6),T_ORDERS[QUANTITY]),INDEX(T_ASSET['# OF ITEMS], $A16)-SUMPRODUCT(--(T_ORDERS[ASSET]=$B16),--(T_ORDERS[RENT OUT DATE]&lt;=AE$6),--(T_ORDERS[RETURN DATE]&gt;=AE$6),T_ORDERS[QUANTITY]))),"")</f>
        <v>1</v>
      </c>
      <c r="AF16" s="47">
        <f>IFERROR(IF($B16="","",IF(I_CH_CAL=2,SUMPRODUCT(--(T_ORDERS[ASSET]=$B16),--(T_ORDERS[RENT OUT DATE]&lt;=AF$6),--(T_ORDERS[RETURN DATE]&gt;=AF$6),T_ORDERS[QUANTITY]),INDEX(T_ASSET['# OF ITEMS], $A16)-SUMPRODUCT(--(T_ORDERS[ASSET]=$B16),--(T_ORDERS[RENT OUT DATE]&lt;=AF$6),--(T_ORDERS[RETURN DATE]&gt;=AF$6),T_ORDERS[QUANTITY]))),"")</f>
        <v>1</v>
      </c>
      <c r="AG16" s="47">
        <f>IFERROR(IF($B16="","",IF(I_CH_CAL=2,SUMPRODUCT(--(T_ORDERS[ASSET]=$B16),--(T_ORDERS[RENT OUT DATE]&lt;=AG$6),--(T_ORDERS[RETURN DATE]&gt;=AG$6),T_ORDERS[QUANTITY]),INDEX(T_ASSET['# OF ITEMS], $A16)-SUMPRODUCT(--(T_ORDERS[ASSET]=$B16),--(T_ORDERS[RENT OUT DATE]&lt;=AG$6),--(T_ORDERS[RETURN DATE]&gt;=AG$6),T_ORDERS[QUANTITY]))),"")</f>
        <v>1</v>
      </c>
    </row>
    <row r="17" spans="1:33" ht="15.75" x14ac:dyDescent="0.5">
      <c r="A17" s="45">
        <f t="shared" si="2"/>
        <v>10</v>
      </c>
      <c r="B17" s="45" t="str">
        <f t="shared" si="3"/>
        <v>ME 134 - Kit 9</v>
      </c>
      <c r="C17" s="47">
        <f>IFERROR(IF($B17="","",IF(I_CH_CAL=2,SUMPRODUCT(--(T_ORDERS[ASSET]=$B17),--(T_ORDERS[RENT OUT DATE]&lt;=C$6),--(T_ORDERS[RETURN DATE]&gt;=C$6),T_ORDERS[QUANTITY]),INDEX(T_ASSET['# OF ITEMS], $A17)-SUMPRODUCT(--(T_ORDERS[ASSET]=$B17),--(T_ORDERS[RENT OUT DATE]&lt;=C$6),--(T_ORDERS[RETURN DATE]&gt;=C$6),T_ORDERS[QUANTITY]))),"")</f>
        <v>1</v>
      </c>
      <c r="D17" s="47">
        <f>IFERROR(IF($B17="","",IF(I_CH_CAL=2,SUMPRODUCT(--(T_ORDERS[ASSET]=$B17),--(T_ORDERS[RENT OUT DATE]&lt;=D$6),--(T_ORDERS[RETURN DATE]&gt;=D$6),T_ORDERS[QUANTITY]),INDEX(T_ASSET['# OF ITEMS], $A17)-SUMPRODUCT(--(T_ORDERS[ASSET]=$B17),--(T_ORDERS[RENT OUT DATE]&lt;=D$6),--(T_ORDERS[RETURN DATE]&gt;=D$6),T_ORDERS[QUANTITY]))),"")</f>
        <v>1</v>
      </c>
      <c r="E17" s="47">
        <f>IFERROR(IF($B17="","",IF(I_CH_CAL=2,SUMPRODUCT(--(T_ORDERS[ASSET]=$B17),--(T_ORDERS[RENT OUT DATE]&lt;=E$6),--(T_ORDERS[RETURN DATE]&gt;=E$6),T_ORDERS[QUANTITY]),INDEX(T_ASSET['# OF ITEMS], $A17)-SUMPRODUCT(--(T_ORDERS[ASSET]=$B17),--(T_ORDERS[RENT OUT DATE]&lt;=E$6),--(T_ORDERS[RETURN DATE]&gt;=E$6),T_ORDERS[QUANTITY]))),"")</f>
        <v>1</v>
      </c>
      <c r="F17" s="47">
        <f>IFERROR(IF($B17="","",IF(I_CH_CAL=2,SUMPRODUCT(--(T_ORDERS[ASSET]=$B17),--(T_ORDERS[RENT OUT DATE]&lt;=F$6),--(T_ORDERS[RETURN DATE]&gt;=F$6),T_ORDERS[QUANTITY]),INDEX(T_ASSET['# OF ITEMS], $A17)-SUMPRODUCT(--(T_ORDERS[ASSET]=$B17),--(T_ORDERS[RENT OUT DATE]&lt;=F$6),--(T_ORDERS[RETURN DATE]&gt;=F$6),T_ORDERS[QUANTITY]))),"")</f>
        <v>0</v>
      </c>
      <c r="G17" s="47">
        <f>IFERROR(IF($B17="","",IF(I_CH_CAL=2,SUMPRODUCT(--(T_ORDERS[ASSET]=$B17),--(T_ORDERS[RENT OUT DATE]&lt;=G$6),--(T_ORDERS[RETURN DATE]&gt;=G$6),T_ORDERS[QUANTITY]),INDEX(T_ASSET['# OF ITEMS], $A17)-SUMPRODUCT(--(T_ORDERS[ASSET]=$B17),--(T_ORDERS[RENT OUT DATE]&lt;=G$6),--(T_ORDERS[RETURN DATE]&gt;=G$6),T_ORDERS[QUANTITY]))),"")</f>
        <v>0</v>
      </c>
      <c r="H17" s="47">
        <f>IFERROR(IF($B17="","",IF(I_CH_CAL=2,SUMPRODUCT(--(T_ORDERS[ASSET]=$B17),--(T_ORDERS[RENT OUT DATE]&lt;=H$6),--(T_ORDERS[RETURN DATE]&gt;=H$6),T_ORDERS[QUANTITY]),INDEX(T_ASSET['# OF ITEMS], $A17)-SUMPRODUCT(--(T_ORDERS[ASSET]=$B17),--(T_ORDERS[RENT OUT DATE]&lt;=H$6),--(T_ORDERS[RETURN DATE]&gt;=H$6),T_ORDERS[QUANTITY]))),"")</f>
        <v>0</v>
      </c>
      <c r="I17" s="47">
        <f>IFERROR(IF($B17="","",IF(I_CH_CAL=2,SUMPRODUCT(--(T_ORDERS[ASSET]=$B17),--(T_ORDERS[RENT OUT DATE]&lt;=I$6),--(T_ORDERS[RETURN DATE]&gt;=I$6),T_ORDERS[QUANTITY]),INDEX(T_ASSET['# OF ITEMS], $A17)-SUMPRODUCT(--(T_ORDERS[ASSET]=$B17),--(T_ORDERS[RENT OUT DATE]&lt;=I$6),--(T_ORDERS[RETURN DATE]&gt;=I$6),T_ORDERS[QUANTITY]))),"")</f>
        <v>0</v>
      </c>
      <c r="J17" s="47">
        <f>IFERROR(IF($B17="","",IF(I_CH_CAL=2,SUMPRODUCT(--(T_ORDERS[ASSET]=$B17),--(T_ORDERS[RENT OUT DATE]&lt;=J$6),--(T_ORDERS[RETURN DATE]&gt;=J$6),T_ORDERS[QUANTITY]),INDEX(T_ASSET['# OF ITEMS], $A17)-SUMPRODUCT(--(T_ORDERS[ASSET]=$B17),--(T_ORDERS[RENT OUT DATE]&lt;=J$6),--(T_ORDERS[RETURN DATE]&gt;=J$6),T_ORDERS[QUANTITY]))),"")</f>
        <v>0</v>
      </c>
      <c r="K17" s="47">
        <f>IFERROR(IF($B17="","",IF(I_CH_CAL=2,SUMPRODUCT(--(T_ORDERS[ASSET]=$B17),--(T_ORDERS[RENT OUT DATE]&lt;=K$6),--(T_ORDERS[RETURN DATE]&gt;=K$6),T_ORDERS[QUANTITY]),INDEX(T_ASSET['# OF ITEMS], $A17)-SUMPRODUCT(--(T_ORDERS[ASSET]=$B17),--(T_ORDERS[RENT OUT DATE]&lt;=K$6),--(T_ORDERS[RETURN DATE]&gt;=K$6),T_ORDERS[QUANTITY]))),"")</f>
        <v>0</v>
      </c>
      <c r="L17" s="47">
        <f>IFERROR(IF($B17="","",IF(I_CH_CAL=2,SUMPRODUCT(--(T_ORDERS[ASSET]=$B17),--(T_ORDERS[RENT OUT DATE]&lt;=L$6),--(T_ORDERS[RETURN DATE]&gt;=L$6),T_ORDERS[QUANTITY]),INDEX(T_ASSET['# OF ITEMS], $A17)-SUMPRODUCT(--(T_ORDERS[ASSET]=$B17),--(T_ORDERS[RENT OUT DATE]&lt;=L$6),--(T_ORDERS[RETURN DATE]&gt;=L$6),T_ORDERS[QUANTITY]))),"")</f>
        <v>0</v>
      </c>
      <c r="M17" s="47">
        <f>IFERROR(IF($B17="","",IF(I_CH_CAL=2,SUMPRODUCT(--(T_ORDERS[ASSET]=$B17),--(T_ORDERS[RENT OUT DATE]&lt;=M$6),--(T_ORDERS[RETURN DATE]&gt;=M$6),T_ORDERS[QUANTITY]),INDEX(T_ASSET['# OF ITEMS], $A17)-SUMPRODUCT(--(T_ORDERS[ASSET]=$B17),--(T_ORDERS[RENT OUT DATE]&lt;=M$6),--(T_ORDERS[RETURN DATE]&gt;=M$6),T_ORDERS[QUANTITY]))),"")</f>
        <v>0</v>
      </c>
      <c r="N17" s="47">
        <f>IFERROR(IF($B17="","",IF(I_CH_CAL=2,SUMPRODUCT(--(T_ORDERS[ASSET]=$B17),--(T_ORDERS[RENT OUT DATE]&lt;=N$6),--(T_ORDERS[RETURN DATE]&gt;=N$6),T_ORDERS[QUANTITY]),INDEX(T_ASSET['# OF ITEMS], $A17)-SUMPRODUCT(--(T_ORDERS[ASSET]=$B17),--(T_ORDERS[RENT OUT DATE]&lt;=N$6),--(T_ORDERS[RETURN DATE]&gt;=N$6),T_ORDERS[QUANTITY]))),"")</f>
        <v>1</v>
      </c>
      <c r="O17" s="47">
        <f>IFERROR(IF($B17="","",IF(I_CH_CAL=2,SUMPRODUCT(--(T_ORDERS[ASSET]=$B17),--(T_ORDERS[RENT OUT DATE]&lt;=O$6),--(T_ORDERS[RETURN DATE]&gt;=O$6),T_ORDERS[QUANTITY]),INDEX(T_ASSET['# OF ITEMS], $A17)-SUMPRODUCT(--(T_ORDERS[ASSET]=$B17),--(T_ORDERS[RENT OUT DATE]&lt;=O$6),--(T_ORDERS[RETURN DATE]&gt;=O$6),T_ORDERS[QUANTITY]))),"")</f>
        <v>1</v>
      </c>
      <c r="P17" s="47">
        <f>IFERROR(IF($B17="","",IF(I_CH_CAL=2,SUMPRODUCT(--(T_ORDERS[ASSET]=$B17),--(T_ORDERS[RENT OUT DATE]&lt;=P$6),--(T_ORDERS[RETURN DATE]&gt;=P$6),T_ORDERS[QUANTITY]),INDEX(T_ASSET['# OF ITEMS], $A17)-SUMPRODUCT(--(T_ORDERS[ASSET]=$B17),--(T_ORDERS[RENT OUT DATE]&lt;=P$6),--(T_ORDERS[RETURN DATE]&gt;=P$6),T_ORDERS[QUANTITY]))),"")</f>
        <v>1</v>
      </c>
      <c r="Q17" s="47">
        <f>IFERROR(IF($B17="","",IF(I_CH_CAL=2,SUMPRODUCT(--(T_ORDERS[ASSET]=$B17),--(T_ORDERS[RENT OUT DATE]&lt;=Q$6),--(T_ORDERS[RETURN DATE]&gt;=Q$6),T_ORDERS[QUANTITY]),INDEX(T_ASSET['# OF ITEMS], $A17)-SUMPRODUCT(--(T_ORDERS[ASSET]=$B17),--(T_ORDERS[RENT OUT DATE]&lt;=Q$6),--(T_ORDERS[RETURN DATE]&gt;=Q$6),T_ORDERS[QUANTITY]))),"")</f>
        <v>1</v>
      </c>
      <c r="R17" s="47">
        <f>IFERROR(IF($B17="","",IF(I_CH_CAL=2,SUMPRODUCT(--(T_ORDERS[ASSET]=$B17),--(T_ORDERS[RENT OUT DATE]&lt;=R$6),--(T_ORDERS[RETURN DATE]&gt;=R$6),T_ORDERS[QUANTITY]),INDEX(T_ASSET['# OF ITEMS], $A17)-SUMPRODUCT(--(T_ORDERS[ASSET]=$B17),--(T_ORDERS[RENT OUT DATE]&lt;=R$6),--(T_ORDERS[RETURN DATE]&gt;=R$6),T_ORDERS[QUANTITY]))),"")</f>
        <v>1</v>
      </c>
      <c r="S17" s="47">
        <f>IFERROR(IF($B17="","",IF(I_CH_CAL=2,SUMPRODUCT(--(T_ORDERS[ASSET]=$B17),--(T_ORDERS[RENT OUT DATE]&lt;=S$6),--(T_ORDERS[RETURN DATE]&gt;=S$6),T_ORDERS[QUANTITY]),INDEX(T_ASSET['# OF ITEMS], $A17)-SUMPRODUCT(--(T_ORDERS[ASSET]=$B17),--(T_ORDERS[RENT OUT DATE]&lt;=S$6),--(T_ORDERS[RETURN DATE]&gt;=S$6),T_ORDERS[QUANTITY]))),"")</f>
        <v>1</v>
      </c>
      <c r="T17" s="47">
        <f>IFERROR(IF($B17="","",IF(I_CH_CAL=2,SUMPRODUCT(--(T_ORDERS[ASSET]=$B17),--(T_ORDERS[RENT OUT DATE]&lt;=T$6),--(T_ORDERS[RETURN DATE]&gt;=T$6),T_ORDERS[QUANTITY]),INDEX(T_ASSET['# OF ITEMS], $A17)-SUMPRODUCT(--(T_ORDERS[ASSET]=$B17),--(T_ORDERS[RENT OUT DATE]&lt;=T$6),--(T_ORDERS[RETURN DATE]&gt;=T$6),T_ORDERS[QUANTITY]))),"")</f>
        <v>1</v>
      </c>
      <c r="U17" s="47">
        <f>IFERROR(IF($B17="","",IF(I_CH_CAL=2,SUMPRODUCT(--(T_ORDERS[ASSET]=$B17),--(T_ORDERS[RENT OUT DATE]&lt;=U$6),--(T_ORDERS[RETURN DATE]&gt;=U$6),T_ORDERS[QUANTITY]),INDEX(T_ASSET['# OF ITEMS], $A17)-SUMPRODUCT(--(T_ORDERS[ASSET]=$B17),--(T_ORDERS[RENT OUT DATE]&lt;=U$6),--(T_ORDERS[RETURN DATE]&gt;=U$6),T_ORDERS[QUANTITY]))),"")</f>
        <v>1</v>
      </c>
      <c r="V17" s="47">
        <f>IFERROR(IF($B17="","",IF(I_CH_CAL=2,SUMPRODUCT(--(T_ORDERS[ASSET]=$B17),--(T_ORDERS[RENT OUT DATE]&lt;=V$6),--(T_ORDERS[RETURN DATE]&gt;=V$6),T_ORDERS[QUANTITY]),INDEX(T_ASSET['# OF ITEMS], $A17)-SUMPRODUCT(--(T_ORDERS[ASSET]=$B17),--(T_ORDERS[RENT OUT DATE]&lt;=V$6),--(T_ORDERS[RETURN DATE]&gt;=V$6),T_ORDERS[QUANTITY]))),"")</f>
        <v>1</v>
      </c>
      <c r="W17" s="47">
        <f>IFERROR(IF($B17="","",IF(I_CH_CAL=2,SUMPRODUCT(--(T_ORDERS[ASSET]=$B17),--(T_ORDERS[RENT OUT DATE]&lt;=W$6),--(T_ORDERS[RETURN DATE]&gt;=W$6),T_ORDERS[QUANTITY]),INDEX(T_ASSET['# OF ITEMS], $A17)-SUMPRODUCT(--(T_ORDERS[ASSET]=$B17),--(T_ORDERS[RENT OUT DATE]&lt;=W$6),--(T_ORDERS[RETURN DATE]&gt;=W$6),T_ORDERS[QUANTITY]))),"")</f>
        <v>1</v>
      </c>
      <c r="X17" s="47">
        <f>IFERROR(IF($B17="","",IF(I_CH_CAL=2,SUMPRODUCT(--(T_ORDERS[ASSET]=$B17),--(T_ORDERS[RENT OUT DATE]&lt;=X$6),--(T_ORDERS[RETURN DATE]&gt;=X$6),T_ORDERS[QUANTITY]),INDEX(T_ASSET['# OF ITEMS], $A17)-SUMPRODUCT(--(T_ORDERS[ASSET]=$B17),--(T_ORDERS[RENT OUT DATE]&lt;=X$6),--(T_ORDERS[RETURN DATE]&gt;=X$6),T_ORDERS[QUANTITY]))),"")</f>
        <v>1</v>
      </c>
      <c r="Y17" s="47">
        <f>IFERROR(IF($B17="","",IF(I_CH_CAL=2,SUMPRODUCT(--(T_ORDERS[ASSET]=$B17),--(T_ORDERS[RENT OUT DATE]&lt;=Y$6),--(T_ORDERS[RETURN DATE]&gt;=Y$6),T_ORDERS[QUANTITY]),INDEX(T_ASSET['# OF ITEMS], $A17)-SUMPRODUCT(--(T_ORDERS[ASSET]=$B17),--(T_ORDERS[RENT OUT DATE]&lt;=Y$6),--(T_ORDERS[RETURN DATE]&gt;=Y$6),T_ORDERS[QUANTITY]))),"")</f>
        <v>1</v>
      </c>
      <c r="Z17" s="47">
        <f>IFERROR(IF($B17="","",IF(I_CH_CAL=2,SUMPRODUCT(--(T_ORDERS[ASSET]=$B17),--(T_ORDERS[RENT OUT DATE]&lt;=Z$6),--(T_ORDERS[RETURN DATE]&gt;=Z$6),T_ORDERS[QUANTITY]),INDEX(T_ASSET['# OF ITEMS], $A17)-SUMPRODUCT(--(T_ORDERS[ASSET]=$B17),--(T_ORDERS[RENT OUT DATE]&lt;=Z$6),--(T_ORDERS[RETURN DATE]&gt;=Z$6),T_ORDERS[QUANTITY]))),"")</f>
        <v>1</v>
      </c>
      <c r="AA17" s="47">
        <f>IFERROR(IF($B17="","",IF(I_CH_CAL=2,SUMPRODUCT(--(T_ORDERS[ASSET]=$B17),--(T_ORDERS[RENT OUT DATE]&lt;=AA$6),--(T_ORDERS[RETURN DATE]&gt;=AA$6),T_ORDERS[QUANTITY]),INDEX(T_ASSET['# OF ITEMS], $A17)-SUMPRODUCT(--(T_ORDERS[ASSET]=$B17),--(T_ORDERS[RENT OUT DATE]&lt;=AA$6),--(T_ORDERS[RETURN DATE]&gt;=AA$6),T_ORDERS[QUANTITY]))),"")</f>
        <v>1</v>
      </c>
      <c r="AB17" s="47">
        <f>IFERROR(IF($B17="","",IF(I_CH_CAL=2,SUMPRODUCT(--(T_ORDERS[ASSET]=$B17),--(T_ORDERS[RENT OUT DATE]&lt;=AB$6),--(T_ORDERS[RETURN DATE]&gt;=AB$6),T_ORDERS[QUANTITY]),INDEX(T_ASSET['# OF ITEMS], $A17)-SUMPRODUCT(--(T_ORDERS[ASSET]=$B17),--(T_ORDERS[RENT OUT DATE]&lt;=AB$6),--(T_ORDERS[RETURN DATE]&gt;=AB$6),T_ORDERS[QUANTITY]))),"")</f>
        <v>1</v>
      </c>
      <c r="AC17" s="47">
        <f>IFERROR(IF($B17="","",IF(I_CH_CAL=2,SUMPRODUCT(--(T_ORDERS[ASSET]=$B17),--(T_ORDERS[RENT OUT DATE]&lt;=AC$6),--(T_ORDERS[RETURN DATE]&gt;=AC$6),T_ORDERS[QUANTITY]),INDEX(T_ASSET['# OF ITEMS], $A17)-SUMPRODUCT(--(T_ORDERS[ASSET]=$B17),--(T_ORDERS[RENT OUT DATE]&lt;=AC$6),--(T_ORDERS[RETURN DATE]&gt;=AC$6),T_ORDERS[QUANTITY]))),"")</f>
        <v>1</v>
      </c>
      <c r="AD17" s="47">
        <f>IFERROR(IF($B17="","",IF(I_CH_CAL=2,SUMPRODUCT(--(T_ORDERS[ASSET]=$B17),--(T_ORDERS[RENT OUT DATE]&lt;=AD$6),--(T_ORDERS[RETURN DATE]&gt;=AD$6),T_ORDERS[QUANTITY]),INDEX(T_ASSET['# OF ITEMS], $A17)-SUMPRODUCT(--(T_ORDERS[ASSET]=$B17),--(T_ORDERS[RENT OUT DATE]&lt;=AD$6),--(T_ORDERS[RETURN DATE]&gt;=AD$6),T_ORDERS[QUANTITY]))),"")</f>
        <v>1</v>
      </c>
      <c r="AE17" s="47">
        <f>IFERROR(IF($B17="","",IF(I_CH_CAL=2,SUMPRODUCT(--(T_ORDERS[ASSET]=$B17),--(T_ORDERS[RENT OUT DATE]&lt;=AE$6),--(T_ORDERS[RETURN DATE]&gt;=AE$6),T_ORDERS[QUANTITY]),INDEX(T_ASSET['# OF ITEMS], $A17)-SUMPRODUCT(--(T_ORDERS[ASSET]=$B17),--(T_ORDERS[RENT OUT DATE]&lt;=AE$6),--(T_ORDERS[RETURN DATE]&gt;=AE$6),T_ORDERS[QUANTITY]))),"")</f>
        <v>1</v>
      </c>
      <c r="AF17" s="47">
        <f>IFERROR(IF($B17="","",IF(I_CH_CAL=2,SUMPRODUCT(--(T_ORDERS[ASSET]=$B17),--(T_ORDERS[RENT OUT DATE]&lt;=AF$6),--(T_ORDERS[RETURN DATE]&gt;=AF$6),T_ORDERS[QUANTITY]),INDEX(T_ASSET['# OF ITEMS], $A17)-SUMPRODUCT(--(T_ORDERS[ASSET]=$B17),--(T_ORDERS[RENT OUT DATE]&lt;=AF$6),--(T_ORDERS[RETURN DATE]&gt;=AF$6),T_ORDERS[QUANTITY]))),"")</f>
        <v>1</v>
      </c>
      <c r="AG17" s="47">
        <f>IFERROR(IF($B17="","",IF(I_CH_CAL=2,SUMPRODUCT(--(T_ORDERS[ASSET]=$B17),--(T_ORDERS[RENT OUT DATE]&lt;=AG$6),--(T_ORDERS[RETURN DATE]&gt;=AG$6),T_ORDERS[QUANTITY]),INDEX(T_ASSET['# OF ITEMS], $A17)-SUMPRODUCT(--(T_ORDERS[ASSET]=$B17),--(T_ORDERS[RENT OUT DATE]&lt;=AG$6),--(T_ORDERS[RETURN DATE]&gt;=AG$6),T_ORDERS[QUANTITY]))),"")</f>
        <v>1</v>
      </c>
    </row>
    <row r="18" spans="1:33" ht="15.75" x14ac:dyDescent="0.5">
      <c r="A18" s="45">
        <f t="shared" si="2"/>
        <v>11</v>
      </c>
      <c r="B18" s="45" t="str">
        <f t="shared" si="3"/>
        <v>ME 134 - Kit 10</v>
      </c>
      <c r="C18" s="47">
        <f>IFERROR(IF($B18="","",IF(I_CH_CAL=2,SUMPRODUCT(--(T_ORDERS[ASSET]=$B18),--(T_ORDERS[RENT OUT DATE]&lt;=C$6),--(T_ORDERS[RETURN DATE]&gt;=C$6),T_ORDERS[QUANTITY]),INDEX(T_ASSET['# OF ITEMS], $A18)-SUMPRODUCT(--(T_ORDERS[ASSET]=$B18),--(T_ORDERS[RENT OUT DATE]&lt;=C$6),--(T_ORDERS[RETURN DATE]&gt;=C$6),T_ORDERS[QUANTITY]))),"")</f>
        <v>1</v>
      </c>
      <c r="D18" s="47">
        <f>IFERROR(IF($B18="","",IF(I_CH_CAL=2,SUMPRODUCT(--(T_ORDERS[ASSET]=$B18),--(T_ORDERS[RENT OUT DATE]&lt;=D$6),--(T_ORDERS[RETURN DATE]&gt;=D$6),T_ORDERS[QUANTITY]),INDEX(T_ASSET['# OF ITEMS], $A18)-SUMPRODUCT(--(T_ORDERS[ASSET]=$B18),--(T_ORDERS[RENT OUT DATE]&lt;=D$6),--(T_ORDERS[RETURN DATE]&gt;=D$6),T_ORDERS[QUANTITY]))),"")</f>
        <v>1</v>
      </c>
      <c r="E18" s="47">
        <f>IFERROR(IF($B18="","",IF(I_CH_CAL=2,SUMPRODUCT(--(T_ORDERS[ASSET]=$B18),--(T_ORDERS[RENT OUT DATE]&lt;=E$6),--(T_ORDERS[RETURN DATE]&gt;=E$6),T_ORDERS[QUANTITY]),INDEX(T_ASSET['# OF ITEMS], $A18)-SUMPRODUCT(--(T_ORDERS[ASSET]=$B18),--(T_ORDERS[RENT OUT DATE]&lt;=E$6),--(T_ORDERS[RETURN DATE]&gt;=E$6),T_ORDERS[QUANTITY]))),"")</f>
        <v>1</v>
      </c>
      <c r="F18" s="47">
        <f>IFERROR(IF($B18="","",IF(I_CH_CAL=2,SUMPRODUCT(--(T_ORDERS[ASSET]=$B18),--(T_ORDERS[RENT OUT DATE]&lt;=F$6),--(T_ORDERS[RETURN DATE]&gt;=F$6),T_ORDERS[QUANTITY]),INDEX(T_ASSET['# OF ITEMS], $A18)-SUMPRODUCT(--(T_ORDERS[ASSET]=$B18),--(T_ORDERS[RENT OUT DATE]&lt;=F$6),--(T_ORDERS[RETURN DATE]&gt;=F$6),T_ORDERS[QUANTITY]))),"")</f>
        <v>0</v>
      </c>
      <c r="G18" s="47">
        <f>IFERROR(IF($B18="","",IF(I_CH_CAL=2,SUMPRODUCT(--(T_ORDERS[ASSET]=$B18),--(T_ORDERS[RENT OUT DATE]&lt;=G$6),--(T_ORDERS[RETURN DATE]&gt;=G$6),T_ORDERS[QUANTITY]),INDEX(T_ASSET['# OF ITEMS], $A18)-SUMPRODUCT(--(T_ORDERS[ASSET]=$B18),--(T_ORDERS[RENT OUT DATE]&lt;=G$6),--(T_ORDERS[RETURN DATE]&gt;=G$6),T_ORDERS[QUANTITY]))),"")</f>
        <v>0</v>
      </c>
      <c r="H18" s="47">
        <f>IFERROR(IF($B18="","",IF(I_CH_CAL=2,SUMPRODUCT(--(T_ORDERS[ASSET]=$B18),--(T_ORDERS[RENT OUT DATE]&lt;=H$6),--(T_ORDERS[RETURN DATE]&gt;=H$6),T_ORDERS[QUANTITY]),INDEX(T_ASSET['# OF ITEMS], $A18)-SUMPRODUCT(--(T_ORDERS[ASSET]=$B18),--(T_ORDERS[RENT OUT DATE]&lt;=H$6),--(T_ORDERS[RETURN DATE]&gt;=H$6),T_ORDERS[QUANTITY]))),"")</f>
        <v>0</v>
      </c>
      <c r="I18" s="47">
        <f>IFERROR(IF($B18="","",IF(I_CH_CAL=2,SUMPRODUCT(--(T_ORDERS[ASSET]=$B18),--(T_ORDERS[RENT OUT DATE]&lt;=I$6),--(T_ORDERS[RETURN DATE]&gt;=I$6),T_ORDERS[QUANTITY]),INDEX(T_ASSET['# OF ITEMS], $A18)-SUMPRODUCT(--(T_ORDERS[ASSET]=$B18),--(T_ORDERS[RENT OUT DATE]&lt;=I$6),--(T_ORDERS[RETURN DATE]&gt;=I$6),T_ORDERS[QUANTITY]))),"")</f>
        <v>0</v>
      </c>
      <c r="J18" s="47">
        <f>IFERROR(IF($B18="","",IF(I_CH_CAL=2,SUMPRODUCT(--(T_ORDERS[ASSET]=$B18),--(T_ORDERS[RENT OUT DATE]&lt;=J$6),--(T_ORDERS[RETURN DATE]&gt;=J$6),T_ORDERS[QUANTITY]),INDEX(T_ASSET['# OF ITEMS], $A18)-SUMPRODUCT(--(T_ORDERS[ASSET]=$B18),--(T_ORDERS[RENT OUT DATE]&lt;=J$6),--(T_ORDERS[RETURN DATE]&gt;=J$6),T_ORDERS[QUANTITY]))),"")</f>
        <v>0</v>
      </c>
      <c r="K18" s="47">
        <f>IFERROR(IF($B18="","",IF(I_CH_CAL=2,SUMPRODUCT(--(T_ORDERS[ASSET]=$B18),--(T_ORDERS[RENT OUT DATE]&lt;=K$6),--(T_ORDERS[RETURN DATE]&gt;=K$6),T_ORDERS[QUANTITY]),INDEX(T_ASSET['# OF ITEMS], $A18)-SUMPRODUCT(--(T_ORDERS[ASSET]=$B18),--(T_ORDERS[RENT OUT DATE]&lt;=K$6),--(T_ORDERS[RETURN DATE]&gt;=K$6),T_ORDERS[QUANTITY]))),"")</f>
        <v>0</v>
      </c>
      <c r="L18" s="47">
        <f>IFERROR(IF($B18="","",IF(I_CH_CAL=2,SUMPRODUCT(--(T_ORDERS[ASSET]=$B18),--(T_ORDERS[RENT OUT DATE]&lt;=L$6),--(T_ORDERS[RETURN DATE]&gt;=L$6),T_ORDERS[QUANTITY]),INDEX(T_ASSET['# OF ITEMS], $A18)-SUMPRODUCT(--(T_ORDERS[ASSET]=$B18),--(T_ORDERS[RENT OUT DATE]&lt;=L$6),--(T_ORDERS[RETURN DATE]&gt;=L$6),T_ORDERS[QUANTITY]))),"")</f>
        <v>0</v>
      </c>
      <c r="M18" s="47">
        <f>IFERROR(IF($B18="","",IF(I_CH_CAL=2,SUMPRODUCT(--(T_ORDERS[ASSET]=$B18),--(T_ORDERS[RENT OUT DATE]&lt;=M$6),--(T_ORDERS[RETURN DATE]&gt;=M$6),T_ORDERS[QUANTITY]),INDEX(T_ASSET['# OF ITEMS], $A18)-SUMPRODUCT(--(T_ORDERS[ASSET]=$B18),--(T_ORDERS[RENT OUT DATE]&lt;=M$6),--(T_ORDERS[RETURN DATE]&gt;=M$6),T_ORDERS[QUANTITY]))),"")</f>
        <v>0</v>
      </c>
      <c r="N18" s="47">
        <f>IFERROR(IF($B18="","",IF(I_CH_CAL=2,SUMPRODUCT(--(T_ORDERS[ASSET]=$B18),--(T_ORDERS[RENT OUT DATE]&lt;=N$6),--(T_ORDERS[RETURN DATE]&gt;=N$6),T_ORDERS[QUANTITY]),INDEX(T_ASSET['# OF ITEMS], $A18)-SUMPRODUCT(--(T_ORDERS[ASSET]=$B18),--(T_ORDERS[RENT OUT DATE]&lt;=N$6),--(T_ORDERS[RETURN DATE]&gt;=N$6),T_ORDERS[QUANTITY]))),"")</f>
        <v>1</v>
      </c>
      <c r="O18" s="47">
        <f>IFERROR(IF($B18="","",IF(I_CH_CAL=2,SUMPRODUCT(--(T_ORDERS[ASSET]=$B18),--(T_ORDERS[RENT OUT DATE]&lt;=O$6),--(T_ORDERS[RETURN DATE]&gt;=O$6),T_ORDERS[QUANTITY]),INDEX(T_ASSET['# OF ITEMS], $A18)-SUMPRODUCT(--(T_ORDERS[ASSET]=$B18),--(T_ORDERS[RENT OUT DATE]&lt;=O$6),--(T_ORDERS[RETURN DATE]&gt;=O$6),T_ORDERS[QUANTITY]))),"")</f>
        <v>1</v>
      </c>
      <c r="P18" s="47">
        <f>IFERROR(IF($B18="","",IF(I_CH_CAL=2,SUMPRODUCT(--(T_ORDERS[ASSET]=$B18),--(T_ORDERS[RENT OUT DATE]&lt;=P$6),--(T_ORDERS[RETURN DATE]&gt;=P$6),T_ORDERS[QUANTITY]),INDEX(T_ASSET['# OF ITEMS], $A18)-SUMPRODUCT(--(T_ORDERS[ASSET]=$B18),--(T_ORDERS[RENT OUT DATE]&lt;=P$6),--(T_ORDERS[RETURN DATE]&gt;=P$6),T_ORDERS[QUANTITY]))),"")</f>
        <v>1</v>
      </c>
      <c r="Q18" s="47">
        <f>IFERROR(IF($B18="","",IF(I_CH_CAL=2,SUMPRODUCT(--(T_ORDERS[ASSET]=$B18),--(T_ORDERS[RENT OUT DATE]&lt;=Q$6),--(T_ORDERS[RETURN DATE]&gt;=Q$6),T_ORDERS[QUANTITY]),INDEX(T_ASSET['# OF ITEMS], $A18)-SUMPRODUCT(--(T_ORDERS[ASSET]=$B18),--(T_ORDERS[RENT OUT DATE]&lt;=Q$6),--(T_ORDERS[RETURN DATE]&gt;=Q$6),T_ORDERS[QUANTITY]))),"")</f>
        <v>1</v>
      </c>
      <c r="R18" s="47">
        <f>IFERROR(IF($B18="","",IF(I_CH_CAL=2,SUMPRODUCT(--(T_ORDERS[ASSET]=$B18),--(T_ORDERS[RENT OUT DATE]&lt;=R$6),--(T_ORDERS[RETURN DATE]&gt;=R$6),T_ORDERS[QUANTITY]),INDEX(T_ASSET['# OF ITEMS], $A18)-SUMPRODUCT(--(T_ORDERS[ASSET]=$B18),--(T_ORDERS[RENT OUT DATE]&lt;=R$6),--(T_ORDERS[RETURN DATE]&gt;=R$6),T_ORDERS[QUANTITY]))),"")</f>
        <v>1</v>
      </c>
      <c r="S18" s="47">
        <f>IFERROR(IF($B18="","",IF(I_CH_CAL=2,SUMPRODUCT(--(T_ORDERS[ASSET]=$B18),--(T_ORDERS[RENT OUT DATE]&lt;=S$6),--(T_ORDERS[RETURN DATE]&gt;=S$6),T_ORDERS[QUANTITY]),INDEX(T_ASSET['# OF ITEMS], $A18)-SUMPRODUCT(--(T_ORDERS[ASSET]=$B18),--(T_ORDERS[RENT OUT DATE]&lt;=S$6),--(T_ORDERS[RETURN DATE]&gt;=S$6),T_ORDERS[QUANTITY]))),"")</f>
        <v>1</v>
      </c>
      <c r="T18" s="47">
        <f>IFERROR(IF($B18="","",IF(I_CH_CAL=2,SUMPRODUCT(--(T_ORDERS[ASSET]=$B18),--(T_ORDERS[RENT OUT DATE]&lt;=T$6),--(T_ORDERS[RETURN DATE]&gt;=T$6),T_ORDERS[QUANTITY]),INDEX(T_ASSET['# OF ITEMS], $A18)-SUMPRODUCT(--(T_ORDERS[ASSET]=$B18),--(T_ORDERS[RENT OUT DATE]&lt;=T$6),--(T_ORDERS[RETURN DATE]&gt;=T$6),T_ORDERS[QUANTITY]))),"")</f>
        <v>1</v>
      </c>
      <c r="U18" s="47">
        <f>IFERROR(IF($B18="","",IF(I_CH_CAL=2,SUMPRODUCT(--(T_ORDERS[ASSET]=$B18),--(T_ORDERS[RENT OUT DATE]&lt;=U$6),--(T_ORDERS[RETURN DATE]&gt;=U$6),T_ORDERS[QUANTITY]),INDEX(T_ASSET['# OF ITEMS], $A18)-SUMPRODUCT(--(T_ORDERS[ASSET]=$B18),--(T_ORDERS[RENT OUT DATE]&lt;=U$6),--(T_ORDERS[RETURN DATE]&gt;=U$6),T_ORDERS[QUANTITY]))),"")</f>
        <v>1</v>
      </c>
      <c r="V18" s="47">
        <f>IFERROR(IF($B18="","",IF(I_CH_CAL=2,SUMPRODUCT(--(T_ORDERS[ASSET]=$B18),--(T_ORDERS[RENT OUT DATE]&lt;=V$6),--(T_ORDERS[RETURN DATE]&gt;=V$6),T_ORDERS[QUANTITY]),INDEX(T_ASSET['# OF ITEMS], $A18)-SUMPRODUCT(--(T_ORDERS[ASSET]=$B18),--(T_ORDERS[RENT OUT DATE]&lt;=V$6),--(T_ORDERS[RETURN DATE]&gt;=V$6),T_ORDERS[QUANTITY]))),"")</f>
        <v>1</v>
      </c>
      <c r="W18" s="47">
        <f>IFERROR(IF($B18="","",IF(I_CH_CAL=2,SUMPRODUCT(--(T_ORDERS[ASSET]=$B18),--(T_ORDERS[RENT OUT DATE]&lt;=W$6),--(T_ORDERS[RETURN DATE]&gt;=W$6),T_ORDERS[QUANTITY]),INDEX(T_ASSET['# OF ITEMS], $A18)-SUMPRODUCT(--(T_ORDERS[ASSET]=$B18),--(T_ORDERS[RENT OUT DATE]&lt;=W$6),--(T_ORDERS[RETURN DATE]&gt;=W$6),T_ORDERS[QUANTITY]))),"")</f>
        <v>1</v>
      </c>
      <c r="X18" s="47">
        <f>IFERROR(IF($B18="","",IF(I_CH_CAL=2,SUMPRODUCT(--(T_ORDERS[ASSET]=$B18),--(T_ORDERS[RENT OUT DATE]&lt;=X$6),--(T_ORDERS[RETURN DATE]&gt;=X$6),T_ORDERS[QUANTITY]),INDEX(T_ASSET['# OF ITEMS], $A18)-SUMPRODUCT(--(T_ORDERS[ASSET]=$B18),--(T_ORDERS[RENT OUT DATE]&lt;=X$6),--(T_ORDERS[RETURN DATE]&gt;=X$6),T_ORDERS[QUANTITY]))),"")</f>
        <v>1</v>
      </c>
      <c r="Y18" s="47">
        <f>IFERROR(IF($B18="","",IF(I_CH_CAL=2,SUMPRODUCT(--(T_ORDERS[ASSET]=$B18),--(T_ORDERS[RENT OUT DATE]&lt;=Y$6),--(T_ORDERS[RETURN DATE]&gt;=Y$6),T_ORDERS[QUANTITY]),INDEX(T_ASSET['# OF ITEMS], $A18)-SUMPRODUCT(--(T_ORDERS[ASSET]=$B18),--(T_ORDERS[RENT OUT DATE]&lt;=Y$6),--(T_ORDERS[RETURN DATE]&gt;=Y$6),T_ORDERS[QUANTITY]))),"")</f>
        <v>1</v>
      </c>
      <c r="Z18" s="47">
        <f>IFERROR(IF($B18="","",IF(I_CH_CAL=2,SUMPRODUCT(--(T_ORDERS[ASSET]=$B18),--(T_ORDERS[RENT OUT DATE]&lt;=Z$6),--(T_ORDERS[RETURN DATE]&gt;=Z$6),T_ORDERS[QUANTITY]),INDEX(T_ASSET['# OF ITEMS], $A18)-SUMPRODUCT(--(T_ORDERS[ASSET]=$B18),--(T_ORDERS[RENT OUT DATE]&lt;=Z$6),--(T_ORDERS[RETURN DATE]&gt;=Z$6),T_ORDERS[QUANTITY]))),"")</f>
        <v>1</v>
      </c>
      <c r="AA18" s="47">
        <f>IFERROR(IF($B18="","",IF(I_CH_CAL=2,SUMPRODUCT(--(T_ORDERS[ASSET]=$B18),--(T_ORDERS[RENT OUT DATE]&lt;=AA$6),--(T_ORDERS[RETURN DATE]&gt;=AA$6),T_ORDERS[QUANTITY]),INDEX(T_ASSET['# OF ITEMS], $A18)-SUMPRODUCT(--(T_ORDERS[ASSET]=$B18),--(T_ORDERS[RENT OUT DATE]&lt;=AA$6),--(T_ORDERS[RETURN DATE]&gt;=AA$6),T_ORDERS[QUANTITY]))),"")</f>
        <v>1</v>
      </c>
      <c r="AB18" s="47">
        <f>IFERROR(IF($B18="","",IF(I_CH_CAL=2,SUMPRODUCT(--(T_ORDERS[ASSET]=$B18),--(T_ORDERS[RENT OUT DATE]&lt;=AB$6),--(T_ORDERS[RETURN DATE]&gt;=AB$6),T_ORDERS[QUANTITY]),INDEX(T_ASSET['# OF ITEMS], $A18)-SUMPRODUCT(--(T_ORDERS[ASSET]=$B18),--(T_ORDERS[RENT OUT DATE]&lt;=AB$6),--(T_ORDERS[RETURN DATE]&gt;=AB$6),T_ORDERS[QUANTITY]))),"")</f>
        <v>1</v>
      </c>
      <c r="AC18" s="47">
        <f>IFERROR(IF($B18="","",IF(I_CH_CAL=2,SUMPRODUCT(--(T_ORDERS[ASSET]=$B18),--(T_ORDERS[RENT OUT DATE]&lt;=AC$6),--(T_ORDERS[RETURN DATE]&gt;=AC$6),T_ORDERS[QUANTITY]),INDEX(T_ASSET['# OF ITEMS], $A18)-SUMPRODUCT(--(T_ORDERS[ASSET]=$B18),--(T_ORDERS[RENT OUT DATE]&lt;=AC$6),--(T_ORDERS[RETURN DATE]&gt;=AC$6),T_ORDERS[QUANTITY]))),"")</f>
        <v>1</v>
      </c>
      <c r="AD18" s="47">
        <f>IFERROR(IF($B18="","",IF(I_CH_CAL=2,SUMPRODUCT(--(T_ORDERS[ASSET]=$B18),--(T_ORDERS[RENT OUT DATE]&lt;=AD$6),--(T_ORDERS[RETURN DATE]&gt;=AD$6),T_ORDERS[QUANTITY]),INDEX(T_ASSET['# OF ITEMS], $A18)-SUMPRODUCT(--(T_ORDERS[ASSET]=$B18),--(T_ORDERS[RENT OUT DATE]&lt;=AD$6),--(T_ORDERS[RETURN DATE]&gt;=AD$6),T_ORDERS[QUANTITY]))),"")</f>
        <v>1</v>
      </c>
      <c r="AE18" s="47">
        <f>IFERROR(IF($B18="","",IF(I_CH_CAL=2,SUMPRODUCT(--(T_ORDERS[ASSET]=$B18),--(T_ORDERS[RENT OUT DATE]&lt;=AE$6),--(T_ORDERS[RETURN DATE]&gt;=AE$6),T_ORDERS[QUANTITY]),INDEX(T_ASSET['# OF ITEMS], $A18)-SUMPRODUCT(--(T_ORDERS[ASSET]=$B18),--(T_ORDERS[RENT OUT DATE]&lt;=AE$6),--(T_ORDERS[RETURN DATE]&gt;=AE$6),T_ORDERS[QUANTITY]))),"")</f>
        <v>1</v>
      </c>
      <c r="AF18" s="47">
        <f>IFERROR(IF($B18="","",IF(I_CH_CAL=2,SUMPRODUCT(--(T_ORDERS[ASSET]=$B18),--(T_ORDERS[RENT OUT DATE]&lt;=AF$6),--(T_ORDERS[RETURN DATE]&gt;=AF$6),T_ORDERS[QUANTITY]),INDEX(T_ASSET['# OF ITEMS], $A18)-SUMPRODUCT(--(T_ORDERS[ASSET]=$B18),--(T_ORDERS[RENT OUT DATE]&lt;=AF$6),--(T_ORDERS[RETURN DATE]&gt;=AF$6),T_ORDERS[QUANTITY]))),"")</f>
        <v>1</v>
      </c>
      <c r="AG18" s="47">
        <f>IFERROR(IF($B18="","",IF(I_CH_CAL=2,SUMPRODUCT(--(T_ORDERS[ASSET]=$B18),--(T_ORDERS[RENT OUT DATE]&lt;=AG$6),--(T_ORDERS[RETURN DATE]&gt;=AG$6),T_ORDERS[QUANTITY]),INDEX(T_ASSET['# OF ITEMS], $A18)-SUMPRODUCT(--(T_ORDERS[ASSET]=$B18),--(T_ORDERS[RENT OUT DATE]&lt;=AG$6),--(T_ORDERS[RETURN DATE]&gt;=AG$6),T_ORDERS[QUANTITY]))),"")</f>
        <v>1</v>
      </c>
    </row>
    <row r="19" spans="1:33" ht="15.75" x14ac:dyDescent="0.5">
      <c r="A19" s="45">
        <f t="shared" si="2"/>
        <v>12</v>
      </c>
      <c r="B19" s="45" t="str">
        <f t="shared" si="3"/>
        <v>ME 134 - Kit 11</v>
      </c>
      <c r="C19" s="47">
        <f>IFERROR(IF($B19="","",IF(I_CH_CAL=2,SUMPRODUCT(--(T_ORDERS[ASSET]=$B19),--(T_ORDERS[RENT OUT DATE]&lt;=C$6),--(T_ORDERS[RETURN DATE]&gt;=C$6),T_ORDERS[QUANTITY]),INDEX(T_ASSET['# OF ITEMS], $A19)-SUMPRODUCT(--(T_ORDERS[ASSET]=$B19),--(T_ORDERS[RENT OUT DATE]&lt;=C$6),--(T_ORDERS[RETURN DATE]&gt;=C$6),T_ORDERS[QUANTITY]))),"")</f>
        <v>1</v>
      </c>
      <c r="D19" s="47">
        <f>IFERROR(IF($B19="","",IF(I_CH_CAL=2,SUMPRODUCT(--(T_ORDERS[ASSET]=$B19),--(T_ORDERS[RENT OUT DATE]&lt;=D$6),--(T_ORDERS[RETURN DATE]&gt;=D$6),T_ORDERS[QUANTITY]),INDEX(T_ASSET['# OF ITEMS], $A19)-SUMPRODUCT(--(T_ORDERS[ASSET]=$B19),--(T_ORDERS[RENT OUT DATE]&lt;=D$6),--(T_ORDERS[RETURN DATE]&gt;=D$6),T_ORDERS[QUANTITY]))),"")</f>
        <v>1</v>
      </c>
      <c r="E19" s="47">
        <f>IFERROR(IF($B19="","",IF(I_CH_CAL=2,SUMPRODUCT(--(T_ORDERS[ASSET]=$B19),--(T_ORDERS[RENT OUT DATE]&lt;=E$6),--(T_ORDERS[RETURN DATE]&gt;=E$6),T_ORDERS[QUANTITY]),INDEX(T_ASSET['# OF ITEMS], $A19)-SUMPRODUCT(--(T_ORDERS[ASSET]=$B19),--(T_ORDERS[RENT OUT DATE]&lt;=E$6),--(T_ORDERS[RETURN DATE]&gt;=E$6),T_ORDERS[QUANTITY]))),"")</f>
        <v>1</v>
      </c>
      <c r="F19" s="47">
        <f>IFERROR(IF($B19="","",IF(I_CH_CAL=2,SUMPRODUCT(--(T_ORDERS[ASSET]=$B19),--(T_ORDERS[RENT OUT DATE]&lt;=F$6),--(T_ORDERS[RETURN DATE]&gt;=F$6),T_ORDERS[QUANTITY]),INDEX(T_ASSET['# OF ITEMS], $A19)-SUMPRODUCT(--(T_ORDERS[ASSET]=$B19),--(T_ORDERS[RENT OUT DATE]&lt;=F$6),--(T_ORDERS[RETURN DATE]&gt;=F$6),T_ORDERS[QUANTITY]))),"")</f>
        <v>0</v>
      </c>
      <c r="G19" s="47">
        <f>IFERROR(IF($B19="","",IF(I_CH_CAL=2,SUMPRODUCT(--(T_ORDERS[ASSET]=$B19),--(T_ORDERS[RENT OUT DATE]&lt;=G$6),--(T_ORDERS[RETURN DATE]&gt;=G$6),T_ORDERS[QUANTITY]),INDEX(T_ASSET['# OF ITEMS], $A19)-SUMPRODUCT(--(T_ORDERS[ASSET]=$B19),--(T_ORDERS[RENT OUT DATE]&lt;=G$6),--(T_ORDERS[RETURN DATE]&gt;=G$6),T_ORDERS[QUANTITY]))),"")</f>
        <v>0</v>
      </c>
      <c r="H19" s="47">
        <f>IFERROR(IF($B19="","",IF(I_CH_CAL=2,SUMPRODUCT(--(T_ORDERS[ASSET]=$B19),--(T_ORDERS[RENT OUT DATE]&lt;=H$6),--(T_ORDERS[RETURN DATE]&gt;=H$6),T_ORDERS[QUANTITY]),INDEX(T_ASSET['# OF ITEMS], $A19)-SUMPRODUCT(--(T_ORDERS[ASSET]=$B19),--(T_ORDERS[RENT OUT DATE]&lt;=H$6),--(T_ORDERS[RETURN DATE]&gt;=H$6),T_ORDERS[QUANTITY]))),"")</f>
        <v>0</v>
      </c>
      <c r="I19" s="47">
        <f>IFERROR(IF($B19="","",IF(I_CH_CAL=2,SUMPRODUCT(--(T_ORDERS[ASSET]=$B19),--(T_ORDERS[RENT OUT DATE]&lt;=I$6),--(T_ORDERS[RETURN DATE]&gt;=I$6),T_ORDERS[QUANTITY]),INDEX(T_ASSET['# OF ITEMS], $A19)-SUMPRODUCT(--(T_ORDERS[ASSET]=$B19),--(T_ORDERS[RENT OUT DATE]&lt;=I$6),--(T_ORDERS[RETURN DATE]&gt;=I$6),T_ORDERS[QUANTITY]))),"")</f>
        <v>0</v>
      </c>
      <c r="J19" s="47">
        <f>IFERROR(IF($B19="","",IF(I_CH_CAL=2,SUMPRODUCT(--(T_ORDERS[ASSET]=$B19),--(T_ORDERS[RENT OUT DATE]&lt;=J$6),--(T_ORDERS[RETURN DATE]&gt;=J$6),T_ORDERS[QUANTITY]),INDEX(T_ASSET['# OF ITEMS], $A19)-SUMPRODUCT(--(T_ORDERS[ASSET]=$B19),--(T_ORDERS[RENT OUT DATE]&lt;=J$6),--(T_ORDERS[RETURN DATE]&gt;=J$6),T_ORDERS[QUANTITY]))),"")</f>
        <v>0</v>
      </c>
      <c r="K19" s="47">
        <f>IFERROR(IF($B19="","",IF(I_CH_CAL=2,SUMPRODUCT(--(T_ORDERS[ASSET]=$B19),--(T_ORDERS[RENT OUT DATE]&lt;=K$6),--(T_ORDERS[RETURN DATE]&gt;=K$6),T_ORDERS[QUANTITY]),INDEX(T_ASSET['# OF ITEMS], $A19)-SUMPRODUCT(--(T_ORDERS[ASSET]=$B19),--(T_ORDERS[RENT OUT DATE]&lt;=K$6),--(T_ORDERS[RETURN DATE]&gt;=K$6),T_ORDERS[QUANTITY]))),"")</f>
        <v>0</v>
      </c>
      <c r="L19" s="47">
        <f>IFERROR(IF($B19="","",IF(I_CH_CAL=2,SUMPRODUCT(--(T_ORDERS[ASSET]=$B19),--(T_ORDERS[RENT OUT DATE]&lt;=L$6),--(T_ORDERS[RETURN DATE]&gt;=L$6),T_ORDERS[QUANTITY]),INDEX(T_ASSET['# OF ITEMS], $A19)-SUMPRODUCT(--(T_ORDERS[ASSET]=$B19),--(T_ORDERS[RENT OUT DATE]&lt;=L$6),--(T_ORDERS[RETURN DATE]&gt;=L$6),T_ORDERS[QUANTITY]))),"")</f>
        <v>0</v>
      </c>
      <c r="M19" s="47">
        <f>IFERROR(IF($B19="","",IF(I_CH_CAL=2,SUMPRODUCT(--(T_ORDERS[ASSET]=$B19),--(T_ORDERS[RENT OUT DATE]&lt;=M$6),--(T_ORDERS[RETURN DATE]&gt;=M$6),T_ORDERS[QUANTITY]),INDEX(T_ASSET['# OF ITEMS], $A19)-SUMPRODUCT(--(T_ORDERS[ASSET]=$B19),--(T_ORDERS[RENT OUT DATE]&lt;=M$6),--(T_ORDERS[RETURN DATE]&gt;=M$6),T_ORDERS[QUANTITY]))),"")</f>
        <v>0</v>
      </c>
      <c r="N19" s="47">
        <f>IFERROR(IF($B19="","",IF(I_CH_CAL=2,SUMPRODUCT(--(T_ORDERS[ASSET]=$B19),--(T_ORDERS[RENT OUT DATE]&lt;=N$6),--(T_ORDERS[RETURN DATE]&gt;=N$6),T_ORDERS[QUANTITY]),INDEX(T_ASSET['# OF ITEMS], $A19)-SUMPRODUCT(--(T_ORDERS[ASSET]=$B19),--(T_ORDERS[RENT OUT DATE]&lt;=N$6),--(T_ORDERS[RETURN DATE]&gt;=N$6),T_ORDERS[QUANTITY]))),"")</f>
        <v>1</v>
      </c>
      <c r="O19" s="47">
        <f>IFERROR(IF($B19="","",IF(I_CH_CAL=2,SUMPRODUCT(--(T_ORDERS[ASSET]=$B19),--(T_ORDERS[RENT OUT DATE]&lt;=O$6),--(T_ORDERS[RETURN DATE]&gt;=O$6),T_ORDERS[QUANTITY]),INDEX(T_ASSET['# OF ITEMS], $A19)-SUMPRODUCT(--(T_ORDERS[ASSET]=$B19),--(T_ORDERS[RENT OUT DATE]&lt;=O$6),--(T_ORDERS[RETURN DATE]&gt;=O$6),T_ORDERS[QUANTITY]))),"")</f>
        <v>1</v>
      </c>
      <c r="P19" s="47">
        <f>IFERROR(IF($B19="","",IF(I_CH_CAL=2,SUMPRODUCT(--(T_ORDERS[ASSET]=$B19),--(T_ORDERS[RENT OUT DATE]&lt;=P$6),--(T_ORDERS[RETURN DATE]&gt;=P$6),T_ORDERS[QUANTITY]),INDEX(T_ASSET['# OF ITEMS], $A19)-SUMPRODUCT(--(T_ORDERS[ASSET]=$B19),--(T_ORDERS[RENT OUT DATE]&lt;=P$6),--(T_ORDERS[RETURN DATE]&gt;=P$6),T_ORDERS[QUANTITY]))),"")</f>
        <v>1</v>
      </c>
      <c r="Q19" s="47">
        <f>IFERROR(IF($B19="","",IF(I_CH_CAL=2,SUMPRODUCT(--(T_ORDERS[ASSET]=$B19),--(T_ORDERS[RENT OUT DATE]&lt;=Q$6),--(T_ORDERS[RETURN DATE]&gt;=Q$6),T_ORDERS[QUANTITY]),INDEX(T_ASSET['# OF ITEMS], $A19)-SUMPRODUCT(--(T_ORDERS[ASSET]=$B19),--(T_ORDERS[RENT OUT DATE]&lt;=Q$6),--(T_ORDERS[RETURN DATE]&gt;=Q$6),T_ORDERS[QUANTITY]))),"")</f>
        <v>1</v>
      </c>
      <c r="R19" s="47">
        <f>IFERROR(IF($B19="","",IF(I_CH_CAL=2,SUMPRODUCT(--(T_ORDERS[ASSET]=$B19),--(T_ORDERS[RENT OUT DATE]&lt;=R$6),--(T_ORDERS[RETURN DATE]&gt;=R$6),T_ORDERS[QUANTITY]),INDEX(T_ASSET['# OF ITEMS], $A19)-SUMPRODUCT(--(T_ORDERS[ASSET]=$B19),--(T_ORDERS[RENT OUT DATE]&lt;=R$6),--(T_ORDERS[RETURN DATE]&gt;=R$6),T_ORDERS[QUANTITY]))),"")</f>
        <v>1</v>
      </c>
      <c r="S19" s="47">
        <f>IFERROR(IF($B19="","",IF(I_CH_CAL=2,SUMPRODUCT(--(T_ORDERS[ASSET]=$B19),--(T_ORDERS[RENT OUT DATE]&lt;=S$6),--(T_ORDERS[RETURN DATE]&gt;=S$6),T_ORDERS[QUANTITY]),INDEX(T_ASSET['# OF ITEMS], $A19)-SUMPRODUCT(--(T_ORDERS[ASSET]=$B19),--(T_ORDERS[RENT OUT DATE]&lt;=S$6),--(T_ORDERS[RETURN DATE]&gt;=S$6),T_ORDERS[QUANTITY]))),"")</f>
        <v>1</v>
      </c>
      <c r="T19" s="47">
        <f>IFERROR(IF($B19="","",IF(I_CH_CAL=2,SUMPRODUCT(--(T_ORDERS[ASSET]=$B19),--(T_ORDERS[RENT OUT DATE]&lt;=T$6),--(T_ORDERS[RETURN DATE]&gt;=T$6),T_ORDERS[QUANTITY]),INDEX(T_ASSET['# OF ITEMS], $A19)-SUMPRODUCT(--(T_ORDERS[ASSET]=$B19),--(T_ORDERS[RENT OUT DATE]&lt;=T$6),--(T_ORDERS[RETURN DATE]&gt;=T$6),T_ORDERS[QUANTITY]))),"")</f>
        <v>1</v>
      </c>
      <c r="U19" s="47">
        <f>IFERROR(IF($B19="","",IF(I_CH_CAL=2,SUMPRODUCT(--(T_ORDERS[ASSET]=$B19),--(T_ORDERS[RENT OUT DATE]&lt;=U$6),--(T_ORDERS[RETURN DATE]&gt;=U$6),T_ORDERS[QUANTITY]),INDEX(T_ASSET['# OF ITEMS], $A19)-SUMPRODUCT(--(T_ORDERS[ASSET]=$B19),--(T_ORDERS[RENT OUT DATE]&lt;=U$6),--(T_ORDERS[RETURN DATE]&gt;=U$6),T_ORDERS[QUANTITY]))),"")</f>
        <v>1</v>
      </c>
      <c r="V19" s="47">
        <f>IFERROR(IF($B19="","",IF(I_CH_CAL=2,SUMPRODUCT(--(T_ORDERS[ASSET]=$B19),--(T_ORDERS[RENT OUT DATE]&lt;=V$6),--(T_ORDERS[RETURN DATE]&gt;=V$6),T_ORDERS[QUANTITY]),INDEX(T_ASSET['# OF ITEMS], $A19)-SUMPRODUCT(--(T_ORDERS[ASSET]=$B19),--(T_ORDERS[RENT OUT DATE]&lt;=V$6),--(T_ORDERS[RETURN DATE]&gt;=V$6),T_ORDERS[QUANTITY]))),"")</f>
        <v>1</v>
      </c>
      <c r="W19" s="47">
        <f>IFERROR(IF($B19="","",IF(I_CH_CAL=2,SUMPRODUCT(--(T_ORDERS[ASSET]=$B19),--(T_ORDERS[RENT OUT DATE]&lt;=W$6),--(T_ORDERS[RETURN DATE]&gt;=W$6),T_ORDERS[QUANTITY]),INDEX(T_ASSET['# OF ITEMS], $A19)-SUMPRODUCT(--(T_ORDERS[ASSET]=$B19),--(T_ORDERS[RENT OUT DATE]&lt;=W$6),--(T_ORDERS[RETURN DATE]&gt;=W$6),T_ORDERS[QUANTITY]))),"")</f>
        <v>1</v>
      </c>
      <c r="X19" s="47">
        <f>IFERROR(IF($B19="","",IF(I_CH_CAL=2,SUMPRODUCT(--(T_ORDERS[ASSET]=$B19),--(T_ORDERS[RENT OUT DATE]&lt;=X$6),--(T_ORDERS[RETURN DATE]&gt;=X$6),T_ORDERS[QUANTITY]),INDEX(T_ASSET['# OF ITEMS], $A19)-SUMPRODUCT(--(T_ORDERS[ASSET]=$B19),--(T_ORDERS[RENT OUT DATE]&lt;=X$6),--(T_ORDERS[RETURN DATE]&gt;=X$6),T_ORDERS[QUANTITY]))),"")</f>
        <v>1</v>
      </c>
      <c r="Y19" s="47">
        <f>IFERROR(IF($B19="","",IF(I_CH_CAL=2,SUMPRODUCT(--(T_ORDERS[ASSET]=$B19),--(T_ORDERS[RENT OUT DATE]&lt;=Y$6),--(T_ORDERS[RETURN DATE]&gt;=Y$6),T_ORDERS[QUANTITY]),INDEX(T_ASSET['# OF ITEMS], $A19)-SUMPRODUCT(--(T_ORDERS[ASSET]=$B19),--(T_ORDERS[RENT OUT DATE]&lt;=Y$6),--(T_ORDERS[RETURN DATE]&gt;=Y$6),T_ORDERS[QUANTITY]))),"")</f>
        <v>1</v>
      </c>
      <c r="Z19" s="47">
        <f>IFERROR(IF($B19="","",IF(I_CH_CAL=2,SUMPRODUCT(--(T_ORDERS[ASSET]=$B19),--(T_ORDERS[RENT OUT DATE]&lt;=Z$6),--(T_ORDERS[RETURN DATE]&gt;=Z$6),T_ORDERS[QUANTITY]),INDEX(T_ASSET['# OF ITEMS], $A19)-SUMPRODUCT(--(T_ORDERS[ASSET]=$B19),--(T_ORDERS[RENT OUT DATE]&lt;=Z$6),--(T_ORDERS[RETURN DATE]&gt;=Z$6),T_ORDERS[QUANTITY]))),"")</f>
        <v>1</v>
      </c>
      <c r="AA19" s="47">
        <f>IFERROR(IF($B19="","",IF(I_CH_CAL=2,SUMPRODUCT(--(T_ORDERS[ASSET]=$B19),--(T_ORDERS[RENT OUT DATE]&lt;=AA$6),--(T_ORDERS[RETURN DATE]&gt;=AA$6),T_ORDERS[QUANTITY]),INDEX(T_ASSET['# OF ITEMS], $A19)-SUMPRODUCT(--(T_ORDERS[ASSET]=$B19),--(T_ORDERS[RENT OUT DATE]&lt;=AA$6),--(T_ORDERS[RETURN DATE]&gt;=AA$6),T_ORDERS[QUANTITY]))),"")</f>
        <v>1</v>
      </c>
      <c r="AB19" s="47">
        <f>IFERROR(IF($B19="","",IF(I_CH_CAL=2,SUMPRODUCT(--(T_ORDERS[ASSET]=$B19),--(T_ORDERS[RENT OUT DATE]&lt;=AB$6),--(T_ORDERS[RETURN DATE]&gt;=AB$6),T_ORDERS[QUANTITY]),INDEX(T_ASSET['# OF ITEMS], $A19)-SUMPRODUCT(--(T_ORDERS[ASSET]=$B19),--(T_ORDERS[RENT OUT DATE]&lt;=AB$6),--(T_ORDERS[RETURN DATE]&gt;=AB$6),T_ORDERS[QUANTITY]))),"")</f>
        <v>1</v>
      </c>
      <c r="AC19" s="47">
        <f>IFERROR(IF($B19="","",IF(I_CH_CAL=2,SUMPRODUCT(--(T_ORDERS[ASSET]=$B19),--(T_ORDERS[RENT OUT DATE]&lt;=AC$6),--(T_ORDERS[RETURN DATE]&gt;=AC$6),T_ORDERS[QUANTITY]),INDEX(T_ASSET['# OF ITEMS], $A19)-SUMPRODUCT(--(T_ORDERS[ASSET]=$B19),--(T_ORDERS[RENT OUT DATE]&lt;=AC$6),--(T_ORDERS[RETURN DATE]&gt;=AC$6),T_ORDERS[QUANTITY]))),"")</f>
        <v>1</v>
      </c>
      <c r="AD19" s="47">
        <f>IFERROR(IF($B19="","",IF(I_CH_CAL=2,SUMPRODUCT(--(T_ORDERS[ASSET]=$B19),--(T_ORDERS[RENT OUT DATE]&lt;=AD$6),--(T_ORDERS[RETURN DATE]&gt;=AD$6),T_ORDERS[QUANTITY]),INDEX(T_ASSET['# OF ITEMS], $A19)-SUMPRODUCT(--(T_ORDERS[ASSET]=$B19),--(T_ORDERS[RENT OUT DATE]&lt;=AD$6),--(T_ORDERS[RETURN DATE]&gt;=AD$6),T_ORDERS[QUANTITY]))),"")</f>
        <v>1</v>
      </c>
      <c r="AE19" s="47">
        <f>IFERROR(IF($B19="","",IF(I_CH_CAL=2,SUMPRODUCT(--(T_ORDERS[ASSET]=$B19),--(T_ORDERS[RENT OUT DATE]&lt;=AE$6),--(T_ORDERS[RETURN DATE]&gt;=AE$6),T_ORDERS[QUANTITY]),INDEX(T_ASSET['# OF ITEMS], $A19)-SUMPRODUCT(--(T_ORDERS[ASSET]=$B19),--(T_ORDERS[RENT OUT DATE]&lt;=AE$6),--(T_ORDERS[RETURN DATE]&gt;=AE$6),T_ORDERS[QUANTITY]))),"")</f>
        <v>1</v>
      </c>
      <c r="AF19" s="47">
        <f>IFERROR(IF($B19="","",IF(I_CH_CAL=2,SUMPRODUCT(--(T_ORDERS[ASSET]=$B19),--(T_ORDERS[RENT OUT DATE]&lt;=AF$6),--(T_ORDERS[RETURN DATE]&gt;=AF$6),T_ORDERS[QUANTITY]),INDEX(T_ASSET['# OF ITEMS], $A19)-SUMPRODUCT(--(T_ORDERS[ASSET]=$B19),--(T_ORDERS[RENT OUT DATE]&lt;=AF$6),--(T_ORDERS[RETURN DATE]&gt;=AF$6),T_ORDERS[QUANTITY]))),"")</f>
        <v>1</v>
      </c>
      <c r="AG19" s="47">
        <f>IFERROR(IF($B19="","",IF(I_CH_CAL=2,SUMPRODUCT(--(T_ORDERS[ASSET]=$B19),--(T_ORDERS[RENT OUT DATE]&lt;=AG$6),--(T_ORDERS[RETURN DATE]&gt;=AG$6),T_ORDERS[QUANTITY]),INDEX(T_ASSET['# OF ITEMS], $A19)-SUMPRODUCT(--(T_ORDERS[ASSET]=$B19),--(T_ORDERS[RENT OUT DATE]&lt;=AG$6),--(T_ORDERS[RETURN DATE]&gt;=AG$6),T_ORDERS[QUANTITY]))),"")</f>
        <v>1</v>
      </c>
    </row>
    <row r="20" spans="1:33" ht="15.75" x14ac:dyDescent="0.5">
      <c r="A20" s="45">
        <f t="shared" si="2"/>
        <v>13</v>
      </c>
      <c r="B20" s="45" t="str">
        <f t="shared" si="3"/>
        <v>ME 134 - Kit 12</v>
      </c>
      <c r="C20" s="47">
        <f>IFERROR(IF($B20="","",IF(I_CH_CAL=2,SUMPRODUCT(--(T_ORDERS[ASSET]=$B20),--(T_ORDERS[RENT OUT DATE]&lt;=C$6),--(T_ORDERS[RETURN DATE]&gt;=C$6),T_ORDERS[QUANTITY]),INDEX(T_ASSET['# OF ITEMS], $A20)-SUMPRODUCT(--(T_ORDERS[ASSET]=$B20),--(T_ORDERS[RENT OUT DATE]&lt;=C$6),--(T_ORDERS[RETURN DATE]&gt;=C$6),T_ORDERS[QUANTITY]))),"")</f>
        <v>1</v>
      </c>
      <c r="D20" s="47">
        <f>IFERROR(IF($B20="","",IF(I_CH_CAL=2,SUMPRODUCT(--(T_ORDERS[ASSET]=$B20),--(T_ORDERS[RENT OUT DATE]&lt;=D$6),--(T_ORDERS[RETURN DATE]&gt;=D$6),T_ORDERS[QUANTITY]),INDEX(T_ASSET['# OF ITEMS], $A20)-SUMPRODUCT(--(T_ORDERS[ASSET]=$B20),--(T_ORDERS[RENT OUT DATE]&lt;=D$6),--(T_ORDERS[RETURN DATE]&gt;=D$6),T_ORDERS[QUANTITY]))),"")</f>
        <v>1</v>
      </c>
      <c r="E20" s="47">
        <f>IFERROR(IF($B20="","",IF(I_CH_CAL=2,SUMPRODUCT(--(T_ORDERS[ASSET]=$B20),--(T_ORDERS[RENT OUT DATE]&lt;=E$6),--(T_ORDERS[RETURN DATE]&gt;=E$6),T_ORDERS[QUANTITY]),INDEX(T_ASSET['# OF ITEMS], $A20)-SUMPRODUCT(--(T_ORDERS[ASSET]=$B20),--(T_ORDERS[RENT OUT DATE]&lt;=E$6),--(T_ORDERS[RETURN DATE]&gt;=E$6),T_ORDERS[QUANTITY]))),"")</f>
        <v>1</v>
      </c>
      <c r="F20" s="47">
        <f>IFERROR(IF($B20="","",IF(I_CH_CAL=2,SUMPRODUCT(--(T_ORDERS[ASSET]=$B20),--(T_ORDERS[RENT OUT DATE]&lt;=F$6),--(T_ORDERS[RETURN DATE]&gt;=F$6),T_ORDERS[QUANTITY]),INDEX(T_ASSET['# OF ITEMS], $A20)-SUMPRODUCT(--(T_ORDERS[ASSET]=$B20),--(T_ORDERS[RENT OUT DATE]&lt;=F$6),--(T_ORDERS[RETURN DATE]&gt;=F$6),T_ORDERS[QUANTITY]))),"")</f>
        <v>1</v>
      </c>
      <c r="G20" s="47">
        <f>IFERROR(IF($B20="","",IF(I_CH_CAL=2,SUMPRODUCT(--(T_ORDERS[ASSET]=$B20),--(T_ORDERS[RENT OUT DATE]&lt;=G$6),--(T_ORDERS[RETURN DATE]&gt;=G$6),T_ORDERS[QUANTITY]),INDEX(T_ASSET['# OF ITEMS], $A20)-SUMPRODUCT(--(T_ORDERS[ASSET]=$B20),--(T_ORDERS[RENT OUT DATE]&lt;=G$6),--(T_ORDERS[RETURN DATE]&gt;=G$6),T_ORDERS[QUANTITY]))),"")</f>
        <v>1</v>
      </c>
      <c r="H20" s="47">
        <f>IFERROR(IF($B20="","",IF(I_CH_CAL=2,SUMPRODUCT(--(T_ORDERS[ASSET]=$B20),--(T_ORDERS[RENT OUT DATE]&lt;=H$6),--(T_ORDERS[RETURN DATE]&gt;=H$6),T_ORDERS[QUANTITY]),INDEX(T_ASSET['# OF ITEMS], $A20)-SUMPRODUCT(--(T_ORDERS[ASSET]=$B20),--(T_ORDERS[RENT OUT DATE]&lt;=H$6),--(T_ORDERS[RETURN DATE]&gt;=H$6),T_ORDERS[QUANTITY]))),"")</f>
        <v>1</v>
      </c>
      <c r="I20" s="47">
        <f>IFERROR(IF($B20="","",IF(I_CH_CAL=2,SUMPRODUCT(--(T_ORDERS[ASSET]=$B20),--(T_ORDERS[RENT OUT DATE]&lt;=I$6),--(T_ORDERS[RETURN DATE]&gt;=I$6),T_ORDERS[QUANTITY]),INDEX(T_ASSET['# OF ITEMS], $A20)-SUMPRODUCT(--(T_ORDERS[ASSET]=$B20),--(T_ORDERS[RENT OUT DATE]&lt;=I$6),--(T_ORDERS[RETURN DATE]&gt;=I$6),T_ORDERS[QUANTITY]))),"")</f>
        <v>1</v>
      </c>
      <c r="J20" s="47">
        <f>IFERROR(IF($B20="","",IF(I_CH_CAL=2,SUMPRODUCT(--(T_ORDERS[ASSET]=$B20),--(T_ORDERS[RENT OUT DATE]&lt;=J$6),--(T_ORDERS[RETURN DATE]&gt;=J$6),T_ORDERS[QUANTITY]),INDEX(T_ASSET['# OF ITEMS], $A20)-SUMPRODUCT(--(T_ORDERS[ASSET]=$B20),--(T_ORDERS[RENT OUT DATE]&lt;=J$6),--(T_ORDERS[RETURN DATE]&gt;=J$6),T_ORDERS[QUANTITY]))),"")</f>
        <v>1</v>
      </c>
      <c r="K20" s="47">
        <f>IFERROR(IF($B20="","",IF(I_CH_CAL=2,SUMPRODUCT(--(T_ORDERS[ASSET]=$B20),--(T_ORDERS[RENT OUT DATE]&lt;=K$6),--(T_ORDERS[RETURN DATE]&gt;=K$6),T_ORDERS[QUANTITY]),INDEX(T_ASSET['# OF ITEMS], $A20)-SUMPRODUCT(--(T_ORDERS[ASSET]=$B20),--(T_ORDERS[RENT OUT DATE]&lt;=K$6),--(T_ORDERS[RETURN DATE]&gt;=K$6),T_ORDERS[QUANTITY]))),"")</f>
        <v>1</v>
      </c>
      <c r="L20" s="47">
        <f>IFERROR(IF($B20="","",IF(I_CH_CAL=2,SUMPRODUCT(--(T_ORDERS[ASSET]=$B20),--(T_ORDERS[RENT OUT DATE]&lt;=L$6),--(T_ORDERS[RETURN DATE]&gt;=L$6),T_ORDERS[QUANTITY]),INDEX(T_ASSET['# OF ITEMS], $A20)-SUMPRODUCT(--(T_ORDERS[ASSET]=$B20),--(T_ORDERS[RENT OUT DATE]&lt;=L$6),--(T_ORDERS[RETURN DATE]&gt;=L$6),T_ORDERS[QUANTITY]))),"")</f>
        <v>1</v>
      </c>
      <c r="M20" s="47">
        <f>IFERROR(IF($B20="","",IF(I_CH_CAL=2,SUMPRODUCT(--(T_ORDERS[ASSET]=$B20),--(T_ORDERS[RENT OUT DATE]&lt;=M$6),--(T_ORDERS[RETURN DATE]&gt;=M$6),T_ORDERS[QUANTITY]),INDEX(T_ASSET['# OF ITEMS], $A20)-SUMPRODUCT(--(T_ORDERS[ASSET]=$B20),--(T_ORDERS[RENT OUT DATE]&lt;=M$6),--(T_ORDERS[RETURN DATE]&gt;=M$6),T_ORDERS[QUANTITY]))),"")</f>
        <v>1</v>
      </c>
      <c r="N20" s="47">
        <f>IFERROR(IF($B20="","",IF(I_CH_CAL=2,SUMPRODUCT(--(T_ORDERS[ASSET]=$B20),--(T_ORDERS[RENT OUT DATE]&lt;=N$6),--(T_ORDERS[RETURN DATE]&gt;=N$6),T_ORDERS[QUANTITY]),INDEX(T_ASSET['# OF ITEMS], $A20)-SUMPRODUCT(--(T_ORDERS[ASSET]=$B20),--(T_ORDERS[RENT OUT DATE]&lt;=N$6),--(T_ORDERS[RETURN DATE]&gt;=N$6),T_ORDERS[QUANTITY]))),"")</f>
        <v>1</v>
      </c>
      <c r="O20" s="47">
        <f>IFERROR(IF($B20="","",IF(I_CH_CAL=2,SUMPRODUCT(--(T_ORDERS[ASSET]=$B20),--(T_ORDERS[RENT OUT DATE]&lt;=O$6),--(T_ORDERS[RETURN DATE]&gt;=O$6),T_ORDERS[QUANTITY]),INDEX(T_ASSET['# OF ITEMS], $A20)-SUMPRODUCT(--(T_ORDERS[ASSET]=$B20),--(T_ORDERS[RENT OUT DATE]&lt;=O$6),--(T_ORDERS[RETURN DATE]&gt;=O$6),T_ORDERS[QUANTITY]))),"")</f>
        <v>1</v>
      </c>
      <c r="P20" s="47">
        <f>IFERROR(IF($B20="","",IF(I_CH_CAL=2,SUMPRODUCT(--(T_ORDERS[ASSET]=$B20),--(T_ORDERS[RENT OUT DATE]&lt;=P$6),--(T_ORDERS[RETURN DATE]&gt;=P$6),T_ORDERS[QUANTITY]),INDEX(T_ASSET['# OF ITEMS], $A20)-SUMPRODUCT(--(T_ORDERS[ASSET]=$B20),--(T_ORDERS[RENT OUT DATE]&lt;=P$6),--(T_ORDERS[RETURN DATE]&gt;=P$6),T_ORDERS[QUANTITY]))),"")</f>
        <v>1</v>
      </c>
      <c r="Q20" s="47">
        <f>IFERROR(IF($B20="","",IF(I_CH_CAL=2,SUMPRODUCT(--(T_ORDERS[ASSET]=$B20),--(T_ORDERS[RENT OUT DATE]&lt;=Q$6),--(T_ORDERS[RETURN DATE]&gt;=Q$6),T_ORDERS[QUANTITY]),INDEX(T_ASSET['# OF ITEMS], $A20)-SUMPRODUCT(--(T_ORDERS[ASSET]=$B20),--(T_ORDERS[RENT OUT DATE]&lt;=Q$6),--(T_ORDERS[RETURN DATE]&gt;=Q$6),T_ORDERS[QUANTITY]))),"")</f>
        <v>1</v>
      </c>
      <c r="R20" s="47">
        <f>IFERROR(IF($B20="","",IF(I_CH_CAL=2,SUMPRODUCT(--(T_ORDERS[ASSET]=$B20),--(T_ORDERS[RENT OUT DATE]&lt;=R$6),--(T_ORDERS[RETURN DATE]&gt;=R$6),T_ORDERS[QUANTITY]),INDEX(T_ASSET['# OF ITEMS], $A20)-SUMPRODUCT(--(T_ORDERS[ASSET]=$B20),--(T_ORDERS[RENT OUT DATE]&lt;=R$6),--(T_ORDERS[RETURN DATE]&gt;=R$6),T_ORDERS[QUANTITY]))),"")</f>
        <v>1</v>
      </c>
      <c r="S20" s="47">
        <f>IFERROR(IF($B20="","",IF(I_CH_CAL=2,SUMPRODUCT(--(T_ORDERS[ASSET]=$B20),--(T_ORDERS[RENT OUT DATE]&lt;=S$6),--(T_ORDERS[RETURN DATE]&gt;=S$6),T_ORDERS[QUANTITY]),INDEX(T_ASSET['# OF ITEMS], $A20)-SUMPRODUCT(--(T_ORDERS[ASSET]=$B20),--(T_ORDERS[RENT OUT DATE]&lt;=S$6),--(T_ORDERS[RETURN DATE]&gt;=S$6),T_ORDERS[QUANTITY]))),"")</f>
        <v>1</v>
      </c>
      <c r="T20" s="47">
        <f>IFERROR(IF($B20="","",IF(I_CH_CAL=2,SUMPRODUCT(--(T_ORDERS[ASSET]=$B20),--(T_ORDERS[RENT OUT DATE]&lt;=T$6),--(T_ORDERS[RETURN DATE]&gt;=T$6),T_ORDERS[QUANTITY]),INDEX(T_ASSET['# OF ITEMS], $A20)-SUMPRODUCT(--(T_ORDERS[ASSET]=$B20),--(T_ORDERS[RENT OUT DATE]&lt;=T$6),--(T_ORDERS[RETURN DATE]&gt;=T$6),T_ORDERS[QUANTITY]))),"")</f>
        <v>1</v>
      </c>
      <c r="U20" s="47">
        <f>IFERROR(IF($B20="","",IF(I_CH_CAL=2,SUMPRODUCT(--(T_ORDERS[ASSET]=$B20),--(T_ORDERS[RENT OUT DATE]&lt;=U$6),--(T_ORDERS[RETURN DATE]&gt;=U$6),T_ORDERS[QUANTITY]),INDEX(T_ASSET['# OF ITEMS], $A20)-SUMPRODUCT(--(T_ORDERS[ASSET]=$B20),--(T_ORDERS[RENT OUT DATE]&lt;=U$6),--(T_ORDERS[RETURN DATE]&gt;=U$6),T_ORDERS[QUANTITY]))),"")</f>
        <v>1</v>
      </c>
      <c r="V20" s="47">
        <f>IFERROR(IF($B20="","",IF(I_CH_CAL=2,SUMPRODUCT(--(T_ORDERS[ASSET]=$B20),--(T_ORDERS[RENT OUT DATE]&lt;=V$6),--(T_ORDERS[RETURN DATE]&gt;=V$6),T_ORDERS[QUANTITY]),INDEX(T_ASSET['# OF ITEMS], $A20)-SUMPRODUCT(--(T_ORDERS[ASSET]=$B20),--(T_ORDERS[RENT OUT DATE]&lt;=V$6),--(T_ORDERS[RETURN DATE]&gt;=V$6),T_ORDERS[QUANTITY]))),"")</f>
        <v>1</v>
      </c>
      <c r="W20" s="47">
        <f>IFERROR(IF($B20="","",IF(I_CH_CAL=2,SUMPRODUCT(--(T_ORDERS[ASSET]=$B20),--(T_ORDERS[RENT OUT DATE]&lt;=W$6),--(T_ORDERS[RETURN DATE]&gt;=W$6),T_ORDERS[QUANTITY]),INDEX(T_ASSET['# OF ITEMS], $A20)-SUMPRODUCT(--(T_ORDERS[ASSET]=$B20),--(T_ORDERS[RENT OUT DATE]&lt;=W$6),--(T_ORDERS[RETURN DATE]&gt;=W$6),T_ORDERS[QUANTITY]))),"")</f>
        <v>1</v>
      </c>
      <c r="X20" s="47">
        <f>IFERROR(IF($B20="","",IF(I_CH_CAL=2,SUMPRODUCT(--(T_ORDERS[ASSET]=$B20),--(T_ORDERS[RENT OUT DATE]&lt;=X$6),--(T_ORDERS[RETURN DATE]&gt;=X$6),T_ORDERS[QUANTITY]),INDEX(T_ASSET['# OF ITEMS], $A20)-SUMPRODUCT(--(T_ORDERS[ASSET]=$B20),--(T_ORDERS[RENT OUT DATE]&lt;=X$6),--(T_ORDERS[RETURN DATE]&gt;=X$6),T_ORDERS[QUANTITY]))),"")</f>
        <v>1</v>
      </c>
      <c r="Y20" s="47">
        <f>IFERROR(IF($B20="","",IF(I_CH_CAL=2,SUMPRODUCT(--(T_ORDERS[ASSET]=$B20),--(T_ORDERS[RENT OUT DATE]&lt;=Y$6),--(T_ORDERS[RETURN DATE]&gt;=Y$6),T_ORDERS[QUANTITY]),INDEX(T_ASSET['# OF ITEMS], $A20)-SUMPRODUCT(--(T_ORDERS[ASSET]=$B20),--(T_ORDERS[RENT OUT DATE]&lt;=Y$6),--(T_ORDERS[RETURN DATE]&gt;=Y$6),T_ORDERS[QUANTITY]))),"")</f>
        <v>1</v>
      </c>
      <c r="Z20" s="47">
        <f>IFERROR(IF($B20="","",IF(I_CH_CAL=2,SUMPRODUCT(--(T_ORDERS[ASSET]=$B20),--(T_ORDERS[RENT OUT DATE]&lt;=Z$6),--(T_ORDERS[RETURN DATE]&gt;=Z$6),T_ORDERS[QUANTITY]),INDEX(T_ASSET['# OF ITEMS], $A20)-SUMPRODUCT(--(T_ORDERS[ASSET]=$B20),--(T_ORDERS[RENT OUT DATE]&lt;=Z$6),--(T_ORDERS[RETURN DATE]&gt;=Z$6),T_ORDERS[QUANTITY]))),"")</f>
        <v>1</v>
      </c>
      <c r="AA20" s="47">
        <f>IFERROR(IF($B20="","",IF(I_CH_CAL=2,SUMPRODUCT(--(T_ORDERS[ASSET]=$B20),--(T_ORDERS[RENT OUT DATE]&lt;=AA$6),--(T_ORDERS[RETURN DATE]&gt;=AA$6),T_ORDERS[QUANTITY]),INDEX(T_ASSET['# OF ITEMS], $A20)-SUMPRODUCT(--(T_ORDERS[ASSET]=$B20),--(T_ORDERS[RENT OUT DATE]&lt;=AA$6),--(T_ORDERS[RETURN DATE]&gt;=AA$6),T_ORDERS[QUANTITY]))),"")</f>
        <v>1</v>
      </c>
      <c r="AB20" s="47">
        <f>IFERROR(IF($B20="","",IF(I_CH_CAL=2,SUMPRODUCT(--(T_ORDERS[ASSET]=$B20),--(T_ORDERS[RENT OUT DATE]&lt;=AB$6),--(T_ORDERS[RETURN DATE]&gt;=AB$6),T_ORDERS[QUANTITY]),INDEX(T_ASSET['# OF ITEMS], $A20)-SUMPRODUCT(--(T_ORDERS[ASSET]=$B20),--(T_ORDERS[RENT OUT DATE]&lt;=AB$6),--(T_ORDERS[RETURN DATE]&gt;=AB$6),T_ORDERS[QUANTITY]))),"")</f>
        <v>1</v>
      </c>
      <c r="AC20" s="47">
        <f>IFERROR(IF($B20="","",IF(I_CH_CAL=2,SUMPRODUCT(--(T_ORDERS[ASSET]=$B20),--(T_ORDERS[RENT OUT DATE]&lt;=AC$6),--(T_ORDERS[RETURN DATE]&gt;=AC$6),T_ORDERS[QUANTITY]),INDEX(T_ASSET['# OF ITEMS], $A20)-SUMPRODUCT(--(T_ORDERS[ASSET]=$B20),--(T_ORDERS[RENT OUT DATE]&lt;=AC$6),--(T_ORDERS[RETURN DATE]&gt;=AC$6),T_ORDERS[QUANTITY]))),"")</f>
        <v>1</v>
      </c>
      <c r="AD20" s="47">
        <f>IFERROR(IF($B20="","",IF(I_CH_CAL=2,SUMPRODUCT(--(T_ORDERS[ASSET]=$B20),--(T_ORDERS[RENT OUT DATE]&lt;=AD$6),--(T_ORDERS[RETURN DATE]&gt;=AD$6),T_ORDERS[QUANTITY]),INDEX(T_ASSET['# OF ITEMS], $A20)-SUMPRODUCT(--(T_ORDERS[ASSET]=$B20),--(T_ORDERS[RENT OUT DATE]&lt;=AD$6),--(T_ORDERS[RETURN DATE]&gt;=AD$6),T_ORDERS[QUANTITY]))),"")</f>
        <v>1</v>
      </c>
      <c r="AE20" s="47">
        <f>IFERROR(IF($B20="","",IF(I_CH_CAL=2,SUMPRODUCT(--(T_ORDERS[ASSET]=$B20),--(T_ORDERS[RENT OUT DATE]&lt;=AE$6),--(T_ORDERS[RETURN DATE]&gt;=AE$6),T_ORDERS[QUANTITY]),INDEX(T_ASSET['# OF ITEMS], $A20)-SUMPRODUCT(--(T_ORDERS[ASSET]=$B20),--(T_ORDERS[RENT OUT DATE]&lt;=AE$6),--(T_ORDERS[RETURN DATE]&gt;=AE$6),T_ORDERS[QUANTITY]))),"")</f>
        <v>1</v>
      </c>
      <c r="AF20" s="47">
        <f>IFERROR(IF($B20="","",IF(I_CH_CAL=2,SUMPRODUCT(--(T_ORDERS[ASSET]=$B20),--(T_ORDERS[RENT OUT DATE]&lt;=AF$6),--(T_ORDERS[RETURN DATE]&gt;=AF$6),T_ORDERS[QUANTITY]),INDEX(T_ASSET['# OF ITEMS], $A20)-SUMPRODUCT(--(T_ORDERS[ASSET]=$B20),--(T_ORDERS[RENT OUT DATE]&lt;=AF$6),--(T_ORDERS[RETURN DATE]&gt;=AF$6),T_ORDERS[QUANTITY]))),"")</f>
        <v>1</v>
      </c>
      <c r="AG20" s="47">
        <f>IFERROR(IF($B20="","",IF(I_CH_CAL=2,SUMPRODUCT(--(T_ORDERS[ASSET]=$B20),--(T_ORDERS[RENT OUT DATE]&lt;=AG$6),--(T_ORDERS[RETURN DATE]&gt;=AG$6),T_ORDERS[QUANTITY]),INDEX(T_ASSET['# OF ITEMS], $A20)-SUMPRODUCT(--(T_ORDERS[ASSET]=$B20),--(T_ORDERS[RENT OUT DATE]&lt;=AG$6),--(T_ORDERS[RETURN DATE]&gt;=AG$6),T_ORDERS[QUANTITY]))),"")</f>
        <v>1</v>
      </c>
    </row>
    <row r="21" spans="1:33" ht="15.75" x14ac:dyDescent="0.5">
      <c r="A21" s="45">
        <f t="shared" si="2"/>
        <v>14</v>
      </c>
      <c r="B21" s="45" t="str">
        <f t="shared" si="3"/>
        <v>ME 134 - Kit 13</v>
      </c>
      <c r="C21" s="47">
        <f>IFERROR(IF($B21="","",IF(I_CH_CAL=2,SUMPRODUCT(--(T_ORDERS[ASSET]=$B21),--(T_ORDERS[RENT OUT DATE]&lt;=C$6),--(T_ORDERS[RETURN DATE]&gt;=C$6),T_ORDERS[QUANTITY]),INDEX(T_ASSET['# OF ITEMS], $A21)-SUMPRODUCT(--(T_ORDERS[ASSET]=$B21),--(T_ORDERS[RENT OUT DATE]&lt;=C$6),--(T_ORDERS[RETURN DATE]&gt;=C$6),T_ORDERS[QUANTITY]))),"")</f>
        <v>1</v>
      </c>
      <c r="D21" s="47">
        <f>IFERROR(IF($B21="","",IF(I_CH_CAL=2,SUMPRODUCT(--(T_ORDERS[ASSET]=$B21),--(T_ORDERS[RENT OUT DATE]&lt;=D$6),--(T_ORDERS[RETURN DATE]&gt;=D$6),T_ORDERS[QUANTITY]),INDEX(T_ASSET['# OF ITEMS], $A21)-SUMPRODUCT(--(T_ORDERS[ASSET]=$B21),--(T_ORDERS[RENT OUT DATE]&lt;=D$6),--(T_ORDERS[RETURN DATE]&gt;=D$6),T_ORDERS[QUANTITY]))),"")</f>
        <v>1</v>
      </c>
      <c r="E21" s="47">
        <f>IFERROR(IF($B21="","",IF(I_CH_CAL=2,SUMPRODUCT(--(T_ORDERS[ASSET]=$B21),--(T_ORDERS[RENT OUT DATE]&lt;=E$6),--(T_ORDERS[RETURN DATE]&gt;=E$6),T_ORDERS[QUANTITY]),INDEX(T_ASSET['# OF ITEMS], $A21)-SUMPRODUCT(--(T_ORDERS[ASSET]=$B21),--(T_ORDERS[RENT OUT DATE]&lt;=E$6),--(T_ORDERS[RETURN DATE]&gt;=E$6),T_ORDERS[QUANTITY]))),"")</f>
        <v>1</v>
      </c>
      <c r="F21" s="47">
        <f>IFERROR(IF($B21="","",IF(I_CH_CAL=2,SUMPRODUCT(--(T_ORDERS[ASSET]=$B21),--(T_ORDERS[RENT OUT DATE]&lt;=F$6),--(T_ORDERS[RETURN DATE]&gt;=F$6),T_ORDERS[QUANTITY]),INDEX(T_ASSET['# OF ITEMS], $A21)-SUMPRODUCT(--(T_ORDERS[ASSET]=$B21),--(T_ORDERS[RENT OUT DATE]&lt;=F$6),--(T_ORDERS[RETURN DATE]&gt;=F$6),T_ORDERS[QUANTITY]))),"")</f>
        <v>1</v>
      </c>
      <c r="G21" s="47">
        <f>IFERROR(IF($B21="","",IF(I_CH_CAL=2,SUMPRODUCT(--(T_ORDERS[ASSET]=$B21),--(T_ORDERS[RENT OUT DATE]&lt;=G$6),--(T_ORDERS[RETURN DATE]&gt;=G$6),T_ORDERS[QUANTITY]),INDEX(T_ASSET['# OF ITEMS], $A21)-SUMPRODUCT(--(T_ORDERS[ASSET]=$B21),--(T_ORDERS[RENT OUT DATE]&lt;=G$6),--(T_ORDERS[RETURN DATE]&gt;=G$6),T_ORDERS[QUANTITY]))),"")</f>
        <v>1</v>
      </c>
      <c r="H21" s="47">
        <f>IFERROR(IF($B21="","",IF(I_CH_CAL=2,SUMPRODUCT(--(T_ORDERS[ASSET]=$B21),--(T_ORDERS[RENT OUT DATE]&lt;=H$6),--(T_ORDERS[RETURN DATE]&gt;=H$6),T_ORDERS[QUANTITY]),INDEX(T_ASSET['# OF ITEMS], $A21)-SUMPRODUCT(--(T_ORDERS[ASSET]=$B21),--(T_ORDERS[RENT OUT DATE]&lt;=H$6),--(T_ORDERS[RETURN DATE]&gt;=H$6),T_ORDERS[QUANTITY]))),"")</f>
        <v>1</v>
      </c>
      <c r="I21" s="47">
        <f>IFERROR(IF($B21="","",IF(I_CH_CAL=2,SUMPRODUCT(--(T_ORDERS[ASSET]=$B21),--(T_ORDERS[RENT OUT DATE]&lt;=I$6),--(T_ORDERS[RETURN DATE]&gt;=I$6),T_ORDERS[QUANTITY]),INDEX(T_ASSET['# OF ITEMS], $A21)-SUMPRODUCT(--(T_ORDERS[ASSET]=$B21),--(T_ORDERS[RENT OUT DATE]&lt;=I$6),--(T_ORDERS[RETURN DATE]&gt;=I$6),T_ORDERS[QUANTITY]))),"")</f>
        <v>1</v>
      </c>
      <c r="J21" s="47">
        <f>IFERROR(IF($B21="","",IF(I_CH_CAL=2,SUMPRODUCT(--(T_ORDERS[ASSET]=$B21),--(T_ORDERS[RENT OUT DATE]&lt;=J$6),--(T_ORDERS[RETURN DATE]&gt;=J$6),T_ORDERS[QUANTITY]),INDEX(T_ASSET['# OF ITEMS], $A21)-SUMPRODUCT(--(T_ORDERS[ASSET]=$B21),--(T_ORDERS[RENT OUT DATE]&lt;=J$6),--(T_ORDERS[RETURN DATE]&gt;=J$6),T_ORDERS[QUANTITY]))),"")</f>
        <v>1</v>
      </c>
      <c r="K21" s="47">
        <f>IFERROR(IF($B21="","",IF(I_CH_CAL=2,SUMPRODUCT(--(T_ORDERS[ASSET]=$B21),--(T_ORDERS[RENT OUT DATE]&lt;=K$6),--(T_ORDERS[RETURN DATE]&gt;=K$6),T_ORDERS[QUANTITY]),INDEX(T_ASSET['# OF ITEMS], $A21)-SUMPRODUCT(--(T_ORDERS[ASSET]=$B21),--(T_ORDERS[RENT OUT DATE]&lt;=K$6),--(T_ORDERS[RETURN DATE]&gt;=K$6),T_ORDERS[QUANTITY]))),"")</f>
        <v>1</v>
      </c>
      <c r="L21" s="47">
        <f>IFERROR(IF($B21="","",IF(I_CH_CAL=2,SUMPRODUCT(--(T_ORDERS[ASSET]=$B21),--(T_ORDERS[RENT OUT DATE]&lt;=L$6),--(T_ORDERS[RETURN DATE]&gt;=L$6),T_ORDERS[QUANTITY]),INDEX(T_ASSET['# OF ITEMS], $A21)-SUMPRODUCT(--(T_ORDERS[ASSET]=$B21),--(T_ORDERS[RENT OUT DATE]&lt;=L$6),--(T_ORDERS[RETURN DATE]&gt;=L$6),T_ORDERS[QUANTITY]))),"")</f>
        <v>1</v>
      </c>
      <c r="M21" s="47">
        <f>IFERROR(IF($B21="","",IF(I_CH_CAL=2,SUMPRODUCT(--(T_ORDERS[ASSET]=$B21),--(T_ORDERS[RENT OUT DATE]&lt;=M$6),--(T_ORDERS[RETURN DATE]&gt;=M$6),T_ORDERS[QUANTITY]),INDEX(T_ASSET['# OF ITEMS], $A21)-SUMPRODUCT(--(T_ORDERS[ASSET]=$B21),--(T_ORDERS[RENT OUT DATE]&lt;=M$6),--(T_ORDERS[RETURN DATE]&gt;=M$6),T_ORDERS[QUANTITY]))),"")</f>
        <v>1</v>
      </c>
      <c r="N21" s="47">
        <f>IFERROR(IF($B21="","",IF(I_CH_CAL=2,SUMPRODUCT(--(T_ORDERS[ASSET]=$B21),--(T_ORDERS[RENT OUT DATE]&lt;=N$6),--(T_ORDERS[RETURN DATE]&gt;=N$6),T_ORDERS[QUANTITY]),INDEX(T_ASSET['# OF ITEMS], $A21)-SUMPRODUCT(--(T_ORDERS[ASSET]=$B21),--(T_ORDERS[RENT OUT DATE]&lt;=N$6),--(T_ORDERS[RETURN DATE]&gt;=N$6),T_ORDERS[QUANTITY]))),"")</f>
        <v>1</v>
      </c>
      <c r="O21" s="47">
        <f>IFERROR(IF($B21="","",IF(I_CH_CAL=2,SUMPRODUCT(--(T_ORDERS[ASSET]=$B21),--(T_ORDERS[RENT OUT DATE]&lt;=O$6),--(T_ORDERS[RETURN DATE]&gt;=O$6),T_ORDERS[QUANTITY]),INDEX(T_ASSET['# OF ITEMS], $A21)-SUMPRODUCT(--(T_ORDERS[ASSET]=$B21),--(T_ORDERS[RENT OUT DATE]&lt;=O$6),--(T_ORDERS[RETURN DATE]&gt;=O$6),T_ORDERS[QUANTITY]))),"")</f>
        <v>1</v>
      </c>
      <c r="P21" s="47">
        <f>IFERROR(IF($B21="","",IF(I_CH_CAL=2,SUMPRODUCT(--(T_ORDERS[ASSET]=$B21),--(T_ORDERS[RENT OUT DATE]&lt;=P$6),--(T_ORDERS[RETURN DATE]&gt;=P$6),T_ORDERS[QUANTITY]),INDEX(T_ASSET['# OF ITEMS], $A21)-SUMPRODUCT(--(T_ORDERS[ASSET]=$B21),--(T_ORDERS[RENT OUT DATE]&lt;=P$6),--(T_ORDERS[RETURN DATE]&gt;=P$6),T_ORDERS[QUANTITY]))),"")</f>
        <v>1</v>
      </c>
      <c r="Q21" s="47">
        <f>IFERROR(IF($B21="","",IF(I_CH_CAL=2,SUMPRODUCT(--(T_ORDERS[ASSET]=$B21),--(T_ORDERS[RENT OUT DATE]&lt;=Q$6),--(T_ORDERS[RETURN DATE]&gt;=Q$6),T_ORDERS[QUANTITY]),INDEX(T_ASSET['# OF ITEMS], $A21)-SUMPRODUCT(--(T_ORDERS[ASSET]=$B21),--(T_ORDERS[RENT OUT DATE]&lt;=Q$6),--(T_ORDERS[RETURN DATE]&gt;=Q$6),T_ORDERS[QUANTITY]))),"")</f>
        <v>1</v>
      </c>
      <c r="R21" s="47">
        <f>IFERROR(IF($B21="","",IF(I_CH_CAL=2,SUMPRODUCT(--(T_ORDERS[ASSET]=$B21),--(T_ORDERS[RENT OUT DATE]&lt;=R$6),--(T_ORDERS[RETURN DATE]&gt;=R$6),T_ORDERS[QUANTITY]),INDEX(T_ASSET['# OF ITEMS], $A21)-SUMPRODUCT(--(T_ORDERS[ASSET]=$B21),--(T_ORDERS[RENT OUT DATE]&lt;=R$6),--(T_ORDERS[RETURN DATE]&gt;=R$6),T_ORDERS[QUANTITY]))),"")</f>
        <v>1</v>
      </c>
      <c r="S21" s="47">
        <f>IFERROR(IF($B21="","",IF(I_CH_CAL=2,SUMPRODUCT(--(T_ORDERS[ASSET]=$B21),--(T_ORDERS[RENT OUT DATE]&lt;=S$6),--(T_ORDERS[RETURN DATE]&gt;=S$6),T_ORDERS[QUANTITY]),INDEX(T_ASSET['# OF ITEMS], $A21)-SUMPRODUCT(--(T_ORDERS[ASSET]=$B21),--(T_ORDERS[RENT OUT DATE]&lt;=S$6),--(T_ORDERS[RETURN DATE]&gt;=S$6),T_ORDERS[QUANTITY]))),"")</f>
        <v>1</v>
      </c>
      <c r="T21" s="47">
        <f>IFERROR(IF($B21="","",IF(I_CH_CAL=2,SUMPRODUCT(--(T_ORDERS[ASSET]=$B21),--(T_ORDERS[RENT OUT DATE]&lt;=T$6),--(T_ORDERS[RETURN DATE]&gt;=T$6),T_ORDERS[QUANTITY]),INDEX(T_ASSET['# OF ITEMS], $A21)-SUMPRODUCT(--(T_ORDERS[ASSET]=$B21),--(T_ORDERS[RENT OUT DATE]&lt;=T$6),--(T_ORDERS[RETURN DATE]&gt;=T$6),T_ORDERS[QUANTITY]))),"")</f>
        <v>1</v>
      </c>
      <c r="U21" s="47">
        <f>IFERROR(IF($B21="","",IF(I_CH_CAL=2,SUMPRODUCT(--(T_ORDERS[ASSET]=$B21),--(T_ORDERS[RENT OUT DATE]&lt;=U$6),--(T_ORDERS[RETURN DATE]&gt;=U$6),T_ORDERS[QUANTITY]),INDEX(T_ASSET['# OF ITEMS], $A21)-SUMPRODUCT(--(T_ORDERS[ASSET]=$B21),--(T_ORDERS[RENT OUT DATE]&lt;=U$6),--(T_ORDERS[RETURN DATE]&gt;=U$6),T_ORDERS[QUANTITY]))),"")</f>
        <v>1</v>
      </c>
      <c r="V21" s="47">
        <f>IFERROR(IF($B21="","",IF(I_CH_CAL=2,SUMPRODUCT(--(T_ORDERS[ASSET]=$B21),--(T_ORDERS[RENT OUT DATE]&lt;=V$6),--(T_ORDERS[RETURN DATE]&gt;=V$6),T_ORDERS[QUANTITY]),INDEX(T_ASSET['# OF ITEMS], $A21)-SUMPRODUCT(--(T_ORDERS[ASSET]=$B21),--(T_ORDERS[RENT OUT DATE]&lt;=V$6),--(T_ORDERS[RETURN DATE]&gt;=V$6),T_ORDERS[QUANTITY]))),"")</f>
        <v>1</v>
      </c>
      <c r="W21" s="47">
        <f>IFERROR(IF($B21="","",IF(I_CH_CAL=2,SUMPRODUCT(--(T_ORDERS[ASSET]=$B21),--(T_ORDERS[RENT OUT DATE]&lt;=W$6),--(T_ORDERS[RETURN DATE]&gt;=W$6),T_ORDERS[QUANTITY]),INDEX(T_ASSET['# OF ITEMS], $A21)-SUMPRODUCT(--(T_ORDERS[ASSET]=$B21),--(T_ORDERS[RENT OUT DATE]&lt;=W$6),--(T_ORDERS[RETURN DATE]&gt;=W$6),T_ORDERS[QUANTITY]))),"")</f>
        <v>1</v>
      </c>
      <c r="X21" s="47">
        <f>IFERROR(IF($B21="","",IF(I_CH_CAL=2,SUMPRODUCT(--(T_ORDERS[ASSET]=$B21),--(T_ORDERS[RENT OUT DATE]&lt;=X$6),--(T_ORDERS[RETURN DATE]&gt;=X$6),T_ORDERS[QUANTITY]),INDEX(T_ASSET['# OF ITEMS], $A21)-SUMPRODUCT(--(T_ORDERS[ASSET]=$B21),--(T_ORDERS[RENT OUT DATE]&lt;=X$6),--(T_ORDERS[RETURN DATE]&gt;=X$6),T_ORDERS[QUANTITY]))),"")</f>
        <v>1</v>
      </c>
      <c r="Y21" s="47">
        <f>IFERROR(IF($B21="","",IF(I_CH_CAL=2,SUMPRODUCT(--(T_ORDERS[ASSET]=$B21),--(T_ORDERS[RENT OUT DATE]&lt;=Y$6),--(T_ORDERS[RETURN DATE]&gt;=Y$6),T_ORDERS[QUANTITY]),INDEX(T_ASSET['# OF ITEMS], $A21)-SUMPRODUCT(--(T_ORDERS[ASSET]=$B21),--(T_ORDERS[RENT OUT DATE]&lt;=Y$6),--(T_ORDERS[RETURN DATE]&gt;=Y$6),T_ORDERS[QUANTITY]))),"")</f>
        <v>1</v>
      </c>
      <c r="Z21" s="47">
        <f>IFERROR(IF($B21="","",IF(I_CH_CAL=2,SUMPRODUCT(--(T_ORDERS[ASSET]=$B21),--(T_ORDERS[RENT OUT DATE]&lt;=Z$6),--(T_ORDERS[RETURN DATE]&gt;=Z$6),T_ORDERS[QUANTITY]),INDEX(T_ASSET['# OF ITEMS], $A21)-SUMPRODUCT(--(T_ORDERS[ASSET]=$B21),--(T_ORDERS[RENT OUT DATE]&lt;=Z$6),--(T_ORDERS[RETURN DATE]&gt;=Z$6),T_ORDERS[QUANTITY]))),"")</f>
        <v>1</v>
      </c>
      <c r="AA21" s="47">
        <f>IFERROR(IF($B21="","",IF(I_CH_CAL=2,SUMPRODUCT(--(T_ORDERS[ASSET]=$B21),--(T_ORDERS[RENT OUT DATE]&lt;=AA$6),--(T_ORDERS[RETURN DATE]&gt;=AA$6),T_ORDERS[QUANTITY]),INDEX(T_ASSET['# OF ITEMS], $A21)-SUMPRODUCT(--(T_ORDERS[ASSET]=$B21),--(T_ORDERS[RENT OUT DATE]&lt;=AA$6),--(T_ORDERS[RETURN DATE]&gt;=AA$6),T_ORDERS[QUANTITY]))),"")</f>
        <v>1</v>
      </c>
      <c r="AB21" s="47">
        <f>IFERROR(IF($B21="","",IF(I_CH_CAL=2,SUMPRODUCT(--(T_ORDERS[ASSET]=$B21),--(T_ORDERS[RENT OUT DATE]&lt;=AB$6),--(T_ORDERS[RETURN DATE]&gt;=AB$6),T_ORDERS[QUANTITY]),INDEX(T_ASSET['# OF ITEMS], $A21)-SUMPRODUCT(--(T_ORDERS[ASSET]=$B21),--(T_ORDERS[RENT OUT DATE]&lt;=AB$6),--(T_ORDERS[RETURN DATE]&gt;=AB$6),T_ORDERS[QUANTITY]))),"")</f>
        <v>1</v>
      </c>
      <c r="AC21" s="47">
        <f>IFERROR(IF($B21="","",IF(I_CH_CAL=2,SUMPRODUCT(--(T_ORDERS[ASSET]=$B21),--(T_ORDERS[RENT OUT DATE]&lt;=AC$6),--(T_ORDERS[RETURN DATE]&gt;=AC$6),T_ORDERS[QUANTITY]),INDEX(T_ASSET['# OF ITEMS], $A21)-SUMPRODUCT(--(T_ORDERS[ASSET]=$B21),--(T_ORDERS[RENT OUT DATE]&lt;=AC$6),--(T_ORDERS[RETURN DATE]&gt;=AC$6),T_ORDERS[QUANTITY]))),"")</f>
        <v>1</v>
      </c>
      <c r="AD21" s="47">
        <f>IFERROR(IF($B21="","",IF(I_CH_CAL=2,SUMPRODUCT(--(T_ORDERS[ASSET]=$B21),--(T_ORDERS[RENT OUT DATE]&lt;=AD$6),--(T_ORDERS[RETURN DATE]&gt;=AD$6),T_ORDERS[QUANTITY]),INDEX(T_ASSET['# OF ITEMS], $A21)-SUMPRODUCT(--(T_ORDERS[ASSET]=$B21),--(T_ORDERS[RENT OUT DATE]&lt;=AD$6),--(T_ORDERS[RETURN DATE]&gt;=AD$6),T_ORDERS[QUANTITY]))),"")</f>
        <v>1</v>
      </c>
      <c r="AE21" s="47">
        <f>IFERROR(IF($B21="","",IF(I_CH_CAL=2,SUMPRODUCT(--(T_ORDERS[ASSET]=$B21),--(T_ORDERS[RENT OUT DATE]&lt;=AE$6),--(T_ORDERS[RETURN DATE]&gt;=AE$6),T_ORDERS[QUANTITY]),INDEX(T_ASSET['# OF ITEMS], $A21)-SUMPRODUCT(--(T_ORDERS[ASSET]=$B21),--(T_ORDERS[RENT OUT DATE]&lt;=AE$6),--(T_ORDERS[RETURN DATE]&gt;=AE$6),T_ORDERS[QUANTITY]))),"")</f>
        <v>1</v>
      </c>
      <c r="AF21" s="47">
        <f>IFERROR(IF($B21="","",IF(I_CH_CAL=2,SUMPRODUCT(--(T_ORDERS[ASSET]=$B21),--(T_ORDERS[RENT OUT DATE]&lt;=AF$6),--(T_ORDERS[RETURN DATE]&gt;=AF$6),T_ORDERS[QUANTITY]),INDEX(T_ASSET['# OF ITEMS], $A21)-SUMPRODUCT(--(T_ORDERS[ASSET]=$B21),--(T_ORDERS[RENT OUT DATE]&lt;=AF$6),--(T_ORDERS[RETURN DATE]&gt;=AF$6),T_ORDERS[QUANTITY]))),"")</f>
        <v>1</v>
      </c>
      <c r="AG21" s="47">
        <f>IFERROR(IF($B21="","",IF(I_CH_CAL=2,SUMPRODUCT(--(T_ORDERS[ASSET]=$B21),--(T_ORDERS[RENT OUT DATE]&lt;=AG$6),--(T_ORDERS[RETURN DATE]&gt;=AG$6),T_ORDERS[QUANTITY]),INDEX(T_ASSET['# OF ITEMS], $A21)-SUMPRODUCT(--(T_ORDERS[ASSET]=$B21),--(T_ORDERS[RENT OUT DATE]&lt;=AG$6),--(T_ORDERS[RETURN DATE]&gt;=AG$6),T_ORDERS[QUANTITY]))),"")</f>
        <v>1</v>
      </c>
    </row>
    <row r="22" spans="1:33" ht="15.75" x14ac:dyDescent="0.5">
      <c r="A22" s="45">
        <f t="shared" si="2"/>
        <v>15</v>
      </c>
      <c r="B22" s="45" t="str">
        <f t="shared" si="3"/>
        <v>ME 134 - Demo Kit</v>
      </c>
      <c r="C22" s="47">
        <f>IFERROR(IF($B22="","",IF(I_CH_CAL=2,SUMPRODUCT(--(T_ORDERS[ASSET]=$B22),--(T_ORDERS[RENT OUT DATE]&lt;=C$6),--(T_ORDERS[RETURN DATE]&gt;=C$6),T_ORDERS[QUANTITY]),INDEX(T_ASSET['# OF ITEMS], $A22)-SUMPRODUCT(--(T_ORDERS[ASSET]=$B22),--(T_ORDERS[RENT OUT DATE]&lt;=C$6),--(T_ORDERS[RETURN DATE]&gt;=C$6),T_ORDERS[QUANTITY]))),"")</f>
        <v>1</v>
      </c>
      <c r="D22" s="47">
        <f>IFERROR(IF($B22="","",IF(I_CH_CAL=2,SUMPRODUCT(--(T_ORDERS[ASSET]=$B22),--(T_ORDERS[RENT OUT DATE]&lt;=D$6),--(T_ORDERS[RETURN DATE]&gt;=D$6),T_ORDERS[QUANTITY]),INDEX(T_ASSET['# OF ITEMS], $A22)-SUMPRODUCT(--(T_ORDERS[ASSET]=$B22),--(T_ORDERS[RENT OUT DATE]&lt;=D$6),--(T_ORDERS[RETURN DATE]&gt;=D$6),T_ORDERS[QUANTITY]))),"")</f>
        <v>1</v>
      </c>
      <c r="E22" s="47">
        <f>IFERROR(IF($B22="","",IF(I_CH_CAL=2,SUMPRODUCT(--(T_ORDERS[ASSET]=$B22),--(T_ORDERS[RENT OUT DATE]&lt;=E$6),--(T_ORDERS[RETURN DATE]&gt;=E$6),T_ORDERS[QUANTITY]),INDEX(T_ASSET['# OF ITEMS], $A22)-SUMPRODUCT(--(T_ORDERS[ASSET]=$B22),--(T_ORDERS[RENT OUT DATE]&lt;=E$6),--(T_ORDERS[RETURN DATE]&gt;=E$6),T_ORDERS[QUANTITY]))),"")</f>
        <v>1</v>
      </c>
      <c r="F22" s="47">
        <f>IFERROR(IF($B22="","",IF(I_CH_CAL=2,SUMPRODUCT(--(T_ORDERS[ASSET]=$B22),--(T_ORDERS[RENT OUT DATE]&lt;=F$6),--(T_ORDERS[RETURN DATE]&gt;=F$6),T_ORDERS[QUANTITY]),INDEX(T_ASSET['# OF ITEMS], $A22)-SUMPRODUCT(--(T_ORDERS[ASSET]=$B22),--(T_ORDERS[RENT OUT DATE]&lt;=F$6),--(T_ORDERS[RETURN DATE]&gt;=F$6),T_ORDERS[QUANTITY]))),"")</f>
        <v>1</v>
      </c>
      <c r="G22" s="47">
        <f>IFERROR(IF($B22="","",IF(I_CH_CAL=2,SUMPRODUCT(--(T_ORDERS[ASSET]=$B22),--(T_ORDERS[RENT OUT DATE]&lt;=G$6),--(T_ORDERS[RETURN DATE]&gt;=G$6),T_ORDERS[QUANTITY]),INDEX(T_ASSET['# OF ITEMS], $A22)-SUMPRODUCT(--(T_ORDERS[ASSET]=$B22),--(T_ORDERS[RENT OUT DATE]&lt;=G$6),--(T_ORDERS[RETURN DATE]&gt;=G$6),T_ORDERS[QUANTITY]))),"")</f>
        <v>1</v>
      </c>
      <c r="H22" s="47">
        <f>IFERROR(IF($B22="","",IF(I_CH_CAL=2,SUMPRODUCT(--(T_ORDERS[ASSET]=$B22),--(T_ORDERS[RENT OUT DATE]&lt;=H$6),--(T_ORDERS[RETURN DATE]&gt;=H$6),T_ORDERS[QUANTITY]),INDEX(T_ASSET['# OF ITEMS], $A22)-SUMPRODUCT(--(T_ORDERS[ASSET]=$B22),--(T_ORDERS[RENT OUT DATE]&lt;=H$6),--(T_ORDERS[RETURN DATE]&gt;=H$6),T_ORDERS[QUANTITY]))),"")</f>
        <v>1</v>
      </c>
      <c r="I22" s="47">
        <f>IFERROR(IF($B22="","",IF(I_CH_CAL=2,SUMPRODUCT(--(T_ORDERS[ASSET]=$B22),--(T_ORDERS[RENT OUT DATE]&lt;=I$6),--(T_ORDERS[RETURN DATE]&gt;=I$6),T_ORDERS[QUANTITY]),INDEX(T_ASSET['# OF ITEMS], $A22)-SUMPRODUCT(--(T_ORDERS[ASSET]=$B22),--(T_ORDERS[RENT OUT DATE]&lt;=I$6),--(T_ORDERS[RETURN DATE]&gt;=I$6),T_ORDERS[QUANTITY]))),"")</f>
        <v>1</v>
      </c>
      <c r="J22" s="47">
        <f>IFERROR(IF($B22="","",IF(I_CH_CAL=2,SUMPRODUCT(--(T_ORDERS[ASSET]=$B22),--(T_ORDERS[RENT OUT DATE]&lt;=J$6),--(T_ORDERS[RETURN DATE]&gt;=J$6),T_ORDERS[QUANTITY]),INDEX(T_ASSET['# OF ITEMS], $A22)-SUMPRODUCT(--(T_ORDERS[ASSET]=$B22),--(T_ORDERS[RENT OUT DATE]&lt;=J$6),--(T_ORDERS[RETURN DATE]&gt;=J$6),T_ORDERS[QUANTITY]))),"")</f>
        <v>1</v>
      </c>
      <c r="K22" s="47">
        <f>IFERROR(IF($B22="","",IF(I_CH_CAL=2,SUMPRODUCT(--(T_ORDERS[ASSET]=$B22),--(T_ORDERS[RENT OUT DATE]&lt;=K$6),--(T_ORDERS[RETURN DATE]&gt;=K$6),T_ORDERS[QUANTITY]),INDEX(T_ASSET['# OF ITEMS], $A22)-SUMPRODUCT(--(T_ORDERS[ASSET]=$B22),--(T_ORDERS[RENT OUT DATE]&lt;=K$6),--(T_ORDERS[RETURN DATE]&gt;=K$6),T_ORDERS[QUANTITY]))),"")</f>
        <v>1</v>
      </c>
      <c r="L22" s="47">
        <f>IFERROR(IF($B22="","",IF(I_CH_CAL=2,SUMPRODUCT(--(T_ORDERS[ASSET]=$B22),--(T_ORDERS[RENT OUT DATE]&lt;=L$6),--(T_ORDERS[RETURN DATE]&gt;=L$6),T_ORDERS[QUANTITY]),INDEX(T_ASSET['# OF ITEMS], $A22)-SUMPRODUCT(--(T_ORDERS[ASSET]=$B22),--(T_ORDERS[RENT OUT DATE]&lt;=L$6),--(T_ORDERS[RETURN DATE]&gt;=L$6),T_ORDERS[QUANTITY]))),"")</f>
        <v>1</v>
      </c>
      <c r="M22" s="47">
        <f>IFERROR(IF($B22="","",IF(I_CH_CAL=2,SUMPRODUCT(--(T_ORDERS[ASSET]=$B22),--(T_ORDERS[RENT OUT DATE]&lt;=M$6),--(T_ORDERS[RETURN DATE]&gt;=M$6),T_ORDERS[QUANTITY]),INDEX(T_ASSET['# OF ITEMS], $A22)-SUMPRODUCT(--(T_ORDERS[ASSET]=$B22),--(T_ORDERS[RENT OUT DATE]&lt;=M$6),--(T_ORDERS[RETURN DATE]&gt;=M$6),T_ORDERS[QUANTITY]))),"")</f>
        <v>1</v>
      </c>
      <c r="N22" s="47">
        <f>IFERROR(IF($B22="","",IF(I_CH_CAL=2,SUMPRODUCT(--(T_ORDERS[ASSET]=$B22),--(T_ORDERS[RENT OUT DATE]&lt;=N$6),--(T_ORDERS[RETURN DATE]&gt;=N$6),T_ORDERS[QUANTITY]),INDEX(T_ASSET['# OF ITEMS], $A22)-SUMPRODUCT(--(T_ORDERS[ASSET]=$B22),--(T_ORDERS[RENT OUT DATE]&lt;=N$6),--(T_ORDERS[RETURN DATE]&gt;=N$6),T_ORDERS[QUANTITY]))),"")</f>
        <v>1</v>
      </c>
      <c r="O22" s="47">
        <f>IFERROR(IF($B22="","",IF(I_CH_CAL=2,SUMPRODUCT(--(T_ORDERS[ASSET]=$B22),--(T_ORDERS[RENT OUT DATE]&lt;=O$6),--(T_ORDERS[RETURN DATE]&gt;=O$6),T_ORDERS[QUANTITY]),INDEX(T_ASSET['# OF ITEMS], $A22)-SUMPRODUCT(--(T_ORDERS[ASSET]=$B22),--(T_ORDERS[RENT OUT DATE]&lt;=O$6),--(T_ORDERS[RETURN DATE]&gt;=O$6),T_ORDERS[QUANTITY]))),"")</f>
        <v>1</v>
      </c>
      <c r="P22" s="47">
        <f>IFERROR(IF($B22="","",IF(I_CH_CAL=2,SUMPRODUCT(--(T_ORDERS[ASSET]=$B22),--(T_ORDERS[RENT OUT DATE]&lt;=P$6),--(T_ORDERS[RETURN DATE]&gt;=P$6),T_ORDERS[QUANTITY]),INDEX(T_ASSET['# OF ITEMS], $A22)-SUMPRODUCT(--(T_ORDERS[ASSET]=$B22),--(T_ORDERS[RENT OUT DATE]&lt;=P$6),--(T_ORDERS[RETURN DATE]&gt;=P$6),T_ORDERS[QUANTITY]))),"")</f>
        <v>1</v>
      </c>
      <c r="Q22" s="47">
        <f>IFERROR(IF($B22="","",IF(I_CH_CAL=2,SUMPRODUCT(--(T_ORDERS[ASSET]=$B22),--(T_ORDERS[RENT OUT DATE]&lt;=Q$6),--(T_ORDERS[RETURN DATE]&gt;=Q$6),T_ORDERS[QUANTITY]),INDEX(T_ASSET['# OF ITEMS], $A22)-SUMPRODUCT(--(T_ORDERS[ASSET]=$B22),--(T_ORDERS[RENT OUT DATE]&lt;=Q$6),--(T_ORDERS[RETURN DATE]&gt;=Q$6),T_ORDERS[QUANTITY]))),"")</f>
        <v>1</v>
      </c>
      <c r="R22" s="47">
        <f>IFERROR(IF($B22="","",IF(I_CH_CAL=2,SUMPRODUCT(--(T_ORDERS[ASSET]=$B22),--(T_ORDERS[RENT OUT DATE]&lt;=R$6),--(T_ORDERS[RETURN DATE]&gt;=R$6),T_ORDERS[QUANTITY]),INDEX(T_ASSET['# OF ITEMS], $A22)-SUMPRODUCT(--(T_ORDERS[ASSET]=$B22),--(T_ORDERS[RENT OUT DATE]&lt;=R$6),--(T_ORDERS[RETURN DATE]&gt;=R$6),T_ORDERS[QUANTITY]))),"")</f>
        <v>1</v>
      </c>
      <c r="S22" s="47">
        <f>IFERROR(IF($B22="","",IF(I_CH_CAL=2,SUMPRODUCT(--(T_ORDERS[ASSET]=$B22),--(T_ORDERS[RENT OUT DATE]&lt;=S$6),--(T_ORDERS[RETURN DATE]&gt;=S$6),T_ORDERS[QUANTITY]),INDEX(T_ASSET['# OF ITEMS], $A22)-SUMPRODUCT(--(T_ORDERS[ASSET]=$B22),--(T_ORDERS[RENT OUT DATE]&lt;=S$6),--(T_ORDERS[RETURN DATE]&gt;=S$6),T_ORDERS[QUANTITY]))),"")</f>
        <v>1</v>
      </c>
      <c r="T22" s="47">
        <f>IFERROR(IF($B22="","",IF(I_CH_CAL=2,SUMPRODUCT(--(T_ORDERS[ASSET]=$B22),--(T_ORDERS[RENT OUT DATE]&lt;=T$6),--(T_ORDERS[RETURN DATE]&gt;=T$6),T_ORDERS[QUANTITY]),INDEX(T_ASSET['# OF ITEMS], $A22)-SUMPRODUCT(--(T_ORDERS[ASSET]=$B22),--(T_ORDERS[RENT OUT DATE]&lt;=T$6),--(T_ORDERS[RETURN DATE]&gt;=T$6),T_ORDERS[QUANTITY]))),"")</f>
        <v>1</v>
      </c>
      <c r="U22" s="47">
        <f>IFERROR(IF($B22="","",IF(I_CH_CAL=2,SUMPRODUCT(--(T_ORDERS[ASSET]=$B22),--(T_ORDERS[RENT OUT DATE]&lt;=U$6),--(T_ORDERS[RETURN DATE]&gt;=U$6),T_ORDERS[QUANTITY]),INDEX(T_ASSET['# OF ITEMS], $A22)-SUMPRODUCT(--(T_ORDERS[ASSET]=$B22),--(T_ORDERS[RENT OUT DATE]&lt;=U$6),--(T_ORDERS[RETURN DATE]&gt;=U$6),T_ORDERS[QUANTITY]))),"")</f>
        <v>1</v>
      </c>
      <c r="V22" s="47">
        <f>IFERROR(IF($B22="","",IF(I_CH_CAL=2,SUMPRODUCT(--(T_ORDERS[ASSET]=$B22),--(T_ORDERS[RENT OUT DATE]&lt;=V$6),--(T_ORDERS[RETURN DATE]&gt;=V$6),T_ORDERS[QUANTITY]),INDEX(T_ASSET['# OF ITEMS], $A22)-SUMPRODUCT(--(T_ORDERS[ASSET]=$B22),--(T_ORDERS[RENT OUT DATE]&lt;=V$6),--(T_ORDERS[RETURN DATE]&gt;=V$6),T_ORDERS[QUANTITY]))),"")</f>
        <v>1</v>
      </c>
      <c r="W22" s="47">
        <f>IFERROR(IF($B22="","",IF(I_CH_CAL=2,SUMPRODUCT(--(T_ORDERS[ASSET]=$B22),--(T_ORDERS[RENT OUT DATE]&lt;=W$6),--(T_ORDERS[RETURN DATE]&gt;=W$6),T_ORDERS[QUANTITY]),INDEX(T_ASSET['# OF ITEMS], $A22)-SUMPRODUCT(--(T_ORDERS[ASSET]=$B22),--(T_ORDERS[RENT OUT DATE]&lt;=W$6),--(T_ORDERS[RETURN DATE]&gt;=W$6),T_ORDERS[QUANTITY]))),"")</f>
        <v>1</v>
      </c>
      <c r="X22" s="47">
        <f>IFERROR(IF($B22="","",IF(I_CH_CAL=2,SUMPRODUCT(--(T_ORDERS[ASSET]=$B22),--(T_ORDERS[RENT OUT DATE]&lt;=X$6),--(T_ORDERS[RETURN DATE]&gt;=X$6),T_ORDERS[QUANTITY]),INDEX(T_ASSET['# OF ITEMS], $A22)-SUMPRODUCT(--(T_ORDERS[ASSET]=$B22),--(T_ORDERS[RENT OUT DATE]&lt;=X$6),--(T_ORDERS[RETURN DATE]&gt;=X$6),T_ORDERS[QUANTITY]))),"")</f>
        <v>1</v>
      </c>
      <c r="Y22" s="47">
        <f>IFERROR(IF($B22="","",IF(I_CH_CAL=2,SUMPRODUCT(--(T_ORDERS[ASSET]=$B22),--(T_ORDERS[RENT OUT DATE]&lt;=Y$6),--(T_ORDERS[RETURN DATE]&gt;=Y$6),T_ORDERS[QUANTITY]),INDEX(T_ASSET['# OF ITEMS], $A22)-SUMPRODUCT(--(T_ORDERS[ASSET]=$B22),--(T_ORDERS[RENT OUT DATE]&lt;=Y$6),--(T_ORDERS[RETURN DATE]&gt;=Y$6),T_ORDERS[QUANTITY]))),"")</f>
        <v>1</v>
      </c>
      <c r="Z22" s="47">
        <f>IFERROR(IF($B22="","",IF(I_CH_CAL=2,SUMPRODUCT(--(T_ORDERS[ASSET]=$B22),--(T_ORDERS[RENT OUT DATE]&lt;=Z$6),--(T_ORDERS[RETURN DATE]&gt;=Z$6),T_ORDERS[QUANTITY]),INDEX(T_ASSET['# OF ITEMS], $A22)-SUMPRODUCT(--(T_ORDERS[ASSET]=$B22),--(T_ORDERS[RENT OUT DATE]&lt;=Z$6),--(T_ORDERS[RETURN DATE]&gt;=Z$6),T_ORDERS[QUANTITY]))),"")</f>
        <v>1</v>
      </c>
      <c r="AA22" s="47">
        <f>IFERROR(IF($B22="","",IF(I_CH_CAL=2,SUMPRODUCT(--(T_ORDERS[ASSET]=$B22),--(T_ORDERS[RENT OUT DATE]&lt;=AA$6),--(T_ORDERS[RETURN DATE]&gt;=AA$6),T_ORDERS[QUANTITY]),INDEX(T_ASSET['# OF ITEMS], $A22)-SUMPRODUCT(--(T_ORDERS[ASSET]=$B22),--(T_ORDERS[RENT OUT DATE]&lt;=AA$6),--(T_ORDERS[RETURN DATE]&gt;=AA$6),T_ORDERS[QUANTITY]))),"")</f>
        <v>1</v>
      </c>
      <c r="AB22" s="47">
        <f>IFERROR(IF($B22="","",IF(I_CH_CAL=2,SUMPRODUCT(--(T_ORDERS[ASSET]=$B22),--(T_ORDERS[RENT OUT DATE]&lt;=AB$6),--(T_ORDERS[RETURN DATE]&gt;=AB$6),T_ORDERS[QUANTITY]),INDEX(T_ASSET['# OF ITEMS], $A22)-SUMPRODUCT(--(T_ORDERS[ASSET]=$B22),--(T_ORDERS[RENT OUT DATE]&lt;=AB$6),--(T_ORDERS[RETURN DATE]&gt;=AB$6),T_ORDERS[QUANTITY]))),"")</f>
        <v>1</v>
      </c>
      <c r="AC22" s="47">
        <f>IFERROR(IF($B22="","",IF(I_CH_CAL=2,SUMPRODUCT(--(T_ORDERS[ASSET]=$B22),--(T_ORDERS[RENT OUT DATE]&lt;=AC$6),--(T_ORDERS[RETURN DATE]&gt;=AC$6),T_ORDERS[QUANTITY]),INDEX(T_ASSET['# OF ITEMS], $A22)-SUMPRODUCT(--(T_ORDERS[ASSET]=$B22),--(T_ORDERS[RENT OUT DATE]&lt;=AC$6),--(T_ORDERS[RETURN DATE]&gt;=AC$6),T_ORDERS[QUANTITY]))),"")</f>
        <v>1</v>
      </c>
      <c r="AD22" s="47">
        <f>IFERROR(IF($B22="","",IF(I_CH_CAL=2,SUMPRODUCT(--(T_ORDERS[ASSET]=$B22),--(T_ORDERS[RENT OUT DATE]&lt;=AD$6),--(T_ORDERS[RETURN DATE]&gt;=AD$6),T_ORDERS[QUANTITY]),INDEX(T_ASSET['# OF ITEMS], $A22)-SUMPRODUCT(--(T_ORDERS[ASSET]=$B22),--(T_ORDERS[RENT OUT DATE]&lt;=AD$6),--(T_ORDERS[RETURN DATE]&gt;=AD$6),T_ORDERS[QUANTITY]))),"")</f>
        <v>1</v>
      </c>
      <c r="AE22" s="47">
        <f>IFERROR(IF($B22="","",IF(I_CH_CAL=2,SUMPRODUCT(--(T_ORDERS[ASSET]=$B22),--(T_ORDERS[RENT OUT DATE]&lt;=AE$6),--(T_ORDERS[RETURN DATE]&gt;=AE$6),T_ORDERS[QUANTITY]),INDEX(T_ASSET['# OF ITEMS], $A22)-SUMPRODUCT(--(T_ORDERS[ASSET]=$B22),--(T_ORDERS[RENT OUT DATE]&lt;=AE$6),--(T_ORDERS[RETURN DATE]&gt;=AE$6),T_ORDERS[QUANTITY]))),"")</f>
        <v>1</v>
      </c>
      <c r="AF22" s="47">
        <f>IFERROR(IF($B22="","",IF(I_CH_CAL=2,SUMPRODUCT(--(T_ORDERS[ASSET]=$B22),--(T_ORDERS[RENT OUT DATE]&lt;=AF$6),--(T_ORDERS[RETURN DATE]&gt;=AF$6),T_ORDERS[QUANTITY]),INDEX(T_ASSET['# OF ITEMS], $A22)-SUMPRODUCT(--(T_ORDERS[ASSET]=$B22),--(T_ORDERS[RENT OUT DATE]&lt;=AF$6),--(T_ORDERS[RETURN DATE]&gt;=AF$6),T_ORDERS[QUANTITY]))),"")</f>
        <v>1</v>
      </c>
      <c r="AG22" s="47">
        <f>IFERROR(IF($B22="","",IF(I_CH_CAL=2,SUMPRODUCT(--(T_ORDERS[ASSET]=$B22),--(T_ORDERS[RENT OUT DATE]&lt;=AG$6),--(T_ORDERS[RETURN DATE]&gt;=AG$6),T_ORDERS[QUANTITY]),INDEX(T_ASSET['# OF ITEMS], $A22)-SUMPRODUCT(--(T_ORDERS[ASSET]=$B22),--(T_ORDERS[RENT OUT DATE]&lt;=AG$6),--(T_ORDERS[RETURN DATE]&gt;=AG$6),T_ORDERS[QUANTITY]))),"")</f>
        <v>1</v>
      </c>
    </row>
    <row r="23" spans="1:33" ht="15.75" x14ac:dyDescent="0.5">
      <c r="A23" s="45">
        <f t="shared" si="2"/>
        <v>16</v>
      </c>
      <c r="B23" s="45">
        <f t="shared" si="3"/>
        <v>0</v>
      </c>
      <c r="C23" s="47">
        <f>IFERROR(IF($B23="","",IF(I_CH_CAL=2,SUMPRODUCT(--(T_ORDERS[ASSET]=$B23),--(T_ORDERS[RENT OUT DATE]&lt;=C$6),--(T_ORDERS[RETURN DATE]&gt;=C$6),T_ORDERS[QUANTITY]),INDEX(T_ASSET['# OF ITEMS], $A23)-SUMPRODUCT(--(T_ORDERS[ASSET]=$B23),--(T_ORDERS[RENT OUT DATE]&lt;=C$6),--(T_ORDERS[RETURN DATE]&gt;=C$6),T_ORDERS[QUANTITY]))),"")</f>
        <v>0</v>
      </c>
      <c r="D23" s="47">
        <f>IFERROR(IF($B23="","",IF(I_CH_CAL=2,SUMPRODUCT(--(T_ORDERS[ASSET]=$B23),--(T_ORDERS[RENT OUT DATE]&lt;=D$6),--(T_ORDERS[RETURN DATE]&gt;=D$6),T_ORDERS[QUANTITY]),INDEX(T_ASSET['# OF ITEMS], $A23)-SUMPRODUCT(--(T_ORDERS[ASSET]=$B23),--(T_ORDERS[RENT OUT DATE]&lt;=D$6),--(T_ORDERS[RETURN DATE]&gt;=D$6),T_ORDERS[QUANTITY]))),"")</f>
        <v>0</v>
      </c>
      <c r="E23" s="47">
        <f>IFERROR(IF($B23="","",IF(I_CH_CAL=2,SUMPRODUCT(--(T_ORDERS[ASSET]=$B23),--(T_ORDERS[RENT OUT DATE]&lt;=E$6),--(T_ORDERS[RETURN DATE]&gt;=E$6),T_ORDERS[QUANTITY]),INDEX(T_ASSET['# OF ITEMS], $A23)-SUMPRODUCT(--(T_ORDERS[ASSET]=$B23),--(T_ORDERS[RENT OUT DATE]&lt;=E$6),--(T_ORDERS[RETURN DATE]&gt;=E$6),T_ORDERS[QUANTITY]))),"")</f>
        <v>0</v>
      </c>
      <c r="F23" s="47">
        <f>IFERROR(IF($B23="","",IF(I_CH_CAL=2,SUMPRODUCT(--(T_ORDERS[ASSET]=$B23),--(T_ORDERS[RENT OUT DATE]&lt;=F$6),--(T_ORDERS[RETURN DATE]&gt;=F$6),T_ORDERS[QUANTITY]),INDEX(T_ASSET['# OF ITEMS], $A23)-SUMPRODUCT(--(T_ORDERS[ASSET]=$B23),--(T_ORDERS[RENT OUT DATE]&lt;=F$6),--(T_ORDERS[RETURN DATE]&gt;=F$6),T_ORDERS[QUANTITY]))),"")</f>
        <v>0</v>
      </c>
      <c r="G23" s="47">
        <f>IFERROR(IF($B23="","",IF(I_CH_CAL=2,SUMPRODUCT(--(T_ORDERS[ASSET]=$B23),--(T_ORDERS[RENT OUT DATE]&lt;=G$6),--(T_ORDERS[RETURN DATE]&gt;=G$6),T_ORDERS[QUANTITY]),INDEX(T_ASSET['# OF ITEMS], $A23)-SUMPRODUCT(--(T_ORDERS[ASSET]=$B23),--(T_ORDERS[RENT OUT DATE]&lt;=G$6),--(T_ORDERS[RETURN DATE]&gt;=G$6),T_ORDERS[QUANTITY]))),"")</f>
        <v>0</v>
      </c>
      <c r="H23" s="47">
        <f>IFERROR(IF($B23="","",IF(I_CH_CAL=2,SUMPRODUCT(--(T_ORDERS[ASSET]=$B23),--(T_ORDERS[RENT OUT DATE]&lt;=H$6),--(T_ORDERS[RETURN DATE]&gt;=H$6),T_ORDERS[QUANTITY]),INDEX(T_ASSET['# OF ITEMS], $A23)-SUMPRODUCT(--(T_ORDERS[ASSET]=$B23),--(T_ORDERS[RENT OUT DATE]&lt;=H$6),--(T_ORDERS[RETURN DATE]&gt;=H$6),T_ORDERS[QUANTITY]))),"")</f>
        <v>0</v>
      </c>
      <c r="I23" s="47">
        <f>IFERROR(IF($B23="","",IF(I_CH_CAL=2,SUMPRODUCT(--(T_ORDERS[ASSET]=$B23),--(T_ORDERS[RENT OUT DATE]&lt;=I$6),--(T_ORDERS[RETURN DATE]&gt;=I$6),T_ORDERS[QUANTITY]),INDEX(T_ASSET['# OF ITEMS], $A23)-SUMPRODUCT(--(T_ORDERS[ASSET]=$B23),--(T_ORDERS[RENT OUT DATE]&lt;=I$6),--(T_ORDERS[RETURN DATE]&gt;=I$6),T_ORDERS[QUANTITY]))),"")</f>
        <v>0</v>
      </c>
      <c r="J23" s="47">
        <f>IFERROR(IF($B23="","",IF(I_CH_CAL=2,SUMPRODUCT(--(T_ORDERS[ASSET]=$B23),--(T_ORDERS[RENT OUT DATE]&lt;=J$6),--(T_ORDERS[RETURN DATE]&gt;=J$6),T_ORDERS[QUANTITY]),INDEX(T_ASSET['# OF ITEMS], $A23)-SUMPRODUCT(--(T_ORDERS[ASSET]=$B23),--(T_ORDERS[RENT OUT DATE]&lt;=J$6),--(T_ORDERS[RETURN DATE]&gt;=J$6),T_ORDERS[QUANTITY]))),"")</f>
        <v>0</v>
      </c>
      <c r="K23" s="47">
        <f>IFERROR(IF($B23="","",IF(I_CH_CAL=2,SUMPRODUCT(--(T_ORDERS[ASSET]=$B23),--(T_ORDERS[RENT OUT DATE]&lt;=K$6),--(T_ORDERS[RETURN DATE]&gt;=K$6),T_ORDERS[QUANTITY]),INDEX(T_ASSET['# OF ITEMS], $A23)-SUMPRODUCT(--(T_ORDERS[ASSET]=$B23),--(T_ORDERS[RENT OUT DATE]&lt;=K$6),--(T_ORDERS[RETURN DATE]&gt;=K$6),T_ORDERS[QUANTITY]))),"")</f>
        <v>0</v>
      </c>
      <c r="L23" s="47">
        <f>IFERROR(IF($B23="","",IF(I_CH_CAL=2,SUMPRODUCT(--(T_ORDERS[ASSET]=$B23),--(T_ORDERS[RENT OUT DATE]&lt;=L$6),--(T_ORDERS[RETURN DATE]&gt;=L$6),T_ORDERS[QUANTITY]),INDEX(T_ASSET['# OF ITEMS], $A23)-SUMPRODUCT(--(T_ORDERS[ASSET]=$B23),--(T_ORDERS[RENT OUT DATE]&lt;=L$6),--(T_ORDERS[RETURN DATE]&gt;=L$6),T_ORDERS[QUANTITY]))),"")</f>
        <v>0</v>
      </c>
      <c r="M23" s="47">
        <f>IFERROR(IF($B23="","",IF(I_CH_CAL=2,SUMPRODUCT(--(T_ORDERS[ASSET]=$B23),--(T_ORDERS[RENT OUT DATE]&lt;=M$6),--(T_ORDERS[RETURN DATE]&gt;=M$6),T_ORDERS[QUANTITY]),INDEX(T_ASSET['# OF ITEMS], $A23)-SUMPRODUCT(--(T_ORDERS[ASSET]=$B23),--(T_ORDERS[RENT OUT DATE]&lt;=M$6),--(T_ORDERS[RETURN DATE]&gt;=M$6),T_ORDERS[QUANTITY]))),"")</f>
        <v>0</v>
      </c>
      <c r="N23" s="47">
        <f>IFERROR(IF($B23="","",IF(I_CH_CAL=2,SUMPRODUCT(--(T_ORDERS[ASSET]=$B23),--(T_ORDERS[RENT OUT DATE]&lt;=N$6),--(T_ORDERS[RETURN DATE]&gt;=N$6),T_ORDERS[QUANTITY]),INDEX(T_ASSET['# OF ITEMS], $A23)-SUMPRODUCT(--(T_ORDERS[ASSET]=$B23),--(T_ORDERS[RENT OUT DATE]&lt;=N$6),--(T_ORDERS[RETURN DATE]&gt;=N$6),T_ORDERS[QUANTITY]))),"")</f>
        <v>0</v>
      </c>
      <c r="O23" s="47">
        <f>IFERROR(IF($B23="","",IF(I_CH_CAL=2,SUMPRODUCT(--(T_ORDERS[ASSET]=$B23),--(T_ORDERS[RENT OUT DATE]&lt;=O$6),--(T_ORDERS[RETURN DATE]&gt;=O$6),T_ORDERS[QUANTITY]),INDEX(T_ASSET['# OF ITEMS], $A23)-SUMPRODUCT(--(T_ORDERS[ASSET]=$B23),--(T_ORDERS[RENT OUT DATE]&lt;=O$6),--(T_ORDERS[RETURN DATE]&gt;=O$6),T_ORDERS[QUANTITY]))),"")</f>
        <v>0</v>
      </c>
      <c r="P23" s="47">
        <f>IFERROR(IF($B23="","",IF(I_CH_CAL=2,SUMPRODUCT(--(T_ORDERS[ASSET]=$B23),--(T_ORDERS[RENT OUT DATE]&lt;=P$6),--(T_ORDERS[RETURN DATE]&gt;=P$6),T_ORDERS[QUANTITY]),INDEX(T_ASSET['# OF ITEMS], $A23)-SUMPRODUCT(--(T_ORDERS[ASSET]=$B23),--(T_ORDERS[RENT OUT DATE]&lt;=P$6),--(T_ORDERS[RETURN DATE]&gt;=P$6),T_ORDERS[QUANTITY]))),"")</f>
        <v>0</v>
      </c>
      <c r="Q23" s="47">
        <f>IFERROR(IF($B23="","",IF(I_CH_CAL=2,SUMPRODUCT(--(T_ORDERS[ASSET]=$B23),--(T_ORDERS[RENT OUT DATE]&lt;=Q$6),--(T_ORDERS[RETURN DATE]&gt;=Q$6),T_ORDERS[QUANTITY]),INDEX(T_ASSET['# OF ITEMS], $A23)-SUMPRODUCT(--(T_ORDERS[ASSET]=$B23),--(T_ORDERS[RENT OUT DATE]&lt;=Q$6),--(T_ORDERS[RETURN DATE]&gt;=Q$6),T_ORDERS[QUANTITY]))),"")</f>
        <v>0</v>
      </c>
      <c r="R23" s="47">
        <f>IFERROR(IF($B23="","",IF(I_CH_CAL=2,SUMPRODUCT(--(T_ORDERS[ASSET]=$B23),--(T_ORDERS[RENT OUT DATE]&lt;=R$6),--(T_ORDERS[RETURN DATE]&gt;=R$6),T_ORDERS[QUANTITY]),INDEX(T_ASSET['# OF ITEMS], $A23)-SUMPRODUCT(--(T_ORDERS[ASSET]=$B23),--(T_ORDERS[RENT OUT DATE]&lt;=R$6),--(T_ORDERS[RETURN DATE]&gt;=R$6),T_ORDERS[QUANTITY]))),"")</f>
        <v>0</v>
      </c>
      <c r="S23" s="47">
        <f>IFERROR(IF($B23="","",IF(I_CH_CAL=2,SUMPRODUCT(--(T_ORDERS[ASSET]=$B23),--(T_ORDERS[RENT OUT DATE]&lt;=S$6),--(T_ORDERS[RETURN DATE]&gt;=S$6),T_ORDERS[QUANTITY]),INDEX(T_ASSET['# OF ITEMS], $A23)-SUMPRODUCT(--(T_ORDERS[ASSET]=$B23),--(T_ORDERS[RENT OUT DATE]&lt;=S$6),--(T_ORDERS[RETURN DATE]&gt;=S$6),T_ORDERS[QUANTITY]))),"")</f>
        <v>0</v>
      </c>
      <c r="T23" s="47">
        <f>IFERROR(IF($B23="","",IF(I_CH_CAL=2,SUMPRODUCT(--(T_ORDERS[ASSET]=$B23),--(T_ORDERS[RENT OUT DATE]&lt;=T$6),--(T_ORDERS[RETURN DATE]&gt;=T$6),T_ORDERS[QUANTITY]),INDEX(T_ASSET['# OF ITEMS], $A23)-SUMPRODUCT(--(T_ORDERS[ASSET]=$B23),--(T_ORDERS[RENT OUT DATE]&lt;=T$6),--(T_ORDERS[RETURN DATE]&gt;=T$6),T_ORDERS[QUANTITY]))),"")</f>
        <v>0</v>
      </c>
      <c r="U23" s="47">
        <f>IFERROR(IF($B23="","",IF(I_CH_CAL=2,SUMPRODUCT(--(T_ORDERS[ASSET]=$B23),--(T_ORDERS[RENT OUT DATE]&lt;=U$6),--(T_ORDERS[RETURN DATE]&gt;=U$6),T_ORDERS[QUANTITY]),INDEX(T_ASSET['# OF ITEMS], $A23)-SUMPRODUCT(--(T_ORDERS[ASSET]=$B23),--(T_ORDERS[RENT OUT DATE]&lt;=U$6),--(T_ORDERS[RETURN DATE]&gt;=U$6),T_ORDERS[QUANTITY]))),"")</f>
        <v>0</v>
      </c>
      <c r="V23" s="47">
        <f>IFERROR(IF($B23="","",IF(I_CH_CAL=2,SUMPRODUCT(--(T_ORDERS[ASSET]=$B23),--(T_ORDERS[RENT OUT DATE]&lt;=V$6),--(T_ORDERS[RETURN DATE]&gt;=V$6),T_ORDERS[QUANTITY]),INDEX(T_ASSET['# OF ITEMS], $A23)-SUMPRODUCT(--(T_ORDERS[ASSET]=$B23),--(T_ORDERS[RENT OUT DATE]&lt;=V$6),--(T_ORDERS[RETURN DATE]&gt;=V$6),T_ORDERS[QUANTITY]))),"")</f>
        <v>0</v>
      </c>
      <c r="W23" s="47">
        <f>IFERROR(IF($B23="","",IF(I_CH_CAL=2,SUMPRODUCT(--(T_ORDERS[ASSET]=$B23),--(T_ORDERS[RENT OUT DATE]&lt;=W$6),--(T_ORDERS[RETURN DATE]&gt;=W$6),T_ORDERS[QUANTITY]),INDEX(T_ASSET['# OF ITEMS], $A23)-SUMPRODUCT(--(T_ORDERS[ASSET]=$B23),--(T_ORDERS[RENT OUT DATE]&lt;=W$6),--(T_ORDERS[RETURN DATE]&gt;=W$6),T_ORDERS[QUANTITY]))),"")</f>
        <v>0</v>
      </c>
      <c r="X23" s="47">
        <f>IFERROR(IF($B23="","",IF(I_CH_CAL=2,SUMPRODUCT(--(T_ORDERS[ASSET]=$B23),--(T_ORDERS[RENT OUT DATE]&lt;=X$6),--(T_ORDERS[RETURN DATE]&gt;=X$6),T_ORDERS[QUANTITY]),INDEX(T_ASSET['# OF ITEMS], $A23)-SUMPRODUCT(--(T_ORDERS[ASSET]=$B23),--(T_ORDERS[RENT OUT DATE]&lt;=X$6),--(T_ORDERS[RETURN DATE]&gt;=X$6),T_ORDERS[QUANTITY]))),"")</f>
        <v>0</v>
      </c>
      <c r="Y23" s="47">
        <f>IFERROR(IF($B23="","",IF(I_CH_CAL=2,SUMPRODUCT(--(T_ORDERS[ASSET]=$B23),--(T_ORDERS[RENT OUT DATE]&lt;=Y$6),--(T_ORDERS[RETURN DATE]&gt;=Y$6),T_ORDERS[QUANTITY]),INDEX(T_ASSET['# OF ITEMS], $A23)-SUMPRODUCT(--(T_ORDERS[ASSET]=$B23),--(T_ORDERS[RENT OUT DATE]&lt;=Y$6),--(T_ORDERS[RETURN DATE]&gt;=Y$6),T_ORDERS[QUANTITY]))),"")</f>
        <v>0</v>
      </c>
      <c r="Z23" s="47">
        <f>IFERROR(IF($B23="","",IF(I_CH_CAL=2,SUMPRODUCT(--(T_ORDERS[ASSET]=$B23),--(T_ORDERS[RENT OUT DATE]&lt;=Z$6),--(T_ORDERS[RETURN DATE]&gt;=Z$6),T_ORDERS[QUANTITY]),INDEX(T_ASSET['# OF ITEMS], $A23)-SUMPRODUCT(--(T_ORDERS[ASSET]=$B23),--(T_ORDERS[RENT OUT DATE]&lt;=Z$6),--(T_ORDERS[RETURN DATE]&gt;=Z$6),T_ORDERS[QUANTITY]))),"")</f>
        <v>0</v>
      </c>
      <c r="AA23" s="47">
        <f>IFERROR(IF($B23="","",IF(I_CH_CAL=2,SUMPRODUCT(--(T_ORDERS[ASSET]=$B23),--(T_ORDERS[RENT OUT DATE]&lt;=AA$6),--(T_ORDERS[RETURN DATE]&gt;=AA$6),T_ORDERS[QUANTITY]),INDEX(T_ASSET['# OF ITEMS], $A23)-SUMPRODUCT(--(T_ORDERS[ASSET]=$B23),--(T_ORDERS[RENT OUT DATE]&lt;=AA$6),--(T_ORDERS[RETURN DATE]&gt;=AA$6),T_ORDERS[QUANTITY]))),"")</f>
        <v>0</v>
      </c>
      <c r="AB23" s="47">
        <f>IFERROR(IF($B23="","",IF(I_CH_CAL=2,SUMPRODUCT(--(T_ORDERS[ASSET]=$B23),--(T_ORDERS[RENT OUT DATE]&lt;=AB$6),--(T_ORDERS[RETURN DATE]&gt;=AB$6),T_ORDERS[QUANTITY]),INDEX(T_ASSET['# OF ITEMS], $A23)-SUMPRODUCT(--(T_ORDERS[ASSET]=$B23),--(T_ORDERS[RENT OUT DATE]&lt;=AB$6),--(T_ORDERS[RETURN DATE]&gt;=AB$6),T_ORDERS[QUANTITY]))),"")</f>
        <v>0</v>
      </c>
      <c r="AC23" s="47">
        <f>IFERROR(IF($B23="","",IF(I_CH_CAL=2,SUMPRODUCT(--(T_ORDERS[ASSET]=$B23),--(T_ORDERS[RENT OUT DATE]&lt;=AC$6),--(T_ORDERS[RETURN DATE]&gt;=AC$6),T_ORDERS[QUANTITY]),INDEX(T_ASSET['# OF ITEMS], $A23)-SUMPRODUCT(--(T_ORDERS[ASSET]=$B23),--(T_ORDERS[RENT OUT DATE]&lt;=AC$6),--(T_ORDERS[RETURN DATE]&gt;=AC$6),T_ORDERS[QUANTITY]))),"")</f>
        <v>0</v>
      </c>
      <c r="AD23" s="47">
        <f>IFERROR(IF($B23="","",IF(I_CH_CAL=2,SUMPRODUCT(--(T_ORDERS[ASSET]=$B23),--(T_ORDERS[RENT OUT DATE]&lt;=AD$6),--(T_ORDERS[RETURN DATE]&gt;=AD$6),T_ORDERS[QUANTITY]),INDEX(T_ASSET['# OF ITEMS], $A23)-SUMPRODUCT(--(T_ORDERS[ASSET]=$B23),--(T_ORDERS[RENT OUT DATE]&lt;=AD$6),--(T_ORDERS[RETURN DATE]&gt;=AD$6),T_ORDERS[QUANTITY]))),"")</f>
        <v>0</v>
      </c>
      <c r="AE23" s="47">
        <f>IFERROR(IF($B23="","",IF(I_CH_CAL=2,SUMPRODUCT(--(T_ORDERS[ASSET]=$B23),--(T_ORDERS[RENT OUT DATE]&lt;=AE$6),--(T_ORDERS[RETURN DATE]&gt;=AE$6),T_ORDERS[QUANTITY]),INDEX(T_ASSET['# OF ITEMS], $A23)-SUMPRODUCT(--(T_ORDERS[ASSET]=$B23),--(T_ORDERS[RENT OUT DATE]&lt;=AE$6),--(T_ORDERS[RETURN DATE]&gt;=AE$6),T_ORDERS[QUANTITY]))),"")</f>
        <v>0</v>
      </c>
      <c r="AF23" s="47">
        <f>IFERROR(IF($B23="","",IF(I_CH_CAL=2,SUMPRODUCT(--(T_ORDERS[ASSET]=$B23),--(T_ORDERS[RENT OUT DATE]&lt;=AF$6),--(T_ORDERS[RETURN DATE]&gt;=AF$6),T_ORDERS[QUANTITY]),INDEX(T_ASSET['# OF ITEMS], $A23)-SUMPRODUCT(--(T_ORDERS[ASSET]=$B23),--(T_ORDERS[RENT OUT DATE]&lt;=AF$6),--(T_ORDERS[RETURN DATE]&gt;=AF$6),T_ORDERS[QUANTITY]))),"")</f>
        <v>0</v>
      </c>
      <c r="AG23" s="47">
        <f>IFERROR(IF($B23="","",IF(I_CH_CAL=2,SUMPRODUCT(--(T_ORDERS[ASSET]=$B23),--(T_ORDERS[RENT OUT DATE]&lt;=AG$6),--(T_ORDERS[RETURN DATE]&gt;=AG$6),T_ORDERS[QUANTITY]),INDEX(T_ASSET['# OF ITEMS], $A23)-SUMPRODUCT(--(T_ORDERS[ASSET]=$B23),--(T_ORDERS[RENT OUT DATE]&lt;=AG$6),--(T_ORDERS[RETURN DATE]&gt;=AG$6),T_ORDERS[QUANTITY]))),"")</f>
        <v>0</v>
      </c>
    </row>
    <row r="24" spans="1:33" ht="15.75" x14ac:dyDescent="0.5">
      <c r="A24" s="45">
        <f t="shared" si="2"/>
        <v>17</v>
      </c>
      <c r="B24" s="45" t="str">
        <f t="shared" si="3"/>
        <v/>
      </c>
      <c r="C24" s="47" t="str">
        <f>IFERROR(IF($B24="","",IF(I_CH_CAL=2,SUMPRODUCT(--(T_ORDERS[ASSET]=$B24),--(T_ORDERS[RENT OUT DATE]&lt;=C$6),--(T_ORDERS[RETURN DATE]&gt;=C$6),T_ORDERS[QUANTITY]),INDEX(T_ASSET['# OF ITEMS], $A24)-SUMPRODUCT(--(T_ORDERS[ASSET]=$B24),--(T_ORDERS[RENT OUT DATE]&lt;=C$6),--(T_ORDERS[RETURN DATE]&gt;=C$6),T_ORDERS[QUANTITY]))),"")</f>
        <v/>
      </c>
      <c r="D24" s="47" t="str">
        <f>IFERROR(IF($B24="","",IF(I_CH_CAL=2,SUMPRODUCT(--(T_ORDERS[ASSET]=$B24),--(T_ORDERS[RENT OUT DATE]&lt;=D$6),--(T_ORDERS[RETURN DATE]&gt;=D$6),T_ORDERS[QUANTITY]),INDEX(T_ASSET['# OF ITEMS], $A24)-SUMPRODUCT(--(T_ORDERS[ASSET]=$B24),--(T_ORDERS[RENT OUT DATE]&lt;=D$6),--(T_ORDERS[RETURN DATE]&gt;=D$6),T_ORDERS[QUANTITY]))),"")</f>
        <v/>
      </c>
      <c r="E24" s="47" t="str">
        <f>IFERROR(IF($B24="","",IF(I_CH_CAL=2,SUMPRODUCT(--(T_ORDERS[ASSET]=$B24),--(T_ORDERS[RENT OUT DATE]&lt;=E$6),--(T_ORDERS[RETURN DATE]&gt;=E$6),T_ORDERS[QUANTITY]),INDEX(T_ASSET['# OF ITEMS], $A24)-SUMPRODUCT(--(T_ORDERS[ASSET]=$B24),--(T_ORDERS[RENT OUT DATE]&lt;=E$6),--(T_ORDERS[RETURN DATE]&gt;=E$6),T_ORDERS[QUANTITY]))),"")</f>
        <v/>
      </c>
      <c r="F24" s="47" t="str">
        <f>IFERROR(IF($B24="","",IF(I_CH_CAL=2,SUMPRODUCT(--(T_ORDERS[ASSET]=$B24),--(T_ORDERS[RENT OUT DATE]&lt;=F$6),--(T_ORDERS[RETURN DATE]&gt;=F$6),T_ORDERS[QUANTITY]),INDEX(T_ASSET['# OF ITEMS], $A24)-SUMPRODUCT(--(T_ORDERS[ASSET]=$B24),--(T_ORDERS[RENT OUT DATE]&lt;=F$6),--(T_ORDERS[RETURN DATE]&gt;=F$6),T_ORDERS[QUANTITY]))),"")</f>
        <v/>
      </c>
      <c r="G24" s="47" t="str">
        <f>IFERROR(IF($B24="","",IF(I_CH_CAL=2,SUMPRODUCT(--(T_ORDERS[ASSET]=$B24),--(T_ORDERS[RENT OUT DATE]&lt;=G$6),--(T_ORDERS[RETURN DATE]&gt;=G$6),T_ORDERS[QUANTITY]),INDEX(T_ASSET['# OF ITEMS], $A24)-SUMPRODUCT(--(T_ORDERS[ASSET]=$B24),--(T_ORDERS[RENT OUT DATE]&lt;=G$6),--(T_ORDERS[RETURN DATE]&gt;=G$6),T_ORDERS[QUANTITY]))),"")</f>
        <v/>
      </c>
      <c r="H24" s="47" t="str">
        <f>IFERROR(IF($B24="","",IF(I_CH_CAL=2,SUMPRODUCT(--(T_ORDERS[ASSET]=$B24),--(T_ORDERS[RENT OUT DATE]&lt;=H$6),--(T_ORDERS[RETURN DATE]&gt;=H$6),T_ORDERS[QUANTITY]),INDEX(T_ASSET['# OF ITEMS], $A24)-SUMPRODUCT(--(T_ORDERS[ASSET]=$B24),--(T_ORDERS[RENT OUT DATE]&lt;=H$6),--(T_ORDERS[RETURN DATE]&gt;=H$6),T_ORDERS[QUANTITY]))),"")</f>
        <v/>
      </c>
      <c r="I24" s="47" t="str">
        <f>IFERROR(IF($B24="","",IF(I_CH_CAL=2,SUMPRODUCT(--(T_ORDERS[ASSET]=$B24),--(T_ORDERS[RENT OUT DATE]&lt;=I$6),--(T_ORDERS[RETURN DATE]&gt;=I$6),T_ORDERS[QUANTITY]),INDEX(T_ASSET['# OF ITEMS], $A24)-SUMPRODUCT(--(T_ORDERS[ASSET]=$B24),--(T_ORDERS[RENT OUT DATE]&lt;=I$6),--(T_ORDERS[RETURN DATE]&gt;=I$6),T_ORDERS[QUANTITY]))),"")</f>
        <v/>
      </c>
      <c r="J24" s="47" t="str">
        <f>IFERROR(IF($B24="","",IF(I_CH_CAL=2,SUMPRODUCT(--(T_ORDERS[ASSET]=$B24),--(T_ORDERS[RENT OUT DATE]&lt;=J$6),--(T_ORDERS[RETURN DATE]&gt;=J$6),T_ORDERS[QUANTITY]),INDEX(T_ASSET['# OF ITEMS], $A24)-SUMPRODUCT(--(T_ORDERS[ASSET]=$B24),--(T_ORDERS[RENT OUT DATE]&lt;=J$6),--(T_ORDERS[RETURN DATE]&gt;=J$6),T_ORDERS[QUANTITY]))),"")</f>
        <v/>
      </c>
      <c r="K24" s="47" t="str">
        <f>IFERROR(IF($B24="","",IF(I_CH_CAL=2,SUMPRODUCT(--(T_ORDERS[ASSET]=$B24),--(T_ORDERS[RENT OUT DATE]&lt;=K$6),--(T_ORDERS[RETURN DATE]&gt;=K$6),T_ORDERS[QUANTITY]),INDEX(T_ASSET['# OF ITEMS], $A24)-SUMPRODUCT(--(T_ORDERS[ASSET]=$B24),--(T_ORDERS[RENT OUT DATE]&lt;=K$6),--(T_ORDERS[RETURN DATE]&gt;=K$6),T_ORDERS[QUANTITY]))),"")</f>
        <v/>
      </c>
      <c r="L24" s="47" t="str">
        <f>IFERROR(IF($B24="","",IF(I_CH_CAL=2,SUMPRODUCT(--(T_ORDERS[ASSET]=$B24),--(T_ORDERS[RENT OUT DATE]&lt;=L$6),--(T_ORDERS[RETURN DATE]&gt;=L$6),T_ORDERS[QUANTITY]),INDEX(T_ASSET['# OF ITEMS], $A24)-SUMPRODUCT(--(T_ORDERS[ASSET]=$B24),--(T_ORDERS[RENT OUT DATE]&lt;=L$6),--(T_ORDERS[RETURN DATE]&gt;=L$6),T_ORDERS[QUANTITY]))),"")</f>
        <v/>
      </c>
      <c r="M24" s="47" t="str">
        <f>IFERROR(IF($B24="","",IF(I_CH_CAL=2,SUMPRODUCT(--(T_ORDERS[ASSET]=$B24),--(T_ORDERS[RENT OUT DATE]&lt;=M$6),--(T_ORDERS[RETURN DATE]&gt;=M$6),T_ORDERS[QUANTITY]),INDEX(T_ASSET['# OF ITEMS], $A24)-SUMPRODUCT(--(T_ORDERS[ASSET]=$B24),--(T_ORDERS[RENT OUT DATE]&lt;=M$6),--(T_ORDERS[RETURN DATE]&gt;=M$6),T_ORDERS[QUANTITY]))),"")</f>
        <v/>
      </c>
      <c r="N24" s="47" t="str">
        <f>IFERROR(IF($B24="","",IF(I_CH_CAL=2,SUMPRODUCT(--(T_ORDERS[ASSET]=$B24),--(T_ORDERS[RENT OUT DATE]&lt;=N$6),--(T_ORDERS[RETURN DATE]&gt;=N$6),T_ORDERS[QUANTITY]),INDEX(T_ASSET['# OF ITEMS], $A24)-SUMPRODUCT(--(T_ORDERS[ASSET]=$B24),--(T_ORDERS[RENT OUT DATE]&lt;=N$6),--(T_ORDERS[RETURN DATE]&gt;=N$6),T_ORDERS[QUANTITY]))),"")</f>
        <v/>
      </c>
      <c r="O24" s="47" t="str">
        <f>IFERROR(IF($B24="","",IF(I_CH_CAL=2,SUMPRODUCT(--(T_ORDERS[ASSET]=$B24),--(T_ORDERS[RENT OUT DATE]&lt;=O$6),--(T_ORDERS[RETURN DATE]&gt;=O$6),T_ORDERS[QUANTITY]),INDEX(T_ASSET['# OF ITEMS], $A24)-SUMPRODUCT(--(T_ORDERS[ASSET]=$B24),--(T_ORDERS[RENT OUT DATE]&lt;=O$6),--(T_ORDERS[RETURN DATE]&gt;=O$6),T_ORDERS[QUANTITY]))),"")</f>
        <v/>
      </c>
      <c r="P24" s="47" t="str">
        <f>IFERROR(IF($B24="","",IF(I_CH_CAL=2,SUMPRODUCT(--(T_ORDERS[ASSET]=$B24),--(T_ORDERS[RENT OUT DATE]&lt;=P$6),--(T_ORDERS[RETURN DATE]&gt;=P$6),T_ORDERS[QUANTITY]),INDEX(T_ASSET['# OF ITEMS], $A24)-SUMPRODUCT(--(T_ORDERS[ASSET]=$B24),--(T_ORDERS[RENT OUT DATE]&lt;=P$6),--(T_ORDERS[RETURN DATE]&gt;=P$6),T_ORDERS[QUANTITY]))),"")</f>
        <v/>
      </c>
      <c r="Q24" s="47" t="str">
        <f>IFERROR(IF($B24="","",IF(I_CH_CAL=2,SUMPRODUCT(--(T_ORDERS[ASSET]=$B24),--(T_ORDERS[RENT OUT DATE]&lt;=Q$6),--(T_ORDERS[RETURN DATE]&gt;=Q$6),T_ORDERS[QUANTITY]),INDEX(T_ASSET['# OF ITEMS], $A24)-SUMPRODUCT(--(T_ORDERS[ASSET]=$B24),--(T_ORDERS[RENT OUT DATE]&lt;=Q$6),--(T_ORDERS[RETURN DATE]&gt;=Q$6),T_ORDERS[QUANTITY]))),"")</f>
        <v/>
      </c>
      <c r="R24" s="47" t="str">
        <f>IFERROR(IF($B24="","",IF(I_CH_CAL=2,SUMPRODUCT(--(T_ORDERS[ASSET]=$B24),--(T_ORDERS[RENT OUT DATE]&lt;=R$6),--(T_ORDERS[RETURN DATE]&gt;=R$6),T_ORDERS[QUANTITY]),INDEX(T_ASSET['# OF ITEMS], $A24)-SUMPRODUCT(--(T_ORDERS[ASSET]=$B24),--(T_ORDERS[RENT OUT DATE]&lt;=R$6),--(T_ORDERS[RETURN DATE]&gt;=R$6),T_ORDERS[QUANTITY]))),"")</f>
        <v/>
      </c>
      <c r="S24" s="47" t="str">
        <f>IFERROR(IF($B24="","",IF(I_CH_CAL=2,SUMPRODUCT(--(T_ORDERS[ASSET]=$B24),--(T_ORDERS[RENT OUT DATE]&lt;=S$6),--(T_ORDERS[RETURN DATE]&gt;=S$6),T_ORDERS[QUANTITY]),INDEX(T_ASSET['# OF ITEMS], $A24)-SUMPRODUCT(--(T_ORDERS[ASSET]=$B24),--(T_ORDERS[RENT OUT DATE]&lt;=S$6),--(T_ORDERS[RETURN DATE]&gt;=S$6),T_ORDERS[QUANTITY]))),"")</f>
        <v/>
      </c>
      <c r="T24" s="47" t="str">
        <f>IFERROR(IF($B24="","",IF(I_CH_CAL=2,SUMPRODUCT(--(T_ORDERS[ASSET]=$B24),--(T_ORDERS[RENT OUT DATE]&lt;=T$6),--(T_ORDERS[RETURN DATE]&gt;=T$6),T_ORDERS[QUANTITY]),INDEX(T_ASSET['# OF ITEMS], $A24)-SUMPRODUCT(--(T_ORDERS[ASSET]=$B24),--(T_ORDERS[RENT OUT DATE]&lt;=T$6),--(T_ORDERS[RETURN DATE]&gt;=T$6),T_ORDERS[QUANTITY]))),"")</f>
        <v/>
      </c>
      <c r="U24" s="47" t="str">
        <f>IFERROR(IF($B24="","",IF(I_CH_CAL=2,SUMPRODUCT(--(T_ORDERS[ASSET]=$B24),--(T_ORDERS[RENT OUT DATE]&lt;=U$6),--(T_ORDERS[RETURN DATE]&gt;=U$6),T_ORDERS[QUANTITY]),INDEX(T_ASSET['# OF ITEMS], $A24)-SUMPRODUCT(--(T_ORDERS[ASSET]=$B24),--(T_ORDERS[RENT OUT DATE]&lt;=U$6),--(T_ORDERS[RETURN DATE]&gt;=U$6),T_ORDERS[QUANTITY]))),"")</f>
        <v/>
      </c>
      <c r="V24" s="47" t="str">
        <f>IFERROR(IF($B24="","",IF(I_CH_CAL=2,SUMPRODUCT(--(T_ORDERS[ASSET]=$B24),--(T_ORDERS[RENT OUT DATE]&lt;=V$6),--(T_ORDERS[RETURN DATE]&gt;=V$6),T_ORDERS[QUANTITY]),INDEX(T_ASSET['# OF ITEMS], $A24)-SUMPRODUCT(--(T_ORDERS[ASSET]=$B24),--(T_ORDERS[RENT OUT DATE]&lt;=V$6),--(T_ORDERS[RETURN DATE]&gt;=V$6),T_ORDERS[QUANTITY]))),"")</f>
        <v/>
      </c>
      <c r="W24" s="47" t="str">
        <f>IFERROR(IF($B24="","",IF(I_CH_CAL=2,SUMPRODUCT(--(T_ORDERS[ASSET]=$B24),--(T_ORDERS[RENT OUT DATE]&lt;=W$6),--(T_ORDERS[RETURN DATE]&gt;=W$6),T_ORDERS[QUANTITY]),INDEX(T_ASSET['# OF ITEMS], $A24)-SUMPRODUCT(--(T_ORDERS[ASSET]=$B24),--(T_ORDERS[RENT OUT DATE]&lt;=W$6),--(T_ORDERS[RETURN DATE]&gt;=W$6),T_ORDERS[QUANTITY]))),"")</f>
        <v/>
      </c>
      <c r="X24" s="47" t="str">
        <f>IFERROR(IF($B24="","",IF(I_CH_CAL=2,SUMPRODUCT(--(T_ORDERS[ASSET]=$B24),--(T_ORDERS[RENT OUT DATE]&lt;=X$6),--(T_ORDERS[RETURN DATE]&gt;=X$6),T_ORDERS[QUANTITY]),INDEX(T_ASSET['# OF ITEMS], $A24)-SUMPRODUCT(--(T_ORDERS[ASSET]=$B24),--(T_ORDERS[RENT OUT DATE]&lt;=X$6),--(T_ORDERS[RETURN DATE]&gt;=X$6),T_ORDERS[QUANTITY]))),"")</f>
        <v/>
      </c>
      <c r="Y24" s="47" t="str">
        <f>IFERROR(IF($B24="","",IF(I_CH_CAL=2,SUMPRODUCT(--(T_ORDERS[ASSET]=$B24),--(T_ORDERS[RENT OUT DATE]&lt;=Y$6),--(T_ORDERS[RETURN DATE]&gt;=Y$6),T_ORDERS[QUANTITY]),INDEX(T_ASSET['# OF ITEMS], $A24)-SUMPRODUCT(--(T_ORDERS[ASSET]=$B24),--(T_ORDERS[RENT OUT DATE]&lt;=Y$6),--(T_ORDERS[RETURN DATE]&gt;=Y$6),T_ORDERS[QUANTITY]))),"")</f>
        <v/>
      </c>
      <c r="Z24" s="47" t="str">
        <f>IFERROR(IF($B24="","",IF(I_CH_CAL=2,SUMPRODUCT(--(T_ORDERS[ASSET]=$B24),--(T_ORDERS[RENT OUT DATE]&lt;=Z$6),--(T_ORDERS[RETURN DATE]&gt;=Z$6),T_ORDERS[QUANTITY]),INDEX(T_ASSET['# OF ITEMS], $A24)-SUMPRODUCT(--(T_ORDERS[ASSET]=$B24),--(T_ORDERS[RENT OUT DATE]&lt;=Z$6),--(T_ORDERS[RETURN DATE]&gt;=Z$6),T_ORDERS[QUANTITY]))),"")</f>
        <v/>
      </c>
      <c r="AA24" s="47" t="str">
        <f>IFERROR(IF($B24="","",IF(I_CH_CAL=2,SUMPRODUCT(--(T_ORDERS[ASSET]=$B24),--(T_ORDERS[RENT OUT DATE]&lt;=AA$6),--(T_ORDERS[RETURN DATE]&gt;=AA$6),T_ORDERS[QUANTITY]),INDEX(T_ASSET['# OF ITEMS], $A24)-SUMPRODUCT(--(T_ORDERS[ASSET]=$B24),--(T_ORDERS[RENT OUT DATE]&lt;=AA$6),--(T_ORDERS[RETURN DATE]&gt;=AA$6),T_ORDERS[QUANTITY]))),"")</f>
        <v/>
      </c>
      <c r="AB24" s="47" t="str">
        <f>IFERROR(IF($B24="","",IF(I_CH_CAL=2,SUMPRODUCT(--(T_ORDERS[ASSET]=$B24),--(T_ORDERS[RENT OUT DATE]&lt;=AB$6),--(T_ORDERS[RETURN DATE]&gt;=AB$6),T_ORDERS[QUANTITY]),INDEX(T_ASSET['# OF ITEMS], $A24)-SUMPRODUCT(--(T_ORDERS[ASSET]=$B24),--(T_ORDERS[RENT OUT DATE]&lt;=AB$6),--(T_ORDERS[RETURN DATE]&gt;=AB$6),T_ORDERS[QUANTITY]))),"")</f>
        <v/>
      </c>
      <c r="AC24" s="47" t="str">
        <f>IFERROR(IF($B24="","",IF(I_CH_CAL=2,SUMPRODUCT(--(T_ORDERS[ASSET]=$B24),--(T_ORDERS[RENT OUT DATE]&lt;=AC$6),--(T_ORDERS[RETURN DATE]&gt;=AC$6),T_ORDERS[QUANTITY]),INDEX(T_ASSET['# OF ITEMS], $A24)-SUMPRODUCT(--(T_ORDERS[ASSET]=$B24),--(T_ORDERS[RENT OUT DATE]&lt;=AC$6),--(T_ORDERS[RETURN DATE]&gt;=AC$6),T_ORDERS[QUANTITY]))),"")</f>
        <v/>
      </c>
      <c r="AD24" s="47" t="str">
        <f>IFERROR(IF($B24="","",IF(I_CH_CAL=2,SUMPRODUCT(--(T_ORDERS[ASSET]=$B24),--(T_ORDERS[RENT OUT DATE]&lt;=AD$6),--(T_ORDERS[RETURN DATE]&gt;=AD$6),T_ORDERS[QUANTITY]),INDEX(T_ASSET['# OF ITEMS], $A24)-SUMPRODUCT(--(T_ORDERS[ASSET]=$B24),--(T_ORDERS[RENT OUT DATE]&lt;=AD$6),--(T_ORDERS[RETURN DATE]&gt;=AD$6),T_ORDERS[QUANTITY]))),"")</f>
        <v/>
      </c>
      <c r="AE24" s="47" t="str">
        <f>IFERROR(IF($B24="","",IF(I_CH_CAL=2,SUMPRODUCT(--(T_ORDERS[ASSET]=$B24),--(T_ORDERS[RENT OUT DATE]&lt;=AE$6),--(T_ORDERS[RETURN DATE]&gt;=AE$6),T_ORDERS[QUANTITY]),INDEX(T_ASSET['# OF ITEMS], $A24)-SUMPRODUCT(--(T_ORDERS[ASSET]=$B24),--(T_ORDERS[RENT OUT DATE]&lt;=AE$6),--(T_ORDERS[RETURN DATE]&gt;=AE$6),T_ORDERS[QUANTITY]))),"")</f>
        <v/>
      </c>
      <c r="AF24" s="47" t="str">
        <f>IFERROR(IF($B24="","",IF(I_CH_CAL=2,SUMPRODUCT(--(T_ORDERS[ASSET]=$B24),--(T_ORDERS[RENT OUT DATE]&lt;=AF$6),--(T_ORDERS[RETURN DATE]&gt;=AF$6),T_ORDERS[QUANTITY]),INDEX(T_ASSET['# OF ITEMS], $A24)-SUMPRODUCT(--(T_ORDERS[ASSET]=$B24),--(T_ORDERS[RENT OUT DATE]&lt;=AF$6),--(T_ORDERS[RETURN DATE]&gt;=AF$6),T_ORDERS[QUANTITY]))),"")</f>
        <v/>
      </c>
      <c r="AG24" s="47" t="str">
        <f>IFERROR(IF($B24="","",IF(I_CH_CAL=2,SUMPRODUCT(--(T_ORDERS[ASSET]=$B24),--(T_ORDERS[RENT OUT DATE]&lt;=AG$6),--(T_ORDERS[RETURN DATE]&gt;=AG$6),T_ORDERS[QUANTITY]),INDEX(T_ASSET['# OF ITEMS], $A24)-SUMPRODUCT(--(T_ORDERS[ASSET]=$B24),--(T_ORDERS[RENT OUT DATE]&lt;=AG$6),--(T_ORDERS[RETURN DATE]&gt;=AG$6),T_ORDERS[QUANTITY]))),"")</f>
        <v/>
      </c>
    </row>
    <row r="25" spans="1:33" ht="15.75" x14ac:dyDescent="0.5">
      <c r="A25" s="45">
        <f t="shared" si="2"/>
        <v>18</v>
      </c>
      <c r="B25" s="45" t="str">
        <f t="shared" si="3"/>
        <v/>
      </c>
      <c r="C25" s="47" t="str">
        <f>IFERROR(IF($B25="","",IF(I_CH_CAL=2,SUMPRODUCT(--(T_ORDERS[ASSET]=$B25),--(T_ORDERS[RENT OUT DATE]&lt;=C$6),--(T_ORDERS[RETURN DATE]&gt;=C$6),T_ORDERS[QUANTITY]),INDEX(T_ASSET['# OF ITEMS], $A25)-SUMPRODUCT(--(T_ORDERS[ASSET]=$B25),--(T_ORDERS[RENT OUT DATE]&lt;=C$6),--(T_ORDERS[RETURN DATE]&gt;=C$6),T_ORDERS[QUANTITY]))),"")</f>
        <v/>
      </c>
      <c r="D25" s="47" t="str">
        <f>IFERROR(IF($B25="","",IF(I_CH_CAL=2,SUMPRODUCT(--(T_ORDERS[ASSET]=$B25),--(T_ORDERS[RENT OUT DATE]&lt;=D$6),--(T_ORDERS[RETURN DATE]&gt;=D$6),T_ORDERS[QUANTITY]),INDEX(T_ASSET['# OF ITEMS], $A25)-SUMPRODUCT(--(T_ORDERS[ASSET]=$B25),--(T_ORDERS[RENT OUT DATE]&lt;=D$6),--(T_ORDERS[RETURN DATE]&gt;=D$6),T_ORDERS[QUANTITY]))),"")</f>
        <v/>
      </c>
      <c r="E25" s="47" t="str">
        <f>IFERROR(IF($B25="","",IF(I_CH_CAL=2,SUMPRODUCT(--(T_ORDERS[ASSET]=$B25),--(T_ORDERS[RENT OUT DATE]&lt;=E$6),--(T_ORDERS[RETURN DATE]&gt;=E$6),T_ORDERS[QUANTITY]),INDEX(T_ASSET['# OF ITEMS], $A25)-SUMPRODUCT(--(T_ORDERS[ASSET]=$B25),--(T_ORDERS[RENT OUT DATE]&lt;=E$6),--(T_ORDERS[RETURN DATE]&gt;=E$6),T_ORDERS[QUANTITY]))),"")</f>
        <v/>
      </c>
      <c r="F25" s="47" t="str">
        <f>IFERROR(IF($B25="","",IF(I_CH_CAL=2,SUMPRODUCT(--(T_ORDERS[ASSET]=$B25),--(T_ORDERS[RENT OUT DATE]&lt;=F$6),--(T_ORDERS[RETURN DATE]&gt;=F$6),T_ORDERS[QUANTITY]),INDEX(T_ASSET['# OF ITEMS], $A25)-SUMPRODUCT(--(T_ORDERS[ASSET]=$B25),--(T_ORDERS[RENT OUT DATE]&lt;=F$6),--(T_ORDERS[RETURN DATE]&gt;=F$6),T_ORDERS[QUANTITY]))),"")</f>
        <v/>
      </c>
      <c r="G25" s="47" t="str">
        <f>IFERROR(IF($B25="","",IF(I_CH_CAL=2,SUMPRODUCT(--(T_ORDERS[ASSET]=$B25),--(T_ORDERS[RENT OUT DATE]&lt;=G$6),--(T_ORDERS[RETURN DATE]&gt;=G$6),T_ORDERS[QUANTITY]),INDEX(T_ASSET['# OF ITEMS], $A25)-SUMPRODUCT(--(T_ORDERS[ASSET]=$B25),--(T_ORDERS[RENT OUT DATE]&lt;=G$6),--(T_ORDERS[RETURN DATE]&gt;=G$6),T_ORDERS[QUANTITY]))),"")</f>
        <v/>
      </c>
      <c r="H25" s="47" t="str">
        <f>IFERROR(IF($B25="","",IF(I_CH_CAL=2,SUMPRODUCT(--(T_ORDERS[ASSET]=$B25),--(T_ORDERS[RENT OUT DATE]&lt;=H$6),--(T_ORDERS[RETURN DATE]&gt;=H$6),T_ORDERS[QUANTITY]),INDEX(T_ASSET['# OF ITEMS], $A25)-SUMPRODUCT(--(T_ORDERS[ASSET]=$B25),--(T_ORDERS[RENT OUT DATE]&lt;=H$6),--(T_ORDERS[RETURN DATE]&gt;=H$6),T_ORDERS[QUANTITY]))),"")</f>
        <v/>
      </c>
      <c r="I25" s="47" t="str">
        <f>IFERROR(IF($B25="","",IF(I_CH_CAL=2,SUMPRODUCT(--(T_ORDERS[ASSET]=$B25),--(T_ORDERS[RENT OUT DATE]&lt;=I$6),--(T_ORDERS[RETURN DATE]&gt;=I$6),T_ORDERS[QUANTITY]),INDEX(T_ASSET['# OF ITEMS], $A25)-SUMPRODUCT(--(T_ORDERS[ASSET]=$B25),--(T_ORDERS[RENT OUT DATE]&lt;=I$6),--(T_ORDERS[RETURN DATE]&gt;=I$6),T_ORDERS[QUANTITY]))),"")</f>
        <v/>
      </c>
      <c r="J25" s="47" t="str">
        <f>IFERROR(IF($B25="","",IF(I_CH_CAL=2,SUMPRODUCT(--(T_ORDERS[ASSET]=$B25),--(T_ORDERS[RENT OUT DATE]&lt;=J$6),--(T_ORDERS[RETURN DATE]&gt;=J$6),T_ORDERS[QUANTITY]),INDEX(T_ASSET['# OF ITEMS], $A25)-SUMPRODUCT(--(T_ORDERS[ASSET]=$B25),--(T_ORDERS[RENT OUT DATE]&lt;=J$6),--(T_ORDERS[RETURN DATE]&gt;=J$6),T_ORDERS[QUANTITY]))),"")</f>
        <v/>
      </c>
      <c r="K25" s="47" t="str">
        <f>IFERROR(IF($B25="","",IF(I_CH_CAL=2,SUMPRODUCT(--(T_ORDERS[ASSET]=$B25),--(T_ORDERS[RENT OUT DATE]&lt;=K$6),--(T_ORDERS[RETURN DATE]&gt;=K$6),T_ORDERS[QUANTITY]),INDEX(T_ASSET['# OF ITEMS], $A25)-SUMPRODUCT(--(T_ORDERS[ASSET]=$B25),--(T_ORDERS[RENT OUT DATE]&lt;=K$6),--(T_ORDERS[RETURN DATE]&gt;=K$6),T_ORDERS[QUANTITY]))),"")</f>
        <v/>
      </c>
      <c r="L25" s="47" t="str">
        <f>IFERROR(IF($B25="","",IF(I_CH_CAL=2,SUMPRODUCT(--(T_ORDERS[ASSET]=$B25),--(T_ORDERS[RENT OUT DATE]&lt;=L$6),--(T_ORDERS[RETURN DATE]&gt;=L$6),T_ORDERS[QUANTITY]),INDEX(T_ASSET['# OF ITEMS], $A25)-SUMPRODUCT(--(T_ORDERS[ASSET]=$B25),--(T_ORDERS[RENT OUT DATE]&lt;=L$6),--(T_ORDERS[RETURN DATE]&gt;=L$6),T_ORDERS[QUANTITY]))),"")</f>
        <v/>
      </c>
      <c r="M25" s="47" t="str">
        <f>IFERROR(IF($B25="","",IF(I_CH_CAL=2,SUMPRODUCT(--(T_ORDERS[ASSET]=$B25),--(T_ORDERS[RENT OUT DATE]&lt;=M$6),--(T_ORDERS[RETURN DATE]&gt;=M$6),T_ORDERS[QUANTITY]),INDEX(T_ASSET['# OF ITEMS], $A25)-SUMPRODUCT(--(T_ORDERS[ASSET]=$B25),--(T_ORDERS[RENT OUT DATE]&lt;=M$6),--(T_ORDERS[RETURN DATE]&gt;=M$6),T_ORDERS[QUANTITY]))),"")</f>
        <v/>
      </c>
      <c r="N25" s="47" t="str">
        <f>IFERROR(IF($B25="","",IF(I_CH_CAL=2,SUMPRODUCT(--(T_ORDERS[ASSET]=$B25),--(T_ORDERS[RENT OUT DATE]&lt;=N$6),--(T_ORDERS[RETURN DATE]&gt;=N$6),T_ORDERS[QUANTITY]),INDEX(T_ASSET['# OF ITEMS], $A25)-SUMPRODUCT(--(T_ORDERS[ASSET]=$B25),--(T_ORDERS[RENT OUT DATE]&lt;=N$6),--(T_ORDERS[RETURN DATE]&gt;=N$6),T_ORDERS[QUANTITY]))),"")</f>
        <v/>
      </c>
      <c r="O25" s="47" t="str">
        <f>IFERROR(IF($B25="","",IF(I_CH_CAL=2,SUMPRODUCT(--(T_ORDERS[ASSET]=$B25),--(T_ORDERS[RENT OUT DATE]&lt;=O$6),--(T_ORDERS[RETURN DATE]&gt;=O$6),T_ORDERS[QUANTITY]),INDEX(T_ASSET['# OF ITEMS], $A25)-SUMPRODUCT(--(T_ORDERS[ASSET]=$B25),--(T_ORDERS[RENT OUT DATE]&lt;=O$6),--(T_ORDERS[RETURN DATE]&gt;=O$6),T_ORDERS[QUANTITY]))),"")</f>
        <v/>
      </c>
      <c r="P25" s="47" t="str">
        <f>IFERROR(IF($B25="","",IF(I_CH_CAL=2,SUMPRODUCT(--(T_ORDERS[ASSET]=$B25),--(T_ORDERS[RENT OUT DATE]&lt;=P$6),--(T_ORDERS[RETURN DATE]&gt;=P$6),T_ORDERS[QUANTITY]),INDEX(T_ASSET['# OF ITEMS], $A25)-SUMPRODUCT(--(T_ORDERS[ASSET]=$B25),--(T_ORDERS[RENT OUT DATE]&lt;=P$6),--(T_ORDERS[RETURN DATE]&gt;=P$6),T_ORDERS[QUANTITY]))),"")</f>
        <v/>
      </c>
      <c r="Q25" s="47" t="str">
        <f>IFERROR(IF($B25="","",IF(I_CH_CAL=2,SUMPRODUCT(--(T_ORDERS[ASSET]=$B25),--(T_ORDERS[RENT OUT DATE]&lt;=Q$6),--(T_ORDERS[RETURN DATE]&gt;=Q$6),T_ORDERS[QUANTITY]),INDEX(T_ASSET['# OF ITEMS], $A25)-SUMPRODUCT(--(T_ORDERS[ASSET]=$B25),--(T_ORDERS[RENT OUT DATE]&lt;=Q$6),--(T_ORDERS[RETURN DATE]&gt;=Q$6),T_ORDERS[QUANTITY]))),"")</f>
        <v/>
      </c>
      <c r="R25" s="47" t="str">
        <f>IFERROR(IF($B25="","",IF(I_CH_CAL=2,SUMPRODUCT(--(T_ORDERS[ASSET]=$B25),--(T_ORDERS[RENT OUT DATE]&lt;=R$6),--(T_ORDERS[RETURN DATE]&gt;=R$6),T_ORDERS[QUANTITY]),INDEX(T_ASSET['# OF ITEMS], $A25)-SUMPRODUCT(--(T_ORDERS[ASSET]=$B25),--(T_ORDERS[RENT OUT DATE]&lt;=R$6),--(T_ORDERS[RETURN DATE]&gt;=R$6),T_ORDERS[QUANTITY]))),"")</f>
        <v/>
      </c>
      <c r="S25" s="47" t="str">
        <f>IFERROR(IF($B25="","",IF(I_CH_CAL=2,SUMPRODUCT(--(T_ORDERS[ASSET]=$B25),--(T_ORDERS[RENT OUT DATE]&lt;=S$6),--(T_ORDERS[RETURN DATE]&gt;=S$6),T_ORDERS[QUANTITY]),INDEX(T_ASSET['# OF ITEMS], $A25)-SUMPRODUCT(--(T_ORDERS[ASSET]=$B25),--(T_ORDERS[RENT OUT DATE]&lt;=S$6),--(T_ORDERS[RETURN DATE]&gt;=S$6),T_ORDERS[QUANTITY]))),"")</f>
        <v/>
      </c>
      <c r="T25" s="47" t="str">
        <f>IFERROR(IF($B25="","",IF(I_CH_CAL=2,SUMPRODUCT(--(T_ORDERS[ASSET]=$B25),--(T_ORDERS[RENT OUT DATE]&lt;=T$6),--(T_ORDERS[RETURN DATE]&gt;=T$6),T_ORDERS[QUANTITY]),INDEX(T_ASSET['# OF ITEMS], $A25)-SUMPRODUCT(--(T_ORDERS[ASSET]=$B25),--(T_ORDERS[RENT OUT DATE]&lt;=T$6),--(T_ORDERS[RETURN DATE]&gt;=T$6),T_ORDERS[QUANTITY]))),"")</f>
        <v/>
      </c>
      <c r="U25" s="47" t="str">
        <f>IFERROR(IF($B25="","",IF(I_CH_CAL=2,SUMPRODUCT(--(T_ORDERS[ASSET]=$B25),--(T_ORDERS[RENT OUT DATE]&lt;=U$6),--(T_ORDERS[RETURN DATE]&gt;=U$6),T_ORDERS[QUANTITY]),INDEX(T_ASSET['# OF ITEMS], $A25)-SUMPRODUCT(--(T_ORDERS[ASSET]=$B25),--(T_ORDERS[RENT OUT DATE]&lt;=U$6),--(T_ORDERS[RETURN DATE]&gt;=U$6),T_ORDERS[QUANTITY]))),"")</f>
        <v/>
      </c>
      <c r="V25" s="47" t="str">
        <f>IFERROR(IF($B25="","",IF(I_CH_CAL=2,SUMPRODUCT(--(T_ORDERS[ASSET]=$B25),--(T_ORDERS[RENT OUT DATE]&lt;=V$6),--(T_ORDERS[RETURN DATE]&gt;=V$6),T_ORDERS[QUANTITY]),INDEX(T_ASSET['# OF ITEMS], $A25)-SUMPRODUCT(--(T_ORDERS[ASSET]=$B25),--(T_ORDERS[RENT OUT DATE]&lt;=V$6),--(T_ORDERS[RETURN DATE]&gt;=V$6),T_ORDERS[QUANTITY]))),"")</f>
        <v/>
      </c>
      <c r="W25" s="47" t="str">
        <f>IFERROR(IF($B25="","",IF(I_CH_CAL=2,SUMPRODUCT(--(T_ORDERS[ASSET]=$B25),--(T_ORDERS[RENT OUT DATE]&lt;=W$6),--(T_ORDERS[RETURN DATE]&gt;=W$6),T_ORDERS[QUANTITY]),INDEX(T_ASSET['# OF ITEMS], $A25)-SUMPRODUCT(--(T_ORDERS[ASSET]=$B25),--(T_ORDERS[RENT OUT DATE]&lt;=W$6),--(T_ORDERS[RETURN DATE]&gt;=W$6),T_ORDERS[QUANTITY]))),"")</f>
        <v/>
      </c>
      <c r="X25" s="47" t="str">
        <f>IFERROR(IF($B25="","",IF(I_CH_CAL=2,SUMPRODUCT(--(T_ORDERS[ASSET]=$B25),--(T_ORDERS[RENT OUT DATE]&lt;=X$6),--(T_ORDERS[RETURN DATE]&gt;=X$6),T_ORDERS[QUANTITY]),INDEX(T_ASSET['# OF ITEMS], $A25)-SUMPRODUCT(--(T_ORDERS[ASSET]=$B25),--(T_ORDERS[RENT OUT DATE]&lt;=X$6),--(T_ORDERS[RETURN DATE]&gt;=X$6),T_ORDERS[QUANTITY]))),"")</f>
        <v/>
      </c>
      <c r="Y25" s="47" t="str">
        <f>IFERROR(IF($B25="","",IF(I_CH_CAL=2,SUMPRODUCT(--(T_ORDERS[ASSET]=$B25),--(T_ORDERS[RENT OUT DATE]&lt;=Y$6),--(T_ORDERS[RETURN DATE]&gt;=Y$6),T_ORDERS[QUANTITY]),INDEX(T_ASSET['# OF ITEMS], $A25)-SUMPRODUCT(--(T_ORDERS[ASSET]=$B25),--(T_ORDERS[RENT OUT DATE]&lt;=Y$6),--(T_ORDERS[RETURN DATE]&gt;=Y$6),T_ORDERS[QUANTITY]))),"")</f>
        <v/>
      </c>
      <c r="Z25" s="47" t="str">
        <f>IFERROR(IF($B25="","",IF(I_CH_CAL=2,SUMPRODUCT(--(T_ORDERS[ASSET]=$B25),--(T_ORDERS[RENT OUT DATE]&lt;=Z$6),--(T_ORDERS[RETURN DATE]&gt;=Z$6),T_ORDERS[QUANTITY]),INDEX(T_ASSET['# OF ITEMS], $A25)-SUMPRODUCT(--(T_ORDERS[ASSET]=$B25),--(T_ORDERS[RENT OUT DATE]&lt;=Z$6),--(T_ORDERS[RETURN DATE]&gt;=Z$6),T_ORDERS[QUANTITY]))),"")</f>
        <v/>
      </c>
      <c r="AA25" s="47" t="str">
        <f>IFERROR(IF($B25="","",IF(I_CH_CAL=2,SUMPRODUCT(--(T_ORDERS[ASSET]=$B25),--(T_ORDERS[RENT OUT DATE]&lt;=AA$6),--(T_ORDERS[RETURN DATE]&gt;=AA$6),T_ORDERS[QUANTITY]),INDEX(T_ASSET['# OF ITEMS], $A25)-SUMPRODUCT(--(T_ORDERS[ASSET]=$B25),--(T_ORDERS[RENT OUT DATE]&lt;=AA$6),--(T_ORDERS[RETURN DATE]&gt;=AA$6),T_ORDERS[QUANTITY]))),"")</f>
        <v/>
      </c>
      <c r="AB25" s="47" t="str">
        <f>IFERROR(IF($B25="","",IF(I_CH_CAL=2,SUMPRODUCT(--(T_ORDERS[ASSET]=$B25),--(T_ORDERS[RENT OUT DATE]&lt;=AB$6),--(T_ORDERS[RETURN DATE]&gt;=AB$6),T_ORDERS[QUANTITY]),INDEX(T_ASSET['# OF ITEMS], $A25)-SUMPRODUCT(--(T_ORDERS[ASSET]=$B25),--(T_ORDERS[RENT OUT DATE]&lt;=AB$6),--(T_ORDERS[RETURN DATE]&gt;=AB$6),T_ORDERS[QUANTITY]))),"")</f>
        <v/>
      </c>
      <c r="AC25" s="47" t="str">
        <f>IFERROR(IF($B25="","",IF(I_CH_CAL=2,SUMPRODUCT(--(T_ORDERS[ASSET]=$B25),--(T_ORDERS[RENT OUT DATE]&lt;=AC$6),--(T_ORDERS[RETURN DATE]&gt;=AC$6),T_ORDERS[QUANTITY]),INDEX(T_ASSET['# OF ITEMS], $A25)-SUMPRODUCT(--(T_ORDERS[ASSET]=$B25),--(T_ORDERS[RENT OUT DATE]&lt;=AC$6),--(T_ORDERS[RETURN DATE]&gt;=AC$6),T_ORDERS[QUANTITY]))),"")</f>
        <v/>
      </c>
      <c r="AD25" s="47" t="str">
        <f>IFERROR(IF($B25="","",IF(I_CH_CAL=2,SUMPRODUCT(--(T_ORDERS[ASSET]=$B25),--(T_ORDERS[RENT OUT DATE]&lt;=AD$6),--(T_ORDERS[RETURN DATE]&gt;=AD$6),T_ORDERS[QUANTITY]),INDEX(T_ASSET['# OF ITEMS], $A25)-SUMPRODUCT(--(T_ORDERS[ASSET]=$B25),--(T_ORDERS[RENT OUT DATE]&lt;=AD$6),--(T_ORDERS[RETURN DATE]&gt;=AD$6),T_ORDERS[QUANTITY]))),"")</f>
        <v/>
      </c>
      <c r="AE25" s="47" t="str">
        <f>IFERROR(IF($B25="","",IF(I_CH_CAL=2,SUMPRODUCT(--(T_ORDERS[ASSET]=$B25),--(T_ORDERS[RENT OUT DATE]&lt;=AE$6),--(T_ORDERS[RETURN DATE]&gt;=AE$6),T_ORDERS[QUANTITY]),INDEX(T_ASSET['# OF ITEMS], $A25)-SUMPRODUCT(--(T_ORDERS[ASSET]=$B25),--(T_ORDERS[RENT OUT DATE]&lt;=AE$6),--(T_ORDERS[RETURN DATE]&gt;=AE$6),T_ORDERS[QUANTITY]))),"")</f>
        <v/>
      </c>
      <c r="AF25" s="47" t="str">
        <f>IFERROR(IF($B25="","",IF(I_CH_CAL=2,SUMPRODUCT(--(T_ORDERS[ASSET]=$B25),--(T_ORDERS[RENT OUT DATE]&lt;=AF$6),--(T_ORDERS[RETURN DATE]&gt;=AF$6),T_ORDERS[QUANTITY]),INDEX(T_ASSET['# OF ITEMS], $A25)-SUMPRODUCT(--(T_ORDERS[ASSET]=$B25),--(T_ORDERS[RENT OUT DATE]&lt;=AF$6),--(T_ORDERS[RETURN DATE]&gt;=AF$6),T_ORDERS[QUANTITY]))),"")</f>
        <v/>
      </c>
      <c r="AG25" s="47" t="str">
        <f>IFERROR(IF($B25="","",IF(I_CH_CAL=2,SUMPRODUCT(--(T_ORDERS[ASSET]=$B25),--(T_ORDERS[RENT OUT DATE]&lt;=AG$6),--(T_ORDERS[RETURN DATE]&gt;=AG$6),T_ORDERS[QUANTITY]),INDEX(T_ASSET['# OF ITEMS], $A25)-SUMPRODUCT(--(T_ORDERS[ASSET]=$B25),--(T_ORDERS[RENT OUT DATE]&lt;=AG$6),--(T_ORDERS[RETURN DATE]&gt;=AG$6),T_ORDERS[QUANTITY]))),"")</f>
        <v/>
      </c>
    </row>
    <row r="26" spans="1:33" ht="15.75" x14ac:dyDescent="0.5">
      <c r="A26" s="45">
        <f t="shared" si="2"/>
        <v>19</v>
      </c>
      <c r="B26" s="45" t="str">
        <f t="shared" si="3"/>
        <v/>
      </c>
      <c r="C26" s="47" t="str">
        <f>IFERROR(IF($B26="","",IF(I_CH_CAL=2,SUMPRODUCT(--(T_ORDERS[ASSET]=$B26),--(T_ORDERS[RENT OUT DATE]&lt;=C$6),--(T_ORDERS[RETURN DATE]&gt;=C$6),T_ORDERS[QUANTITY]),INDEX(T_ASSET['# OF ITEMS], $A26)-SUMPRODUCT(--(T_ORDERS[ASSET]=$B26),--(T_ORDERS[RENT OUT DATE]&lt;=C$6),--(T_ORDERS[RETURN DATE]&gt;=C$6),T_ORDERS[QUANTITY]))),"")</f>
        <v/>
      </c>
      <c r="D26" s="47" t="str">
        <f>IFERROR(IF($B26="","",IF(I_CH_CAL=2,SUMPRODUCT(--(T_ORDERS[ASSET]=$B26),--(T_ORDERS[RENT OUT DATE]&lt;=D$6),--(T_ORDERS[RETURN DATE]&gt;=D$6),T_ORDERS[QUANTITY]),INDEX(T_ASSET['# OF ITEMS], $A26)-SUMPRODUCT(--(T_ORDERS[ASSET]=$B26),--(T_ORDERS[RENT OUT DATE]&lt;=D$6),--(T_ORDERS[RETURN DATE]&gt;=D$6),T_ORDERS[QUANTITY]))),"")</f>
        <v/>
      </c>
      <c r="E26" s="47" t="str">
        <f>IFERROR(IF($B26="","",IF(I_CH_CAL=2,SUMPRODUCT(--(T_ORDERS[ASSET]=$B26),--(T_ORDERS[RENT OUT DATE]&lt;=E$6),--(T_ORDERS[RETURN DATE]&gt;=E$6),T_ORDERS[QUANTITY]),INDEX(T_ASSET['# OF ITEMS], $A26)-SUMPRODUCT(--(T_ORDERS[ASSET]=$B26),--(T_ORDERS[RENT OUT DATE]&lt;=E$6),--(T_ORDERS[RETURN DATE]&gt;=E$6),T_ORDERS[QUANTITY]))),"")</f>
        <v/>
      </c>
      <c r="F26" s="47" t="str">
        <f>IFERROR(IF($B26="","",IF(I_CH_CAL=2,SUMPRODUCT(--(T_ORDERS[ASSET]=$B26),--(T_ORDERS[RENT OUT DATE]&lt;=F$6),--(T_ORDERS[RETURN DATE]&gt;=F$6),T_ORDERS[QUANTITY]),INDEX(T_ASSET['# OF ITEMS], $A26)-SUMPRODUCT(--(T_ORDERS[ASSET]=$B26),--(T_ORDERS[RENT OUT DATE]&lt;=F$6),--(T_ORDERS[RETURN DATE]&gt;=F$6),T_ORDERS[QUANTITY]))),"")</f>
        <v/>
      </c>
      <c r="G26" s="47" t="str">
        <f>IFERROR(IF($B26="","",IF(I_CH_CAL=2,SUMPRODUCT(--(T_ORDERS[ASSET]=$B26),--(T_ORDERS[RENT OUT DATE]&lt;=G$6),--(T_ORDERS[RETURN DATE]&gt;=G$6),T_ORDERS[QUANTITY]),INDEX(T_ASSET['# OF ITEMS], $A26)-SUMPRODUCT(--(T_ORDERS[ASSET]=$B26),--(T_ORDERS[RENT OUT DATE]&lt;=G$6),--(T_ORDERS[RETURN DATE]&gt;=G$6),T_ORDERS[QUANTITY]))),"")</f>
        <v/>
      </c>
      <c r="H26" s="47" t="str">
        <f>IFERROR(IF($B26="","",IF(I_CH_CAL=2,SUMPRODUCT(--(T_ORDERS[ASSET]=$B26),--(T_ORDERS[RENT OUT DATE]&lt;=H$6),--(T_ORDERS[RETURN DATE]&gt;=H$6),T_ORDERS[QUANTITY]),INDEX(T_ASSET['# OF ITEMS], $A26)-SUMPRODUCT(--(T_ORDERS[ASSET]=$B26),--(T_ORDERS[RENT OUT DATE]&lt;=H$6),--(T_ORDERS[RETURN DATE]&gt;=H$6),T_ORDERS[QUANTITY]))),"")</f>
        <v/>
      </c>
      <c r="I26" s="47" t="str">
        <f>IFERROR(IF($B26="","",IF(I_CH_CAL=2,SUMPRODUCT(--(T_ORDERS[ASSET]=$B26),--(T_ORDERS[RENT OUT DATE]&lt;=I$6),--(T_ORDERS[RETURN DATE]&gt;=I$6),T_ORDERS[QUANTITY]),INDEX(T_ASSET['# OF ITEMS], $A26)-SUMPRODUCT(--(T_ORDERS[ASSET]=$B26),--(T_ORDERS[RENT OUT DATE]&lt;=I$6),--(T_ORDERS[RETURN DATE]&gt;=I$6),T_ORDERS[QUANTITY]))),"")</f>
        <v/>
      </c>
      <c r="J26" s="47" t="str">
        <f>IFERROR(IF($B26="","",IF(I_CH_CAL=2,SUMPRODUCT(--(T_ORDERS[ASSET]=$B26),--(T_ORDERS[RENT OUT DATE]&lt;=J$6),--(T_ORDERS[RETURN DATE]&gt;=J$6),T_ORDERS[QUANTITY]),INDEX(T_ASSET['# OF ITEMS], $A26)-SUMPRODUCT(--(T_ORDERS[ASSET]=$B26),--(T_ORDERS[RENT OUT DATE]&lt;=J$6),--(T_ORDERS[RETURN DATE]&gt;=J$6),T_ORDERS[QUANTITY]))),"")</f>
        <v/>
      </c>
      <c r="K26" s="47" t="str">
        <f>IFERROR(IF($B26="","",IF(I_CH_CAL=2,SUMPRODUCT(--(T_ORDERS[ASSET]=$B26),--(T_ORDERS[RENT OUT DATE]&lt;=K$6),--(T_ORDERS[RETURN DATE]&gt;=K$6),T_ORDERS[QUANTITY]),INDEX(T_ASSET['# OF ITEMS], $A26)-SUMPRODUCT(--(T_ORDERS[ASSET]=$B26),--(T_ORDERS[RENT OUT DATE]&lt;=K$6),--(T_ORDERS[RETURN DATE]&gt;=K$6),T_ORDERS[QUANTITY]))),"")</f>
        <v/>
      </c>
      <c r="L26" s="47" t="str">
        <f>IFERROR(IF($B26="","",IF(I_CH_CAL=2,SUMPRODUCT(--(T_ORDERS[ASSET]=$B26),--(T_ORDERS[RENT OUT DATE]&lt;=L$6),--(T_ORDERS[RETURN DATE]&gt;=L$6),T_ORDERS[QUANTITY]),INDEX(T_ASSET['# OF ITEMS], $A26)-SUMPRODUCT(--(T_ORDERS[ASSET]=$B26),--(T_ORDERS[RENT OUT DATE]&lt;=L$6),--(T_ORDERS[RETURN DATE]&gt;=L$6),T_ORDERS[QUANTITY]))),"")</f>
        <v/>
      </c>
      <c r="M26" s="47" t="str">
        <f>IFERROR(IF($B26="","",IF(I_CH_CAL=2,SUMPRODUCT(--(T_ORDERS[ASSET]=$B26),--(T_ORDERS[RENT OUT DATE]&lt;=M$6),--(T_ORDERS[RETURN DATE]&gt;=M$6),T_ORDERS[QUANTITY]),INDEX(T_ASSET['# OF ITEMS], $A26)-SUMPRODUCT(--(T_ORDERS[ASSET]=$B26),--(T_ORDERS[RENT OUT DATE]&lt;=M$6),--(T_ORDERS[RETURN DATE]&gt;=M$6),T_ORDERS[QUANTITY]))),"")</f>
        <v/>
      </c>
      <c r="N26" s="47" t="str">
        <f>IFERROR(IF($B26="","",IF(I_CH_CAL=2,SUMPRODUCT(--(T_ORDERS[ASSET]=$B26),--(T_ORDERS[RENT OUT DATE]&lt;=N$6),--(T_ORDERS[RETURN DATE]&gt;=N$6),T_ORDERS[QUANTITY]),INDEX(T_ASSET['# OF ITEMS], $A26)-SUMPRODUCT(--(T_ORDERS[ASSET]=$B26),--(T_ORDERS[RENT OUT DATE]&lt;=N$6),--(T_ORDERS[RETURN DATE]&gt;=N$6),T_ORDERS[QUANTITY]))),"")</f>
        <v/>
      </c>
      <c r="O26" s="47" t="str">
        <f>IFERROR(IF($B26="","",IF(I_CH_CAL=2,SUMPRODUCT(--(T_ORDERS[ASSET]=$B26),--(T_ORDERS[RENT OUT DATE]&lt;=O$6),--(T_ORDERS[RETURN DATE]&gt;=O$6),T_ORDERS[QUANTITY]),INDEX(T_ASSET['# OF ITEMS], $A26)-SUMPRODUCT(--(T_ORDERS[ASSET]=$B26),--(T_ORDERS[RENT OUT DATE]&lt;=O$6),--(T_ORDERS[RETURN DATE]&gt;=O$6),T_ORDERS[QUANTITY]))),"")</f>
        <v/>
      </c>
      <c r="P26" s="47" t="str">
        <f>IFERROR(IF($B26="","",IF(I_CH_CAL=2,SUMPRODUCT(--(T_ORDERS[ASSET]=$B26),--(T_ORDERS[RENT OUT DATE]&lt;=P$6),--(T_ORDERS[RETURN DATE]&gt;=P$6),T_ORDERS[QUANTITY]),INDEX(T_ASSET['# OF ITEMS], $A26)-SUMPRODUCT(--(T_ORDERS[ASSET]=$B26),--(T_ORDERS[RENT OUT DATE]&lt;=P$6),--(T_ORDERS[RETURN DATE]&gt;=P$6),T_ORDERS[QUANTITY]))),"")</f>
        <v/>
      </c>
      <c r="Q26" s="47" t="str">
        <f>IFERROR(IF($B26="","",IF(I_CH_CAL=2,SUMPRODUCT(--(T_ORDERS[ASSET]=$B26),--(T_ORDERS[RENT OUT DATE]&lt;=Q$6),--(T_ORDERS[RETURN DATE]&gt;=Q$6),T_ORDERS[QUANTITY]),INDEX(T_ASSET['# OF ITEMS], $A26)-SUMPRODUCT(--(T_ORDERS[ASSET]=$B26),--(T_ORDERS[RENT OUT DATE]&lt;=Q$6),--(T_ORDERS[RETURN DATE]&gt;=Q$6),T_ORDERS[QUANTITY]))),"")</f>
        <v/>
      </c>
      <c r="R26" s="47" t="str">
        <f>IFERROR(IF($B26="","",IF(I_CH_CAL=2,SUMPRODUCT(--(T_ORDERS[ASSET]=$B26),--(T_ORDERS[RENT OUT DATE]&lt;=R$6),--(T_ORDERS[RETURN DATE]&gt;=R$6),T_ORDERS[QUANTITY]),INDEX(T_ASSET['# OF ITEMS], $A26)-SUMPRODUCT(--(T_ORDERS[ASSET]=$B26),--(T_ORDERS[RENT OUT DATE]&lt;=R$6),--(T_ORDERS[RETURN DATE]&gt;=R$6),T_ORDERS[QUANTITY]))),"")</f>
        <v/>
      </c>
      <c r="S26" s="47" t="str">
        <f>IFERROR(IF($B26="","",IF(I_CH_CAL=2,SUMPRODUCT(--(T_ORDERS[ASSET]=$B26),--(T_ORDERS[RENT OUT DATE]&lt;=S$6),--(T_ORDERS[RETURN DATE]&gt;=S$6),T_ORDERS[QUANTITY]),INDEX(T_ASSET['# OF ITEMS], $A26)-SUMPRODUCT(--(T_ORDERS[ASSET]=$B26),--(T_ORDERS[RENT OUT DATE]&lt;=S$6),--(T_ORDERS[RETURN DATE]&gt;=S$6),T_ORDERS[QUANTITY]))),"")</f>
        <v/>
      </c>
      <c r="T26" s="47" t="str">
        <f>IFERROR(IF($B26="","",IF(I_CH_CAL=2,SUMPRODUCT(--(T_ORDERS[ASSET]=$B26),--(T_ORDERS[RENT OUT DATE]&lt;=T$6),--(T_ORDERS[RETURN DATE]&gt;=T$6),T_ORDERS[QUANTITY]),INDEX(T_ASSET['# OF ITEMS], $A26)-SUMPRODUCT(--(T_ORDERS[ASSET]=$B26),--(T_ORDERS[RENT OUT DATE]&lt;=T$6),--(T_ORDERS[RETURN DATE]&gt;=T$6),T_ORDERS[QUANTITY]))),"")</f>
        <v/>
      </c>
      <c r="U26" s="47" t="str">
        <f>IFERROR(IF($B26="","",IF(I_CH_CAL=2,SUMPRODUCT(--(T_ORDERS[ASSET]=$B26),--(T_ORDERS[RENT OUT DATE]&lt;=U$6),--(T_ORDERS[RETURN DATE]&gt;=U$6),T_ORDERS[QUANTITY]),INDEX(T_ASSET['# OF ITEMS], $A26)-SUMPRODUCT(--(T_ORDERS[ASSET]=$B26),--(T_ORDERS[RENT OUT DATE]&lt;=U$6),--(T_ORDERS[RETURN DATE]&gt;=U$6),T_ORDERS[QUANTITY]))),"")</f>
        <v/>
      </c>
      <c r="V26" s="47" t="str">
        <f>IFERROR(IF($B26="","",IF(I_CH_CAL=2,SUMPRODUCT(--(T_ORDERS[ASSET]=$B26),--(T_ORDERS[RENT OUT DATE]&lt;=V$6),--(T_ORDERS[RETURN DATE]&gt;=V$6),T_ORDERS[QUANTITY]),INDEX(T_ASSET['# OF ITEMS], $A26)-SUMPRODUCT(--(T_ORDERS[ASSET]=$B26),--(T_ORDERS[RENT OUT DATE]&lt;=V$6),--(T_ORDERS[RETURN DATE]&gt;=V$6),T_ORDERS[QUANTITY]))),"")</f>
        <v/>
      </c>
      <c r="W26" s="47" t="str">
        <f>IFERROR(IF($B26="","",IF(I_CH_CAL=2,SUMPRODUCT(--(T_ORDERS[ASSET]=$B26),--(T_ORDERS[RENT OUT DATE]&lt;=W$6),--(T_ORDERS[RETURN DATE]&gt;=W$6),T_ORDERS[QUANTITY]),INDEX(T_ASSET['# OF ITEMS], $A26)-SUMPRODUCT(--(T_ORDERS[ASSET]=$B26),--(T_ORDERS[RENT OUT DATE]&lt;=W$6),--(T_ORDERS[RETURN DATE]&gt;=W$6),T_ORDERS[QUANTITY]))),"")</f>
        <v/>
      </c>
      <c r="X26" s="47" t="str">
        <f>IFERROR(IF($B26="","",IF(I_CH_CAL=2,SUMPRODUCT(--(T_ORDERS[ASSET]=$B26),--(T_ORDERS[RENT OUT DATE]&lt;=X$6),--(T_ORDERS[RETURN DATE]&gt;=X$6),T_ORDERS[QUANTITY]),INDEX(T_ASSET['# OF ITEMS], $A26)-SUMPRODUCT(--(T_ORDERS[ASSET]=$B26),--(T_ORDERS[RENT OUT DATE]&lt;=X$6),--(T_ORDERS[RETURN DATE]&gt;=X$6),T_ORDERS[QUANTITY]))),"")</f>
        <v/>
      </c>
      <c r="Y26" s="47" t="str">
        <f>IFERROR(IF($B26="","",IF(I_CH_CAL=2,SUMPRODUCT(--(T_ORDERS[ASSET]=$B26),--(T_ORDERS[RENT OUT DATE]&lt;=Y$6),--(T_ORDERS[RETURN DATE]&gt;=Y$6),T_ORDERS[QUANTITY]),INDEX(T_ASSET['# OF ITEMS], $A26)-SUMPRODUCT(--(T_ORDERS[ASSET]=$B26),--(T_ORDERS[RENT OUT DATE]&lt;=Y$6),--(T_ORDERS[RETURN DATE]&gt;=Y$6),T_ORDERS[QUANTITY]))),"")</f>
        <v/>
      </c>
      <c r="Z26" s="47" t="str">
        <f>IFERROR(IF($B26="","",IF(I_CH_CAL=2,SUMPRODUCT(--(T_ORDERS[ASSET]=$B26),--(T_ORDERS[RENT OUT DATE]&lt;=Z$6),--(T_ORDERS[RETURN DATE]&gt;=Z$6),T_ORDERS[QUANTITY]),INDEX(T_ASSET['# OF ITEMS], $A26)-SUMPRODUCT(--(T_ORDERS[ASSET]=$B26),--(T_ORDERS[RENT OUT DATE]&lt;=Z$6),--(T_ORDERS[RETURN DATE]&gt;=Z$6),T_ORDERS[QUANTITY]))),"")</f>
        <v/>
      </c>
      <c r="AA26" s="47" t="str">
        <f>IFERROR(IF($B26="","",IF(I_CH_CAL=2,SUMPRODUCT(--(T_ORDERS[ASSET]=$B26),--(T_ORDERS[RENT OUT DATE]&lt;=AA$6),--(T_ORDERS[RETURN DATE]&gt;=AA$6),T_ORDERS[QUANTITY]),INDEX(T_ASSET['# OF ITEMS], $A26)-SUMPRODUCT(--(T_ORDERS[ASSET]=$B26),--(T_ORDERS[RENT OUT DATE]&lt;=AA$6),--(T_ORDERS[RETURN DATE]&gt;=AA$6),T_ORDERS[QUANTITY]))),"")</f>
        <v/>
      </c>
      <c r="AB26" s="47" t="str">
        <f>IFERROR(IF($B26="","",IF(I_CH_CAL=2,SUMPRODUCT(--(T_ORDERS[ASSET]=$B26),--(T_ORDERS[RENT OUT DATE]&lt;=AB$6),--(T_ORDERS[RETURN DATE]&gt;=AB$6),T_ORDERS[QUANTITY]),INDEX(T_ASSET['# OF ITEMS], $A26)-SUMPRODUCT(--(T_ORDERS[ASSET]=$B26),--(T_ORDERS[RENT OUT DATE]&lt;=AB$6),--(T_ORDERS[RETURN DATE]&gt;=AB$6),T_ORDERS[QUANTITY]))),"")</f>
        <v/>
      </c>
      <c r="AC26" s="47" t="str">
        <f>IFERROR(IF($B26="","",IF(I_CH_CAL=2,SUMPRODUCT(--(T_ORDERS[ASSET]=$B26),--(T_ORDERS[RENT OUT DATE]&lt;=AC$6),--(T_ORDERS[RETURN DATE]&gt;=AC$6),T_ORDERS[QUANTITY]),INDEX(T_ASSET['# OF ITEMS], $A26)-SUMPRODUCT(--(T_ORDERS[ASSET]=$B26),--(T_ORDERS[RENT OUT DATE]&lt;=AC$6),--(T_ORDERS[RETURN DATE]&gt;=AC$6),T_ORDERS[QUANTITY]))),"")</f>
        <v/>
      </c>
      <c r="AD26" s="47" t="str">
        <f>IFERROR(IF($B26="","",IF(I_CH_CAL=2,SUMPRODUCT(--(T_ORDERS[ASSET]=$B26),--(T_ORDERS[RENT OUT DATE]&lt;=AD$6),--(T_ORDERS[RETURN DATE]&gt;=AD$6),T_ORDERS[QUANTITY]),INDEX(T_ASSET['# OF ITEMS], $A26)-SUMPRODUCT(--(T_ORDERS[ASSET]=$B26),--(T_ORDERS[RENT OUT DATE]&lt;=AD$6),--(T_ORDERS[RETURN DATE]&gt;=AD$6),T_ORDERS[QUANTITY]))),"")</f>
        <v/>
      </c>
      <c r="AE26" s="47" t="str">
        <f>IFERROR(IF($B26="","",IF(I_CH_CAL=2,SUMPRODUCT(--(T_ORDERS[ASSET]=$B26),--(T_ORDERS[RENT OUT DATE]&lt;=AE$6),--(T_ORDERS[RETURN DATE]&gt;=AE$6),T_ORDERS[QUANTITY]),INDEX(T_ASSET['# OF ITEMS], $A26)-SUMPRODUCT(--(T_ORDERS[ASSET]=$B26),--(T_ORDERS[RENT OUT DATE]&lt;=AE$6),--(T_ORDERS[RETURN DATE]&gt;=AE$6),T_ORDERS[QUANTITY]))),"")</f>
        <v/>
      </c>
      <c r="AF26" s="47" t="str">
        <f>IFERROR(IF($B26="","",IF(I_CH_CAL=2,SUMPRODUCT(--(T_ORDERS[ASSET]=$B26),--(T_ORDERS[RENT OUT DATE]&lt;=AF$6),--(T_ORDERS[RETURN DATE]&gt;=AF$6),T_ORDERS[QUANTITY]),INDEX(T_ASSET['# OF ITEMS], $A26)-SUMPRODUCT(--(T_ORDERS[ASSET]=$B26),--(T_ORDERS[RENT OUT DATE]&lt;=AF$6),--(T_ORDERS[RETURN DATE]&gt;=AF$6),T_ORDERS[QUANTITY]))),"")</f>
        <v/>
      </c>
      <c r="AG26" s="47" t="str">
        <f>IFERROR(IF($B26="","",IF(I_CH_CAL=2,SUMPRODUCT(--(T_ORDERS[ASSET]=$B26),--(T_ORDERS[RENT OUT DATE]&lt;=AG$6),--(T_ORDERS[RETURN DATE]&gt;=AG$6),T_ORDERS[QUANTITY]),INDEX(T_ASSET['# OF ITEMS], $A26)-SUMPRODUCT(--(T_ORDERS[ASSET]=$B26),--(T_ORDERS[RENT OUT DATE]&lt;=AG$6),--(T_ORDERS[RETURN DATE]&gt;=AG$6),T_ORDERS[QUANTITY]))),"")</f>
        <v/>
      </c>
    </row>
    <row r="27" spans="1:33" ht="15.75" x14ac:dyDescent="0.5">
      <c r="A27" s="45">
        <f t="shared" si="2"/>
        <v>20</v>
      </c>
      <c r="B27" s="45" t="str">
        <f t="shared" si="3"/>
        <v/>
      </c>
      <c r="C27" s="47" t="str">
        <f>IFERROR(IF($B27="","",IF(I_CH_CAL=2,SUMPRODUCT(--(T_ORDERS[ASSET]=$B27),--(T_ORDERS[RENT OUT DATE]&lt;=C$6),--(T_ORDERS[RETURN DATE]&gt;=C$6),T_ORDERS[QUANTITY]),INDEX(T_ASSET['# OF ITEMS], $A27)-SUMPRODUCT(--(T_ORDERS[ASSET]=$B27),--(T_ORDERS[RENT OUT DATE]&lt;=C$6),--(T_ORDERS[RETURN DATE]&gt;=C$6),T_ORDERS[QUANTITY]))),"")</f>
        <v/>
      </c>
      <c r="D27" s="47" t="str">
        <f>IFERROR(IF($B27="","",IF(I_CH_CAL=2,SUMPRODUCT(--(T_ORDERS[ASSET]=$B27),--(T_ORDERS[RENT OUT DATE]&lt;=D$6),--(T_ORDERS[RETURN DATE]&gt;=D$6),T_ORDERS[QUANTITY]),INDEX(T_ASSET['# OF ITEMS], $A27)-SUMPRODUCT(--(T_ORDERS[ASSET]=$B27),--(T_ORDERS[RENT OUT DATE]&lt;=D$6),--(T_ORDERS[RETURN DATE]&gt;=D$6),T_ORDERS[QUANTITY]))),"")</f>
        <v/>
      </c>
      <c r="E27" s="47" t="str">
        <f>IFERROR(IF($B27="","",IF(I_CH_CAL=2,SUMPRODUCT(--(T_ORDERS[ASSET]=$B27),--(T_ORDERS[RENT OUT DATE]&lt;=E$6),--(T_ORDERS[RETURN DATE]&gt;=E$6),T_ORDERS[QUANTITY]),INDEX(T_ASSET['# OF ITEMS], $A27)-SUMPRODUCT(--(T_ORDERS[ASSET]=$B27),--(T_ORDERS[RENT OUT DATE]&lt;=E$6),--(T_ORDERS[RETURN DATE]&gt;=E$6),T_ORDERS[QUANTITY]))),"")</f>
        <v/>
      </c>
      <c r="F27" s="47" t="str">
        <f>IFERROR(IF($B27="","",IF(I_CH_CAL=2,SUMPRODUCT(--(T_ORDERS[ASSET]=$B27),--(T_ORDERS[RENT OUT DATE]&lt;=F$6),--(T_ORDERS[RETURN DATE]&gt;=F$6),T_ORDERS[QUANTITY]),INDEX(T_ASSET['# OF ITEMS], $A27)-SUMPRODUCT(--(T_ORDERS[ASSET]=$B27),--(T_ORDERS[RENT OUT DATE]&lt;=F$6),--(T_ORDERS[RETURN DATE]&gt;=F$6),T_ORDERS[QUANTITY]))),"")</f>
        <v/>
      </c>
      <c r="G27" s="47" t="str">
        <f>IFERROR(IF($B27="","",IF(I_CH_CAL=2,SUMPRODUCT(--(T_ORDERS[ASSET]=$B27),--(T_ORDERS[RENT OUT DATE]&lt;=G$6),--(T_ORDERS[RETURN DATE]&gt;=G$6),T_ORDERS[QUANTITY]),INDEX(T_ASSET['# OF ITEMS], $A27)-SUMPRODUCT(--(T_ORDERS[ASSET]=$B27),--(T_ORDERS[RENT OUT DATE]&lt;=G$6),--(T_ORDERS[RETURN DATE]&gt;=G$6),T_ORDERS[QUANTITY]))),"")</f>
        <v/>
      </c>
      <c r="H27" s="47" t="str">
        <f>IFERROR(IF($B27="","",IF(I_CH_CAL=2,SUMPRODUCT(--(T_ORDERS[ASSET]=$B27),--(T_ORDERS[RENT OUT DATE]&lt;=H$6),--(T_ORDERS[RETURN DATE]&gt;=H$6),T_ORDERS[QUANTITY]),INDEX(T_ASSET['# OF ITEMS], $A27)-SUMPRODUCT(--(T_ORDERS[ASSET]=$B27),--(T_ORDERS[RENT OUT DATE]&lt;=H$6),--(T_ORDERS[RETURN DATE]&gt;=H$6),T_ORDERS[QUANTITY]))),"")</f>
        <v/>
      </c>
      <c r="I27" s="47" t="str">
        <f>IFERROR(IF($B27="","",IF(I_CH_CAL=2,SUMPRODUCT(--(T_ORDERS[ASSET]=$B27),--(T_ORDERS[RENT OUT DATE]&lt;=I$6),--(T_ORDERS[RETURN DATE]&gt;=I$6),T_ORDERS[QUANTITY]),INDEX(T_ASSET['# OF ITEMS], $A27)-SUMPRODUCT(--(T_ORDERS[ASSET]=$B27),--(T_ORDERS[RENT OUT DATE]&lt;=I$6),--(T_ORDERS[RETURN DATE]&gt;=I$6),T_ORDERS[QUANTITY]))),"")</f>
        <v/>
      </c>
      <c r="J27" s="47" t="str">
        <f>IFERROR(IF($B27="","",IF(I_CH_CAL=2,SUMPRODUCT(--(T_ORDERS[ASSET]=$B27),--(T_ORDERS[RENT OUT DATE]&lt;=J$6),--(T_ORDERS[RETURN DATE]&gt;=J$6),T_ORDERS[QUANTITY]),INDEX(T_ASSET['# OF ITEMS], $A27)-SUMPRODUCT(--(T_ORDERS[ASSET]=$B27),--(T_ORDERS[RENT OUT DATE]&lt;=J$6),--(T_ORDERS[RETURN DATE]&gt;=J$6),T_ORDERS[QUANTITY]))),"")</f>
        <v/>
      </c>
      <c r="K27" s="47" t="str">
        <f>IFERROR(IF($B27="","",IF(I_CH_CAL=2,SUMPRODUCT(--(T_ORDERS[ASSET]=$B27),--(T_ORDERS[RENT OUT DATE]&lt;=K$6),--(T_ORDERS[RETURN DATE]&gt;=K$6),T_ORDERS[QUANTITY]),INDEX(T_ASSET['# OF ITEMS], $A27)-SUMPRODUCT(--(T_ORDERS[ASSET]=$B27),--(T_ORDERS[RENT OUT DATE]&lt;=K$6),--(T_ORDERS[RETURN DATE]&gt;=K$6),T_ORDERS[QUANTITY]))),"")</f>
        <v/>
      </c>
      <c r="L27" s="47" t="str">
        <f>IFERROR(IF($B27="","",IF(I_CH_CAL=2,SUMPRODUCT(--(T_ORDERS[ASSET]=$B27),--(T_ORDERS[RENT OUT DATE]&lt;=L$6),--(T_ORDERS[RETURN DATE]&gt;=L$6),T_ORDERS[QUANTITY]),INDEX(T_ASSET['# OF ITEMS], $A27)-SUMPRODUCT(--(T_ORDERS[ASSET]=$B27),--(T_ORDERS[RENT OUT DATE]&lt;=L$6),--(T_ORDERS[RETURN DATE]&gt;=L$6),T_ORDERS[QUANTITY]))),"")</f>
        <v/>
      </c>
      <c r="M27" s="47" t="str">
        <f>IFERROR(IF($B27="","",IF(I_CH_CAL=2,SUMPRODUCT(--(T_ORDERS[ASSET]=$B27),--(T_ORDERS[RENT OUT DATE]&lt;=M$6),--(T_ORDERS[RETURN DATE]&gt;=M$6),T_ORDERS[QUANTITY]),INDEX(T_ASSET['# OF ITEMS], $A27)-SUMPRODUCT(--(T_ORDERS[ASSET]=$B27),--(T_ORDERS[RENT OUT DATE]&lt;=M$6),--(T_ORDERS[RETURN DATE]&gt;=M$6),T_ORDERS[QUANTITY]))),"")</f>
        <v/>
      </c>
      <c r="N27" s="47" t="str">
        <f>IFERROR(IF($B27="","",IF(I_CH_CAL=2,SUMPRODUCT(--(T_ORDERS[ASSET]=$B27),--(T_ORDERS[RENT OUT DATE]&lt;=N$6),--(T_ORDERS[RETURN DATE]&gt;=N$6),T_ORDERS[QUANTITY]),INDEX(T_ASSET['# OF ITEMS], $A27)-SUMPRODUCT(--(T_ORDERS[ASSET]=$B27),--(T_ORDERS[RENT OUT DATE]&lt;=N$6),--(T_ORDERS[RETURN DATE]&gt;=N$6),T_ORDERS[QUANTITY]))),"")</f>
        <v/>
      </c>
      <c r="O27" s="47" t="str">
        <f>IFERROR(IF($B27="","",IF(I_CH_CAL=2,SUMPRODUCT(--(T_ORDERS[ASSET]=$B27),--(T_ORDERS[RENT OUT DATE]&lt;=O$6),--(T_ORDERS[RETURN DATE]&gt;=O$6),T_ORDERS[QUANTITY]),INDEX(T_ASSET['# OF ITEMS], $A27)-SUMPRODUCT(--(T_ORDERS[ASSET]=$B27),--(T_ORDERS[RENT OUT DATE]&lt;=O$6),--(T_ORDERS[RETURN DATE]&gt;=O$6),T_ORDERS[QUANTITY]))),"")</f>
        <v/>
      </c>
      <c r="P27" s="47" t="str">
        <f>IFERROR(IF($B27="","",IF(I_CH_CAL=2,SUMPRODUCT(--(T_ORDERS[ASSET]=$B27),--(T_ORDERS[RENT OUT DATE]&lt;=P$6),--(T_ORDERS[RETURN DATE]&gt;=P$6),T_ORDERS[QUANTITY]),INDEX(T_ASSET['# OF ITEMS], $A27)-SUMPRODUCT(--(T_ORDERS[ASSET]=$B27),--(T_ORDERS[RENT OUT DATE]&lt;=P$6),--(T_ORDERS[RETURN DATE]&gt;=P$6),T_ORDERS[QUANTITY]))),"")</f>
        <v/>
      </c>
      <c r="Q27" s="47" t="str">
        <f>IFERROR(IF($B27="","",IF(I_CH_CAL=2,SUMPRODUCT(--(T_ORDERS[ASSET]=$B27),--(T_ORDERS[RENT OUT DATE]&lt;=Q$6),--(T_ORDERS[RETURN DATE]&gt;=Q$6),T_ORDERS[QUANTITY]),INDEX(T_ASSET['# OF ITEMS], $A27)-SUMPRODUCT(--(T_ORDERS[ASSET]=$B27),--(T_ORDERS[RENT OUT DATE]&lt;=Q$6),--(T_ORDERS[RETURN DATE]&gt;=Q$6),T_ORDERS[QUANTITY]))),"")</f>
        <v/>
      </c>
      <c r="R27" s="47" t="str">
        <f>IFERROR(IF($B27="","",IF(I_CH_CAL=2,SUMPRODUCT(--(T_ORDERS[ASSET]=$B27),--(T_ORDERS[RENT OUT DATE]&lt;=R$6),--(T_ORDERS[RETURN DATE]&gt;=R$6),T_ORDERS[QUANTITY]),INDEX(T_ASSET['# OF ITEMS], $A27)-SUMPRODUCT(--(T_ORDERS[ASSET]=$B27),--(T_ORDERS[RENT OUT DATE]&lt;=R$6),--(T_ORDERS[RETURN DATE]&gt;=R$6),T_ORDERS[QUANTITY]))),"")</f>
        <v/>
      </c>
      <c r="S27" s="47" t="str">
        <f>IFERROR(IF($B27="","",IF(I_CH_CAL=2,SUMPRODUCT(--(T_ORDERS[ASSET]=$B27),--(T_ORDERS[RENT OUT DATE]&lt;=S$6),--(T_ORDERS[RETURN DATE]&gt;=S$6),T_ORDERS[QUANTITY]),INDEX(T_ASSET['# OF ITEMS], $A27)-SUMPRODUCT(--(T_ORDERS[ASSET]=$B27),--(T_ORDERS[RENT OUT DATE]&lt;=S$6),--(T_ORDERS[RETURN DATE]&gt;=S$6),T_ORDERS[QUANTITY]))),"")</f>
        <v/>
      </c>
      <c r="T27" s="47" t="str">
        <f>IFERROR(IF($B27="","",IF(I_CH_CAL=2,SUMPRODUCT(--(T_ORDERS[ASSET]=$B27),--(T_ORDERS[RENT OUT DATE]&lt;=T$6),--(T_ORDERS[RETURN DATE]&gt;=T$6),T_ORDERS[QUANTITY]),INDEX(T_ASSET['# OF ITEMS], $A27)-SUMPRODUCT(--(T_ORDERS[ASSET]=$B27),--(T_ORDERS[RENT OUT DATE]&lt;=T$6),--(T_ORDERS[RETURN DATE]&gt;=T$6),T_ORDERS[QUANTITY]))),"")</f>
        <v/>
      </c>
      <c r="U27" s="47" t="str">
        <f>IFERROR(IF($B27="","",IF(I_CH_CAL=2,SUMPRODUCT(--(T_ORDERS[ASSET]=$B27),--(T_ORDERS[RENT OUT DATE]&lt;=U$6),--(T_ORDERS[RETURN DATE]&gt;=U$6),T_ORDERS[QUANTITY]),INDEX(T_ASSET['# OF ITEMS], $A27)-SUMPRODUCT(--(T_ORDERS[ASSET]=$B27),--(T_ORDERS[RENT OUT DATE]&lt;=U$6),--(T_ORDERS[RETURN DATE]&gt;=U$6),T_ORDERS[QUANTITY]))),"")</f>
        <v/>
      </c>
      <c r="V27" s="47" t="str">
        <f>IFERROR(IF($B27="","",IF(I_CH_CAL=2,SUMPRODUCT(--(T_ORDERS[ASSET]=$B27),--(T_ORDERS[RENT OUT DATE]&lt;=V$6),--(T_ORDERS[RETURN DATE]&gt;=V$6),T_ORDERS[QUANTITY]),INDEX(T_ASSET['# OF ITEMS], $A27)-SUMPRODUCT(--(T_ORDERS[ASSET]=$B27),--(T_ORDERS[RENT OUT DATE]&lt;=V$6),--(T_ORDERS[RETURN DATE]&gt;=V$6),T_ORDERS[QUANTITY]))),"")</f>
        <v/>
      </c>
      <c r="W27" s="47" t="str">
        <f>IFERROR(IF($B27="","",IF(I_CH_CAL=2,SUMPRODUCT(--(T_ORDERS[ASSET]=$B27),--(T_ORDERS[RENT OUT DATE]&lt;=W$6),--(T_ORDERS[RETURN DATE]&gt;=W$6),T_ORDERS[QUANTITY]),INDEX(T_ASSET['# OF ITEMS], $A27)-SUMPRODUCT(--(T_ORDERS[ASSET]=$B27),--(T_ORDERS[RENT OUT DATE]&lt;=W$6),--(T_ORDERS[RETURN DATE]&gt;=W$6),T_ORDERS[QUANTITY]))),"")</f>
        <v/>
      </c>
      <c r="X27" s="47" t="str">
        <f>IFERROR(IF($B27="","",IF(I_CH_CAL=2,SUMPRODUCT(--(T_ORDERS[ASSET]=$B27),--(T_ORDERS[RENT OUT DATE]&lt;=X$6),--(T_ORDERS[RETURN DATE]&gt;=X$6),T_ORDERS[QUANTITY]),INDEX(T_ASSET['# OF ITEMS], $A27)-SUMPRODUCT(--(T_ORDERS[ASSET]=$B27),--(T_ORDERS[RENT OUT DATE]&lt;=X$6),--(T_ORDERS[RETURN DATE]&gt;=X$6),T_ORDERS[QUANTITY]))),"")</f>
        <v/>
      </c>
      <c r="Y27" s="47" t="str">
        <f>IFERROR(IF($B27="","",IF(I_CH_CAL=2,SUMPRODUCT(--(T_ORDERS[ASSET]=$B27),--(T_ORDERS[RENT OUT DATE]&lt;=Y$6),--(T_ORDERS[RETURN DATE]&gt;=Y$6),T_ORDERS[QUANTITY]),INDEX(T_ASSET['# OF ITEMS], $A27)-SUMPRODUCT(--(T_ORDERS[ASSET]=$B27),--(T_ORDERS[RENT OUT DATE]&lt;=Y$6),--(T_ORDERS[RETURN DATE]&gt;=Y$6),T_ORDERS[QUANTITY]))),"")</f>
        <v/>
      </c>
      <c r="Z27" s="47" t="str">
        <f>IFERROR(IF($B27="","",IF(I_CH_CAL=2,SUMPRODUCT(--(T_ORDERS[ASSET]=$B27),--(T_ORDERS[RENT OUT DATE]&lt;=Z$6),--(T_ORDERS[RETURN DATE]&gt;=Z$6),T_ORDERS[QUANTITY]),INDEX(T_ASSET['# OF ITEMS], $A27)-SUMPRODUCT(--(T_ORDERS[ASSET]=$B27),--(T_ORDERS[RENT OUT DATE]&lt;=Z$6),--(T_ORDERS[RETURN DATE]&gt;=Z$6),T_ORDERS[QUANTITY]))),"")</f>
        <v/>
      </c>
      <c r="AA27" s="47" t="str">
        <f>IFERROR(IF($B27="","",IF(I_CH_CAL=2,SUMPRODUCT(--(T_ORDERS[ASSET]=$B27),--(T_ORDERS[RENT OUT DATE]&lt;=AA$6),--(T_ORDERS[RETURN DATE]&gt;=AA$6),T_ORDERS[QUANTITY]),INDEX(T_ASSET['# OF ITEMS], $A27)-SUMPRODUCT(--(T_ORDERS[ASSET]=$B27),--(T_ORDERS[RENT OUT DATE]&lt;=AA$6),--(T_ORDERS[RETURN DATE]&gt;=AA$6),T_ORDERS[QUANTITY]))),"")</f>
        <v/>
      </c>
      <c r="AB27" s="47" t="str">
        <f>IFERROR(IF($B27="","",IF(I_CH_CAL=2,SUMPRODUCT(--(T_ORDERS[ASSET]=$B27),--(T_ORDERS[RENT OUT DATE]&lt;=AB$6),--(T_ORDERS[RETURN DATE]&gt;=AB$6),T_ORDERS[QUANTITY]),INDEX(T_ASSET['# OF ITEMS], $A27)-SUMPRODUCT(--(T_ORDERS[ASSET]=$B27),--(T_ORDERS[RENT OUT DATE]&lt;=AB$6),--(T_ORDERS[RETURN DATE]&gt;=AB$6),T_ORDERS[QUANTITY]))),"")</f>
        <v/>
      </c>
      <c r="AC27" s="47" t="str">
        <f>IFERROR(IF($B27="","",IF(I_CH_CAL=2,SUMPRODUCT(--(T_ORDERS[ASSET]=$B27),--(T_ORDERS[RENT OUT DATE]&lt;=AC$6),--(T_ORDERS[RETURN DATE]&gt;=AC$6),T_ORDERS[QUANTITY]),INDEX(T_ASSET['# OF ITEMS], $A27)-SUMPRODUCT(--(T_ORDERS[ASSET]=$B27),--(T_ORDERS[RENT OUT DATE]&lt;=AC$6),--(T_ORDERS[RETURN DATE]&gt;=AC$6),T_ORDERS[QUANTITY]))),"")</f>
        <v/>
      </c>
      <c r="AD27" s="47" t="str">
        <f>IFERROR(IF($B27="","",IF(I_CH_CAL=2,SUMPRODUCT(--(T_ORDERS[ASSET]=$B27),--(T_ORDERS[RENT OUT DATE]&lt;=AD$6),--(T_ORDERS[RETURN DATE]&gt;=AD$6),T_ORDERS[QUANTITY]),INDEX(T_ASSET['# OF ITEMS], $A27)-SUMPRODUCT(--(T_ORDERS[ASSET]=$B27),--(T_ORDERS[RENT OUT DATE]&lt;=AD$6),--(T_ORDERS[RETURN DATE]&gt;=AD$6),T_ORDERS[QUANTITY]))),"")</f>
        <v/>
      </c>
      <c r="AE27" s="47" t="str">
        <f>IFERROR(IF($B27="","",IF(I_CH_CAL=2,SUMPRODUCT(--(T_ORDERS[ASSET]=$B27),--(T_ORDERS[RENT OUT DATE]&lt;=AE$6),--(T_ORDERS[RETURN DATE]&gt;=AE$6),T_ORDERS[QUANTITY]),INDEX(T_ASSET['# OF ITEMS], $A27)-SUMPRODUCT(--(T_ORDERS[ASSET]=$B27),--(T_ORDERS[RENT OUT DATE]&lt;=AE$6),--(T_ORDERS[RETURN DATE]&gt;=AE$6),T_ORDERS[QUANTITY]))),"")</f>
        <v/>
      </c>
      <c r="AF27" s="47" t="str">
        <f>IFERROR(IF($B27="","",IF(I_CH_CAL=2,SUMPRODUCT(--(T_ORDERS[ASSET]=$B27),--(T_ORDERS[RENT OUT DATE]&lt;=AF$6),--(T_ORDERS[RETURN DATE]&gt;=AF$6),T_ORDERS[QUANTITY]),INDEX(T_ASSET['# OF ITEMS], $A27)-SUMPRODUCT(--(T_ORDERS[ASSET]=$B27),--(T_ORDERS[RENT OUT DATE]&lt;=AF$6),--(T_ORDERS[RETURN DATE]&gt;=AF$6),T_ORDERS[QUANTITY]))),"")</f>
        <v/>
      </c>
      <c r="AG27" s="47" t="str">
        <f>IFERROR(IF($B27="","",IF(I_CH_CAL=2,SUMPRODUCT(--(T_ORDERS[ASSET]=$B27),--(T_ORDERS[RENT OUT DATE]&lt;=AG$6),--(T_ORDERS[RETURN DATE]&gt;=AG$6),T_ORDERS[QUANTITY]),INDEX(T_ASSET['# OF ITEMS], $A27)-SUMPRODUCT(--(T_ORDERS[ASSET]=$B27),--(T_ORDERS[RENT OUT DATE]&lt;=AG$6),--(T_ORDERS[RETURN DATE]&gt;=AG$6),T_ORDERS[QUANTITY]))),"")</f>
        <v/>
      </c>
    </row>
    <row r="28" spans="1:33" ht="15.75" x14ac:dyDescent="0.5">
      <c r="A28" s="45">
        <f t="shared" si="2"/>
        <v>21</v>
      </c>
      <c r="B28" s="45" t="str">
        <f t="shared" si="3"/>
        <v/>
      </c>
      <c r="C28" s="47" t="str">
        <f>IFERROR(IF($B28="","",IF(I_CH_CAL=2,SUMPRODUCT(--(T_ORDERS[ASSET]=$B28),--(T_ORDERS[RENT OUT DATE]&lt;=C$6),--(T_ORDERS[RETURN DATE]&gt;=C$6),T_ORDERS[QUANTITY]),INDEX(T_ASSET['# OF ITEMS], $A28)-SUMPRODUCT(--(T_ORDERS[ASSET]=$B28),--(T_ORDERS[RENT OUT DATE]&lt;=C$6),--(T_ORDERS[RETURN DATE]&gt;=C$6),T_ORDERS[QUANTITY]))),"")</f>
        <v/>
      </c>
      <c r="D28" s="47" t="str">
        <f>IFERROR(IF($B28="","",IF(I_CH_CAL=2,SUMPRODUCT(--(T_ORDERS[ASSET]=$B28),--(T_ORDERS[RENT OUT DATE]&lt;=D$6),--(T_ORDERS[RETURN DATE]&gt;=D$6),T_ORDERS[QUANTITY]),INDEX(T_ASSET['# OF ITEMS], $A28)-SUMPRODUCT(--(T_ORDERS[ASSET]=$B28),--(T_ORDERS[RENT OUT DATE]&lt;=D$6),--(T_ORDERS[RETURN DATE]&gt;=D$6),T_ORDERS[QUANTITY]))),"")</f>
        <v/>
      </c>
      <c r="E28" s="47" t="str">
        <f>IFERROR(IF($B28="","",IF(I_CH_CAL=2,SUMPRODUCT(--(T_ORDERS[ASSET]=$B28),--(T_ORDERS[RENT OUT DATE]&lt;=E$6),--(T_ORDERS[RETURN DATE]&gt;=E$6),T_ORDERS[QUANTITY]),INDEX(T_ASSET['# OF ITEMS], $A28)-SUMPRODUCT(--(T_ORDERS[ASSET]=$B28),--(T_ORDERS[RENT OUT DATE]&lt;=E$6),--(T_ORDERS[RETURN DATE]&gt;=E$6),T_ORDERS[QUANTITY]))),"")</f>
        <v/>
      </c>
      <c r="F28" s="47" t="str">
        <f>IFERROR(IF($B28="","",IF(I_CH_CAL=2,SUMPRODUCT(--(T_ORDERS[ASSET]=$B28),--(T_ORDERS[RENT OUT DATE]&lt;=F$6),--(T_ORDERS[RETURN DATE]&gt;=F$6),T_ORDERS[QUANTITY]),INDEX(T_ASSET['# OF ITEMS], $A28)-SUMPRODUCT(--(T_ORDERS[ASSET]=$B28),--(T_ORDERS[RENT OUT DATE]&lt;=F$6),--(T_ORDERS[RETURN DATE]&gt;=F$6),T_ORDERS[QUANTITY]))),"")</f>
        <v/>
      </c>
      <c r="G28" s="47" t="str">
        <f>IFERROR(IF($B28="","",IF(I_CH_CAL=2,SUMPRODUCT(--(T_ORDERS[ASSET]=$B28),--(T_ORDERS[RENT OUT DATE]&lt;=G$6),--(T_ORDERS[RETURN DATE]&gt;=G$6),T_ORDERS[QUANTITY]),INDEX(T_ASSET['# OF ITEMS], $A28)-SUMPRODUCT(--(T_ORDERS[ASSET]=$B28),--(T_ORDERS[RENT OUT DATE]&lt;=G$6),--(T_ORDERS[RETURN DATE]&gt;=G$6),T_ORDERS[QUANTITY]))),"")</f>
        <v/>
      </c>
      <c r="H28" s="47" t="str">
        <f>IFERROR(IF($B28="","",IF(I_CH_CAL=2,SUMPRODUCT(--(T_ORDERS[ASSET]=$B28),--(T_ORDERS[RENT OUT DATE]&lt;=H$6),--(T_ORDERS[RETURN DATE]&gt;=H$6),T_ORDERS[QUANTITY]),INDEX(T_ASSET['# OF ITEMS], $A28)-SUMPRODUCT(--(T_ORDERS[ASSET]=$B28),--(T_ORDERS[RENT OUT DATE]&lt;=H$6),--(T_ORDERS[RETURN DATE]&gt;=H$6),T_ORDERS[QUANTITY]))),"")</f>
        <v/>
      </c>
      <c r="I28" s="47" t="str">
        <f>IFERROR(IF($B28="","",IF(I_CH_CAL=2,SUMPRODUCT(--(T_ORDERS[ASSET]=$B28),--(T_ORDERS[RENT OUT DATE]&lt;=I$6),--(T_ORDERS[RETURN DATE]&gt;=I$6),T_ORDERS[QUANTITY]),INDEX(T_ASSET['# OF ITEMS], $A28)-SUMPRODUCT(--(T_ORDERS[ASSET]=$B28),--(T_ORDERS[RENT OUT DATE]&lt;=I$6),--(T_ORDERS[RETURN DATE]&gt;=I$6),T_ORDERS[QUANTITY]))),"")</f>
        <v/>
      </c>
      <c r="J28" s="47" t="str">
        <f>IFERROR(IF($B28="","",IF(I_CH_CAL=2,SUMPRODUCT(--(T_ORDERS[ASSET]=$B28),--(T_ORDERS[RENT OUT DATE]&lt;=J$6),--(T_ORDERS[RETURN DATE]&gt;=J$6),T_ORDERS[QUANTITY]),INDEX(T_ASSET['# OF ITEMS], $A28)-SUMPRODUCT(--(T_ORDERS[ASSET]=$B28),--(T_ORDERS[RENT OUT DATE]&lt;=J$6),--(T_ORDERS[RETURN DATE]&gt;=J$6),T_ORDERS[QUANTITY]))),"")</f>
        <v/>
      </c>
      <c r="K28" s="47" t="str">
        <f>IFERROR(IF($B28="","",IF(I_CH_CAL=2,SUMPRODUCT(--(T_ORDERS[ASSET]=$B28),--(T_ORDERS[RENT OUT DATE]&lt;=K$6),--(T_ORDERS[RETURN DATE]&gt;=K$6),T_ORDERS[QUANTITY]),INDEX(T_ASSET['# OF ITEMS], $A28)-SUMPRODUCT(--(T_ORDERS[ASSET]=$B28),--(T_ORDERS[RENT OUT DATE]&lt;=K$6),--(T_ORDERS[RETURN DATE]&gt;=K$6),T_ORDERS[QUANTITY]))),"")</f>
        <v/>
      </c>
      <c r="L28" s="47" t="str">
        <f>IFERROR(IF($B28="","",IF(I_CH_CAL=2,SUMPRODUCT(--(T_ORDERS[ASSET]=$B28),--(T_ORDERS[RENT OUT DATE]&lt;=L$6),--(T_ORDERS[RETURN DATE]&gt;=L$6),T_ORDERS[QUANTITY]),INDEX(T_ASSET['# OF ITEMS], $A28)-SUMPRODUCT(--(T_ORDERS[ASSET]=$B28),--(T_ORDERS[RENT OUT DATE]&lt;=L$6),--(T_ORDERS[RETURN DATE]&gt;=L$6),T_ORDERS[QUANTITY]))),"")</f>
        <v/>
      </c>
      <c r="M28" s="47" t="str">
        <f>IFERROR(IF($B28="","",IF(I_CH_CAL=2,SUMPRODUCT(--(T_ORDERS[ASSET]=$B28),--(T_ORDERS[RENT OUT DATE]&lt;=M$6),--(T_ORDERS[RETURN DATE]&gt;=M$6),T_ORDERS[QUANTITY]),INDEX(T_ASSET['# OF ITEMS], $A28)-SUMPRODUCT(--(T_ORDERS[ASSET]=$B28),--(T_ORDERS[RENT OUT DATE]&lt;=M$6),--(T_ORDERS[RETURN DATE]&gt;=M$6),T_ORDERS[QUANTITY]))),"")</f>
        <v/>
      </c>
      <c r="N28" s="47" t="str">
        <f>IFERROR(IF($B28="","",IF(I_CH_CAL=2,SUMPRODUCT(--(T_ORDERS[ASSET]=$B28),--(T_ORDERS[RENT OUT DATE]&lt;=N$6),--(T_ORDERS[RETURN DATE]&gt;=N$6),T_ORDERS[QUANTITY]),INDEX(T_ASSET['# OF ITEMS], $A28)-SUMPRODUCT(--(T_ORDERS[ASSET]=$B28),--(T_ORDERS[RENT OUT DATE]&lt;=N$6),--(T_ORDERS[RETURN DATE]&gt;=N$6),T_ORDERS[QUANTITY]))),"")</f>
        <v/>
      </c>
      <c r="O28" s="47" t="str">
        <f>IFERROR(IF($B28="","",IF(I_CH_CAL=2,SUMPRODUCT(--(T_ORDERS[ASSET]=$B28),--(T_ORDERS[RENT OUT DATE]&lt;=O$6),--(T_ORDERS[RETURN DATE]&gt;=O$6),T_ORDERS[QUANTITY]),INDEX(T_ASSET['# OF ITEMS], $A28)-SUMPRODUCT(--(T_ORDERS[ASSET]=$B28),--(T_ORDERS[RENT OUT DATE]&lt;=O$6),--(T_ORDERS[RETURN DATE]&gt;=O$6),T_ORDERS[QUANTITY]))),"")</f>
        <v/>
      </c>
      <c r="P28" s="47" t="str">
        <f>IFERROR(IF($B28="","",IF(I_CH_CAL=2,SUMPRODUCT(--(T_ORDERS[ASSET]=$B28),--(T_ORDERS[RENT OUT DATE]&lt;=P$6),--(T_ORDERS[RETURN DATE]&gt;=P$6),T_ORDERS[QUANTITY]),INDEX(T_ASSET['# OF ITEMS], $A28)-SUMPRODUCT(--(T_ORDERS[ASSET]=$B28),--(T_ORDERS[RENT OUT DATE]&lt;=P$6),--(T_ORDERS[RETURN DATE]&gt;=P$6),T_ORDERS[QUANTITY]))),"")</f>
        <v/>
      </c>
      <c r="Q28" s="47" t="str">
        <f>IFERROR(IF($B28="","",IF(I_CH_CAL=2,SUMPRODUCT(--(T_ORDERS[ASSET]=$B28),--(T_ORDERS[RENT OUT DATE]&lt;=Q$6),--(T_ORDERS[RETURN DATE]&gt;=Q$6),T_ORDERS[QUANTITY]),INDEX(T_ASSET['# OF ITEMS], $A28)-SUMPRODUCT(--(T_ORDERS[ASSET]=$B28),--(T_ORDERS[RENT OUT DATE]&lt;=Q$6),--(T_ORDERS[RETURN DATE]&gt;=Q$6),T_ORDERS[QUANTITY]))),"")</f>
        <v/>
      </c>
      <c r="R28" s="47" t="str">
        <f>IFERROR(IF($B28="","",IF(I_CH_CAL=2,SUMPRODUCT(--(T_ORDERS[ASSET]=$B28),--(T_ORDERS[RENT OUT DATE]&lt;=R$6),--(T_ORDERS[RETURN DATE]&gt;=R$6),T_ORDERS[QUANTITY]),INDEX(T_ASSET['# OF ITEMS], $A28)-SUMPRODUCT(--(T_ORDERS[ASSET]=$B28),--(T_ORDERS[RENT OUT DATE]&lt;=R$6),--(T_ORDERS[RETURN DATE]&gt;=R$6),T_ORDERS[QUANTITY]))),"")</f>
        <v/>
      </c>
      <c r="S28" s="47" t="str">
        <f>IFERROR(IF($B28="","",IF(I_CH_CAL=2,SUMPRODUCT(--(T_ORDERS[ASSET]=$B28),--(T_ORDERS[RENT OUT DATE]&lt;=S$6),--(T_ORDERS[RETURN DATE]&gt;=S$6),T_ORDERS[QUANTITY]),INDEX(T_ASSET['# OF ITEMS], $A28)-SUMPRODUCT(--(T_ORDERS[ASSET]=$B28),--(T_ORDERS[RENT OUT DATE]&lt;=S$6),--(T_ORDERS[RETURN DATE]&gt;=S$6),T_ORDERS[QUANTITY]))),"")</f>
        <v/>
      </c>
      <c r="T28" s="47" t="str">
        <f>IFERROR(IF($B28="","",IF(I_CH_CAL=2,SUMPRODUCT(--(T_ORDERS[ASSET]=$B28),--(T_ORDERS[RENT OUT DATE]&lt;=T$6),--(T_ORDERS[RETURN DATE]&gt;=T$6),T_ORDERS[QUANTITY]),INDEX(T_ASSET['# OF ITEMS], $A28)-SUMPRODUCT(--(T_ORDERS[ASSET]=$B28),--(T_ORDERS[RENT OUT DATE]&lt;=T$6),--(T_ORDERS[RETURN DATE]&gt;=T$6),T_ORDERS[QUANTITY]))),"")</f>
        <v/>
      </c>
      <c r="U28" s="47" t="str">
        <f>IFERROR(IF($B28="","",IF(I_CH_CAL=2,SUMPRODUCT(--(T_ORDERS[ASSET]=$B28),--(T_ORDERS[RENT OUT DATE]&lt;=U$6),--(T_ORDERS[RETURN DATE]&gt;=U$6),T_ORDERS[QUANTITY]),INDEX(T_ASSET['# OF ITEMS], $A28)-SUMPRODUCT(--(T_ORDERS[ASSET]=$B28),--(T_ORDERS[RENT OUT DATE]&lt;=U$6),--(T_ORDERS[RETURN DATE]&gt;=U$6),T_ORDERS[QUANTITY]))),"")</f>
        <v/>
      </c>
      <c r="V28" s="47" t="str">
        <f>IFERROR(IF($B28="","",IF(I_CH_CAL=2,SUMPRODUCT(--(T_ORDERS[ASSET]=$B28),--(T_ORDERS[RENT OUT DATE]&lt;=V$6),--(T_ORDERS[RETURN DATE]&gt;=V$6),T_ORDERS[QUANTITY]),INDEX(T_ASSET['# OF ITEMS], $A28)-SUMPRODUCT(--(T_ORDERS[ASSET]=$B28),--(T_ORDERS[RENT OUT DATE]&lt;=V$6),--(T_ORDERS[RETURN DATE]&gt;=V$6),T_ORDERS[QUANTITY]))),"")</f>
        <v/>
      </c>
      <c r="W28" s="47" t="str">
        <f>IFERROR(IF($B28="","",IF(I_CH_CAL=2,SUMPRODUCT(--(T_ORDERS[ASSET]=$B28),--(T_ORDERS[RENT OUT DATE]&lt;=W$6),--(T_ORDERS[RETURN DATE]&gt;=W$6),T_ORDERS[QUANTITY]),INDEX(T_ASSET['# OF ITEMS], $A28)-SUMPRODUCT(--(T_ORDERS[ASSET]=$B28),--(T_ORDERS[RENT OUT DATE]&lt;=W$6),--(T_ORDERS[RETURN DATE]&gt;=W$6),T_ORDERS[QUANTITY]))),"")</f>
        <v/>
      </c>
      <c r="X28" s="47" t="str">
        <f>IFERROR(IF($B28="","",IF(I_CH_CAL=2,SUMPRODUCT(--(T_ORDERS[ASSET]=$B28),--(T_ORDERS[RENT OUT DATE]&lt;=X$6),--(T_ORDERS[RETURN DATE]&gt;=X$6),T_ORDERS[QUANTITY]),INDEX(T_ASSET['# OF ITEMS], $A28)-SUMPRODUCT(--(T_ORDERS[ASSET]=$B28),--(T_ORDERS[RENT OUT DATE]&lt;=X$6),--(T_ORDERS[RETURN DATE]&gt;=X$6),T_ORDERS[QUANTITY]))),"")</f>
        <v/>
      </c>
      <c r="Y28" s="47" t="str">
        <f>IFERROR(IF($B28="","",IF(I_CH_CAL=2,SUMPRODUCT(--(T_ORDERS[ASSET]=$B28),--(T_ORDERS[RENT OUT DATE]&lt;=Y$6),--(T_ORDERS[RETURN DATE]&gt;=Y$6),T_ORDERS[QUANTITY]),INDEX(T_ASSET['# OF ITEMS], $A28)-SUMPRODUCT(--(T_ORDERS[ASSET]=$B28),--(T_ORDERS[RENT OUT DATE]&lt;=Y$6),--(T_ORDERS[RETURN DATE]&gt;=Y$6),T_ORDERS[QUANTITY]))),"")</f>
        <v/>
      </c>
      <c r="Z28" s="47" t="str">
        <f>IFERROR(IF($B28="","",IF(I_CH_CAL=2,SUMPRODUCT(--(T_ORDERS[ASSET]=$B28),--(T_ORDERS[RENT OUT DATE]&lt;=Z$6),--(T_ORDERS[RETURN DATE]&gt;=Z$6),T_ORDERS[QUANTITY]),INDEX(T_ASSET['# OF ITEMS], $A28)-SUMPRODUCT(--(T_ORDERS[ASSET]=$B28),--(T_ORDERS[RENT OUT DATE]&lt;=Z$6),--(T_ORDERS[RETURN DATE]&gt;=Z$6),T_ORDERS[QUANTITY]))),"")</f>
        <v/>
      </c>
      <c r="AA28" s="47" t="str">
        <f>IFERROR(IF($B28="","",IF(I_CH_CAL=2,SUMPRODUCT(--(T_ORDERS[ASSET]=$B28),--(T_ORDERS[RENT OUT DATE]&lt;=AA$6),--(T_ORDERS[RETURN DATE]&gt;=AA$6),T_ORDERS[QUANTITY]),INDEX(T_ASSET['# OF ITEMS], $A28)-SUMPRODUCT(--(T_ORDERS[ASSET]=$B28),--(T_ORDERS[RENT OUT DATE]&lt;=AA$6),--(T_ORDERS[RETURN DATE]&gt;=AA$6),T_ORDERS[QUANTITY]))),"")</f>
        <v/>
      </c>
      <c r="AB28" s="47" t="str">
        <f>IFERROR(IF($B28="","",IF(I_CH_CAL=2,SUMPRODUCT(--(T_ORDERS[ASSET]=$B28),--(T_ORDERS[RENT OUT DATE]&lt;=AB$6),--(T_ORDERS[RETURN DATE]&gt;=AB$6),T_ORDERS[QUANTITY]),INDEX(T_ASSET['# OF ITEMS], $A28)-SUMPRODUCT(--(T_ORDERS[ASSET]=$B28),--(T_ORDERS[RENT OUT DATE]&lt;=AB$6),--(T_ORDERS[RETURN DATE]&gt;=AB$6),T_ORDERS[QUANTITY]))),"")</f>
        <v/>
      </c>
      <c r="AC28" s="47" t="str">
        <f>IFERROR(IF($B28="","",IF(I_CH_CAL=2,SUMPRODUCT(--(T_ORDERS[ASSET]=$B28),--(T_ORDERS[RENT OUT DATE]&lt;=AC$6),--(T_ORDERS[RETURN DATE]&gt;=AC$6),T_ORDERS[QUANTITY]),INDEX(T_ASSET['# OF ITEMS], $A28)-SUMPRODUCT(--(T_ORDERS[ASSET]=$B28),--(T_ORDERS[RENT OUT DATE]&lt;=AC$6),--(T_ORDERS[RETURN DATE]&gt;=AC$6),T_ORDERS[QUANTITY]))),"")</f>
        <v/>
      </c>
      <c r="AD28" s="47" t="str">
        <f>IFERROR(IF($B28="","",IF(I_CH_CAL=2,SUMPRODUCT(--(T_ORDERS[ASSET]=$B28),--(T_ORDERS[RENT OUT DATE]&lt;=AD$6),--(T_ORDERS[RETURN DATE]&gt;=AD$6),T_ORDERS[QUANTITY]),INDEX(T_ASSET['# OF ITEMS], $A28)-SUMPRODUCT(--(T_ORDERS[ASSET]=$B28),--(T_ORDERS[RENT OUT DATE]&lt;=AD$6),--(T_ORDERS[RETURN DATE]&gt;=AD$6),T_ORDERS[QUANTITY]))),"")</f>
        <v/>
      </c>
      <c r="AE28" s="47" t="str">
        <f>IFERROR(IF($B28="","",IF(I_CH_CAL=2,SUMPRODUCT(--(T_ORDERS[ASSET]=$B28),--(T_ORDERS[RENT OUT DATE]&lt;=AE$6),--(T_ORDERS[RETURN DATE]&gt;=AE$6),T_ORDERS[QUANTITY]),INDEX(T_ASSET['# OF ITEMS], $A28)-SUMPRODUCT(--(T_ORDERS[ASSET]=$B28),--(T_ORDERS[RENT OUT DATE]&lt;=AE$6),--(T_ORDERS[RETURN DATE]&gt;=AE$6),T_ORDERS[QUANTITY]))),"")</f>
        <v/>
      </c>
      <c r="AF28" s="47" t="str">
        <f>IFERROR(IF($B28="","",IF(I_CH_CAL=2,SUMPRODUCT(--(T_ORDERS[ASSET]=$B28),--(T_ORDERS[RENT OUT DATE]&lt;=AF$6),--(T_ORDERS[RETURN DATE]&gt;=AF$6),T_ORDERS[QUANTITY]),INDEX(T_ASSET['# OF ITEMS], $A28)-SUMPRODUCT(--(T_ORDERS[ASSET]=$B28),--(T_ORDERS[RENT OUT DATE]&lt;=AF$6),--(T_ORDERS[RETURN DATE]&gt;=AF$6),T_ORDERS[QUANTITY]))),"")</f>
        <v/>
      </c>
      <c r="AG28" s="47" t="str">
        <f>IFERROR(IF($B28="","",IF(I_CH_CAL=2,SUMPRODUCT(--(T_ORDERS[ASSET]=$B28),--(T_ORDERS[RENT OUT DATE]&lt;=AG$6),--(T_ORDERS[RETURN DATE]&gt;=AG$6),T_ORDERS[QUANTITY]),INDEX(T_ASSET['# OF ITEMS], $A28)-SUMPRODUCT(--(T_ORDERS[ASSET]=$B28),--(T_ORDERS[RENT OUT DATE]&lt;=AG$6),--(T_ORDERS[RETURN DATE]&gt;=AG$6),T_ORDERS[QUANTITY]))),"")</f>
        <v/>
      </c>
    </row>
    <row r="29" spans="1:33" ht="15.75" x14ac:dyDescent="0.5">
      <c r="A29" s="45">
        <f t="shared" si="2"/>
        <v>22</v>
      </c>
      <c r="B29" s="45" t="str">
        <f t="shared" si="3"/>
        <v/>
      </c>
      <c r="C29" s="47" t="str">
        <f>IFERROR(IF($B29="","",IF(I_CH_CAL=2,SUMPRODUCT(--(T_ORDERS[ASSET]=$B29),--(T_ORDERS[RENT OUT DATE]&lt;=C$6),--(T_ORDERS[RETURN DATE]&gt;=C$6),T_ORDERS[QUANTITY]),INDEX(T_ASSET['# OF ITEMS], $A29)-SUMPRODUCT(--(T_ORDERS[ASSET]=$B29),--(T_ORDERS[RENT OUT DATE]&lt;=C$6),--(T_ORDERS[RETURN DATE]&gt;=C$6),T_ORDERS[QUANTITY]))),"")</f>
        <v/>
      </c>
      <c r="D29" s="47" t="str">
        <f>IFERROR(IF($B29="","",IF(I_CH_CAL=2,SUMPRODUCT(--(T_ORDERS[ASSET]=$B29),--(T_ORDERS[RENT OUT DATE]&lt;=D$6),--(T_ORDERS[RETURN DATE]&gt;=D$6),T_ORDERS[QUANTITY]),INDEX(T_ASSET['# OF ITEMS], $A29)-SUMPRODUCT(--(T_ORDERS[ASSET]=$B29),--(T_ORDERS[RENT OUT DATE]&lt;=D$6),--(T_ORDERS[RETURN DATE]&gt;=D$6),T_ORDERS[QUANTITY]))),"")</f>
        <v/>
      </c>
      <c r="E29" s="47" t="str">
        <f>IFERROR(IF($B29="","",IF(I_CH_CAL=2,SUMPRODUCT(--(T_ORDERS[ASSET]=$B29),--(T_ORDERS[RENT OUT DATE]&lt;=E$6),--(T_ORDERS[RETURN DATE]&gt;=E$6),T_ORDERS[QUANTITY]),INDEX(T_ASSET['# OF ITEMS], $A29)-SUMPRODUCT(--(T_ORDERS[ASSET]=$B29),--(T_ORDERS[RENT OUT DATE]&lt;=E$6),--(T_ORDERS[RETURN DATE]&gt;=E$6),T_ORDERS[QUANTITY]))),"")</f>
        <v/>
      </c>
      <c r="F29" s="47" t="str">
        <f>IFERROR(IF($B29="","",IF(I_CH_CAL=2,SUMPRODUCT(--(T_ORDERS[ASSET]=$B29),--(T_ORDERS[RENT OUT DATE]&lt;=F$6),--(T_ORDERS[RETURN DATE]&gt;=F$6),T_ORDERS[QUANTITY]),INDEX(T_ASSET['# OF ITEMS], $A29)-SUMPRODUCT(--(T_ORDERS[ASSET]=$B29),--(T_ORDERS[RENT OUT DATE]&lt;=F$6),--(T_ORDERS[RETURN DATE]&gt;=F$6),T_ORDERS[QUANTITY]))),"")</f>
        <v/>
      </c>
      <c r="G29" s="47" t="str">
        <f>IFERROR(IF($B29="","",IF(I_CH_CAL=2,SUMPRODUCT(--(T_ORDERS[ASSET]=$B29),--(T_ORDERS[RENT OUT DATE]&lt;=G$6),--(T_ORDERS[RETURN DATE]&gt;=G$6),T_ORDERS[QUANTITY]),INDEX(T_ASSET['# OF ITEMS], $A29)-SUMPRODUCT(--(T_ORDERS[ASSET]=$B29),--(T_ORDERS[RENT OUT DATE]&lt;=G$6),--(T_ORDERS[RETURN DATE]&gt;=G$6),T_ORDERS[QUANTITY]))),"")</f>
        <v/>
      </c>
      <c r="H29" s="47" t="str">
        <f>IFERROR(IF($B29="","",IF(I_CH_CAL=2,SUMPRODUCT(--(T_ORDERS[ASSET]=$B29),--(T_ORDERS[RENT OUT DATE]&lt;=H$6),--(T_ORDERS[RETURN DATE]&gt;=H$6),T_ORDERS[QUANTITY]),INDEX(T_ASSET['# OF ITEMS], $A29)-SUMPRODUCT(--(T_ORDERS[ASSET]=$B29),--(T_ORDERS[RENT OUT DATE]&lt;=H$6),--(T_ORDERS[RETURN DATE]&gt;=H$6),T_ORDERS[QUANTITY]))),"")</f>
        <v/>
      </c>
      <c r="I29" s="47" t="str">
        <f>IFERROR(IF($B29="","",IF(I_CH_CAL=2,SUMPRODUCT(--(T_ORDERS[ASSET]=$B29),--(T_ORDERS[RENT OUT DATE]&lt;=I$6),--(T_ORDERS[RETURN DATE]&gt;=I$6),T_ORDERS[QUANTITY]),INDEX(T_ASSET['# OF ITEMS], $A29)-SUMPRODUCT(--(T_ORDERS[ASSET]=$B29),--(T_ORDERS[RENT OUT DATE]&lt;=I$6),--(T_ORDERS[RETURN DATE]&gt;=I$6),T_ORDERS[QUANTITY]))),"")</f>
        <v/>
      </c>
      <c r="J29" s="47" t="str">
        <f>IFERROR(IF($B29="","",IF(I_CH_CAL=2,SUMPRODUCT(--(T_ORDERS[ASSET]=$B29),--(T_ORDERS[RENT OUT DATE]&lt;=J$6),--(T_ORDERS[RETURN DATE]&gt;=J$6),T_ORDERS[QUANTITY]),INDEX(T_ASSET['# OF ITEMS], $A29)-SUMPRODUCT(--(T_ORDERS[ASSET]=$B29),--(T_ORDERS[RENT OUT DATE]&lt;=J$6),--(T_ORDERS[RETURN DATE]&gt;=J$6),T_ORDERS[QUANTITY]))),"")</f>
        <v/>
      </c>
      <c r="K29" s="47" t="str">
        <f>IFERROR(IF($B29="","",IF(I_CH_CAL=2,SUMPRODUCT(--(T_ORDERS[ASSET]=$B29),--(T_ORDERS[RENT OUT DATE]&lt;=K$6),--(T_ORDERS[RETURN DATE]&gt;=K$6),T_ORDERS[QUANTITY]),INDEX(T_ASSET['# OF ITEMS], $A29)-SUMPRODUCT(--(T_ORDERS[ASSET]=$B29),--(T_ORDERS[RENT OUT DATE]&lt;=K$6),--(T_ORDERS[RETURN DATE]&gt;=K$6),T_ORDERS[QUANTITY]))),"")</f>
        <v/>
      </c>
      <c r="L29" s="47" t="str">
        <f>IFERROR(IF($B29="","",IF(I_CH_CAL=2,SUMPRODUCT(--(T_ORDERS[ASSET]=$B29),--(T_ORDERS[RENT OUT DATE]&lt;=L$6),--(T_ORDERS[RETURN DATE]&gt;=L$6),T_ORDERS[QUANTITY]),INDEX(T_ASSET['# OF ITEMS], $A29)-SUMPRODUCT(--(T_ORDERS[ASSET]=$B29),--(T_ORDERS[RENT OUT DATE]&lt;=L$6),--(T_ORDERS[RETURN DATE]&gt;=L$6),T_ORDERS[QUANTITY]))),"")</f>
        <v/>
      </c>
      <c r="M29" s="47" t="str">
        <f>IFERROR(IF($B29="","",IF(I_CH_CAL=2,SUMPRODUCT(--(T_ORDERS[ASSET]=$B29),--(T_ORDERS[RENT OUT DATE]&lt;=M$6),--(T_ORDERS[RETURN DATE]&gt;=M$6),T_ORDERS[QUANTITY]),INDEX(T_ASSET['# OF ITEMS], $A29)-SUMPRODUCT(--(T_ORDERS[ASSET]=$B29),--(T_ORDERS[RENT OUT DATE]&lt;=M$6),--(T_ORDERS[RETURN DATE]&gt;=M$6),T_ORDERS[QUANTITY]))),"")</f>
        <v/>
      </c>
      <c r="N29" s="47" t="str">
        <f>IFERROR(IF($B29="","",IF(I_CH_CAL=2,SUMPRODUCT(--(T_ORDERS[ASSET]=$B29),--(T_ORDERS[RENT OUT DATE]&lt;=N$6),--(T_ORDERS[RETURN DATE]&gt;=N$6),T_ORDERS[QUANTITY]),INDEX(T_ASSET['# OF ITEMS], $A29)-SUMPRODUCT(--(T_ORDERS[ASSET]=$B29),--(T_ORDERS[RENT OUT DATE]&lt;=N$6),--(T_ORDERS[RETURN DATE]&gt;=N$6),T_ORDERS[QUANTITY]))),"")</f>
        <v/>
      </c>
      <c r="O29" s="47" t="str">
        <f>IFERROR(IF($B29="","",IF(I_CH_CAL=2,SUMPRODUCT(--(T_ORDERS[ASSET]=$B29),--(T_ORDERS[RENT OUT DATE]&lt;=O$6),--(T_ORDERS[RETURN DATE]&gt;=O$6),T_ORDERS[QUANTITY]),INDEX(T_ASSET['# OF ITEMS], $A29)-SUMPRODUCT(--(T_ORDERS[ASSET]=$B29),--(T_ORDERS[RENT OUT DATE]&lt;=O$6),--(T_ORDERS[RETURN DATE]&gt;=O$6),T_ORDERS[QUANTITY]))),"")</f>
        <v/>
      </c>
      <c r="P29" s="47" t="str">
        <f>IFERROR(IF($B29="","",IF(I_CH_CAL=2,SUMPRODUCT(--(T_ORDERS[ASSET]=$B29),--(T_ORDERS[RENT OUT DATE]&lt;=P$6),--(T_ORDERS[RETURN DATE]&gt;=P$6),T_ORDERS[QUANTITY]),INDEX(T_ASSET['# OF ITEMS], $A29)-SUMPRODUCT(--(T_ORDERS[ASSET]=$B29),--(T_ORDERS[RENT OUT DATE]&lt;=P$6),--(T_ORDERS[RETURN DATE]&gt;=P$6),T_ORDERS[QUANTITY]))),"")</f>
        <v/>
      </c>
      <c r="Q29" s="47" t="str">
        <f>IFERROR(IF($B29="","",IF(I_CH_CAL=2,SUMPRODUCT(--(T_ORDERS[ASSET]=$B29),--(T_ORDERS[RENT OUT DATE]&lt;=Q$6),--(T_ORDERS[RETURN DATE]&gt;=Q$6),T_ORDERS[QUANTITY]),INDEX(T_ASSET['# OF ITEMS], $A29)-SUMPRODUCT(--(T_ORDERS[ASSET]=$B29),--(T_ORDERS[RENT OUT DATE]&lt;=Q$6),--(T_ORDERS[RETURN DATE]&gt;=Q$6),T_ORDERS[QUANTITY]))),"")</f>
        <v/>
      </c>
      <c r="R29" s="47" t="str">
        <f>IFERROR(IF($B29="","",IF(I_CH_CAL=2,SUMPRODUCT(--(T_ORDERS[ASSET]=$B29),--(T_ORDERS[RENT OUT DATE]&lt;=R$6),--(T_ORDERS[RETURN DATE]&gt;=R$6),T_ORDERS[QUANTITY]),INDEX(T_ASSET['# OF ITEMS], $A29)-SUMPRODUCT(--(T_ORDERS[ASSET]=$B29),--(T_ORDERS[RENT OUT DATE]&lt;=R$6),--(T_ORDERS[RETURN DATE]&gt;=R$6),T_ORDERS[QUANTITY]))),"")</f>
        <v/>
      </c>
      <c r="S29" s="47" t="str">
        <f>IFERROR(IF($B29="","",IF(I_CH_CAL=2,SUMPRODUCT(--(T_ORDERS[ASSET]=$B29),--(T_ORDERS[RENT OUT DATE]&lt;=S$6),--(T_ORDERS[RETURN DATE]&gt;=S$6),T_ORDERS[QUANTITY]),INDEX(T_ASSET['# OF ITEMS], $A29)-SUMPRODUCT(--(T_ORDERS[ASSET]=$B29),--(T_ORDERS[RENT OUT DATE]&lt;=S$6),--(T_ORDERS[RETURN DATE]&gt;=S$6),T_ORDERS[QUANTITY]))),"")</f>
        <v/>
      </c>
      <c r="T29" s="47" t="str">
        <f>IFERROR(IF($B29="","",IF(I_CH_CAL=2,SUMPRODUCT(--(T_ORDERS[ASSET]=$B29),--(T_ORDERS[RENT OUT DATE]&lt;=T$6),--(T_ORDERS[RETURN DATE]&gt;=T$6),T_ORDERS[QUANTITY]),INDEX(T_ASSET['# OF ITEMS], $A29)-SUMPRODUCT(--(T_ORDERS[ASSET]=$B29),--(T_ORDERS[RENT OUT DATE]&lt;=T$6),--(T_ORDERS[RETURN DATE]&gt;=T$6),T_ORDERS[QUANTITY]))),"")</f>
        <v/>
      </c>
      <c r="U29" s="47" t="str">
        <f>IFERROR(IF($B29="","",IF(I_CH_CAL=2,SUMPRODUCT(--(T_ORDERS[ASSET]=$B29),--(T_ORDERS[RENT OUT DATE]&lt;=U$6),--(T_ORDERS[RETURN DATE]&gt;=U$6),T_ORDERS[QUANTITY]),INDEX(T_ASSET['# OF ITEMS], $A29)-SUMPRODUCT(--(T_ORDERS[ASSET]=$B29),--(T_ORDERS[RENT OUT DATE]&lt;=U$6),--(T_ORDERS[RETURN DATE]&gt;=U$6),T_ORDERS[QUANTITY]))),"")</f>
        <v/>
      </c>
      <c r="V29" s="47" t="str">
        <f>IFERROR(IF($B29="","",IF(I_CH_CAL=2,SUMPRODUCT(--(T_ORDERS[ASSET]=$B29),--(T_ORDERS[RENT OUT DATE]&lt;=V$6),--(T_ORDERS[RETURN DATE]&gt;=V$6),T_ORDERS[QUANTITY]),INDEX(T_ASSET['# OF ITEMS], $A29)-SUMPRODUCT(--(T_ORDERS[ASSET]=$B29),--(T_ORDERS[RENT OUT DATE]&lt;=V$6),--(T_ORDERS[RETURN DATE]&gt;=V$6),T_ORDERS[QUANTITY]))),"")</f>
        <v/>
      </c>
      <c r="W29" s="47" t="str">
        <f>IFERROR(IF($B29="","",IF(I_CH_CAL=2,SUMPRODUCT(--(T_ORDERS[ASSET]=$B29),--(T_ORDERS[RENT OUT DATE]&lt;=W$6),--(T_ORDERS[RETURN DATE]&gt;=W$6),T_ORDERS[QUANTITY]),INDEX(T_ASSET['# OF ITEMS], $A29)-SUMPRODUCT(--(T_ORDERS[ASSET]=$B29),--(T_ORDERS[RENT OUT DATE]&lt;=W$6),--(T_ORDERS[RETURN DATE]&gt;=W$6),T_ORDERS[QUANTITY]))),"")</f>
        <v/>
      </c>
      <c r="X29" s="47" t="str">
        <f>IFERROR(IF($B29="","",IF(I_CH_CAL=2,SUMPRODUCT(--(T_ORDERS[ASSET]=$B29),--(T_ORDERS[RENT OUT DATE]&lt;=X$6),--(T_ORDERS[RETURN DATE]&gt;=X$6),T_ORDERS[QUANTITY]),INDEX(T_ASSET['# OF ITEMS], $A29)-SUMPRODUCT(--(T_ORDERS[ASSET]=$B29),--(T_ORDERS[RENT OUT DATE]&lt;=X$6),--(T_ORDERS[RETURN DATE]&gt;=X$6),T_ORDERS[QUANTITY]))),"")</f>
        <v/>
      </c>
      <c r="Y29" s="47" t="str">
        <f>IFERROR(IF($B29="","",IF(I_CH_CAL=2,SUMPRODUCT(--(T_ORDERS[ASSET]=$B29),--(T_ORDERS[RENT OUT DATE]&lt;=Y$6),--(T_ORDERS[RETURN DATE]&gt;=Y$6),T_ORDERS[QUANTITY]),INDEX(T_ASSET['# OF ITEMS], $A29)-SUMPRODUCT(--(T_ORDERS[ASSET]=$B29),--(T_ORDERS[RENT OUT DATE]&lt;=Y$6),--(T_ORDERS[RETURN DATE]&gt;=Y$6),T_ORDERS[QUANTITY]))),"")</f>
        <v/>
      </c>
      <c r="Z29" s="47" t="str">
        <f>IFERROR(IF($B29="","",IF(I_CH_CAL=2,SUMPRODUCT(--(T_ORDERS[ASSET]=$B29),--(T_ORDERS[RENT OUT DATE]&lt;=Z$6),--(T_ORDERS[RETURN DATE]&gt;=Z$6),T_ORDERS[QUANTITY]),INDEX(T_ASSET['# OF ITEMS], $A29)-SUMPRODUCT(--(T_ORDERS[ASSET]=$B29),--(T_ORDERS[RENT OUT DATE]&lt;=Z$6),--(T_ORDERS[RETURN DATE]&gt;=Z$6),T_ORDERS[QUANTITY]))),"")</f>
        <v/>
      </c>
      <c r="AA29" s="47" t="str">
        <f>IFERROR(IF($B29="","",IF(I_CH_CAL=2,SUMPRODUCT(--(T_ORDERS[ASSET]=$B29),--(T_ORDERS[RENT OUT DATE]&lt;=AA$6),--(T_ORDERS[RETURN DATE]&gt;=AA$6),T_ORDERS[QUANTITY]),INDEX(T_ASSET['# OF ITEMS], $A29)-SUMPRODUCT(--(T_ORDERS[ASSET]=$B29),--(T_ORDERS[RENT OUT DATE]&lt;=AA$6),--(T_ORDERS[RETURN DATE]&gt;=AA$6),T_ORDERS[QUANTITY]))),"")</f>
        <v/>
      </c>
      <c r="AB29" s="47" t="str">
        <f>IFERROR(IF($B29="","",IF(I_CH_CAL=2,SUMPRODUCT(--(T_ORDERS[ASSET]=$B29),--(T_ORDERS[RENT OUT DATE]&lt;=AB$6),--(T_ORDERS[RETURN DATE]&gt;=AB$6),T_ORDERS[QUANTITY]),INDEX(T_ASSET['# OF ITEMS], $A29)-SUMPRODUCT(--(T_ORDERS[ASSET]=$B29),--(T_ORDERS[RENT OUT DATE]&lt;=AB$6),--(T_ORDERS[RETURN DATE]&gt;=AB$6),T_ORDERS[QUANTITY]))),"")</f>
        <v/>
      </c>
      <c r="AC29" s="47" t="str">
        <f>IFERROR(IF($B29="","",IF(I_CH_CAL=2,SUMPRODUCT(--(T_ORDERS[ASSET]=$B29),--(T_ORDERS[RENT OUT DATE]&lt;=AC$6),--(T_ORDERS[RETURN DATE]&gt;=AC$6),T_ORDERS[QUANTITY]),INDEX(T_ASSET['# OF ITEMS], $A29)-SUMPRODUCT(--(T_ORDERS[ASSET]=$B29),--(T_ORDERS[RENT OUT DATE]&lt;=AC$6),--(T_ORDERS[RETURN DATE]&gt;=AC$6),T_ORDERS[QUANTITY]))),"")</f>
        <v/>
      </c>
      <c r="AD29" s="47" t="str">
        <f>IFERROR(IF($B29="","",IF(I_CH_CAL=2,SUMPRODUCT(--(T_ORDERS[ASSET]=$B29),--(T_ORDERS[RENT OUT DATE]&lt;=AD$6),--(T_ORDERS[RETURN DATE]&gt;=AD$6),T_ORDERS[QUANTITY]),INDEX(T_ASSET['# OF ITEMS], $A29)-SUMPRODUCT(--(T_ORDERS[ASSET]=$B29),--(T_ORDERS[RENT OUT DATE]&lt;=AD$6),--(T_ORDERS[RETURN DATE]&gt;=AD$6),T_ORDERS[QUANTITY]))),"")</f>
        <v/>
      </c>
      <c r="AE29" s="47" t="str">
        <f>IFERROR(IF($B29="","",IF(I_CH_CAL=2,SUMPRODUCT(--(T_ORDERS[ASSET]=$B29),--(T_ORDERS[RENT OUT DATE]&lt;=AE$6),--(T_ORDERS[RETURN DATE]&gt;=AE$6),T_ORDERS[QUANTITY]),INDEX(T_ASSET['# OF ITEMS], $A29)-SUMPRODUCT(--(T_ORDERS[ASSET]=$B29),--(T_ORDERS[RENT OUT DATE]&lt;=AE$6),--(T_ORDERS[RETURN DATE]&gt;=AE$6),T_ORDERS[QUANTITY]))),"")</f>
        <v/>
      </c>
      <c r="AF29" s="47" t="str">
        <f>IFERROR(IF($B29="","",IF(I_CH_CAL=2,SUMPRODUCT(--(T_ORDERS[ASSET]=$B29),--(T_ORDERS[RENT OUT DATE]&lt;=AF$6),--(T_ORDERS[RETURN DATE]&gt;=AF$6),T_ORDERS[QUANTITY]),INDEX(T_ASSET['# OF ITEMS], $A29)-SUMPRODUCT(--(T_ORDERS[ASSET]=$B29),--(T_ORDERS[RENT OUT DATE]&lt;=AF$6),--(T_ORDERS[RETURN DATE]&gt;=AF$6),T_ORDERS[QUANTITY]))),"")</f>
        <v/>
      </c>
      <c r="AG29" s="47" t="str">
        <f>IFERROR(IF($B29="","",IF(I_CH_CAL=2,SUMPRODUCT(--(T_ORDERS[ASSET]=$B29),--(T_ORDERS[RENT OUT DATE]&lt;=AG$6),--(T_ORDERS[RETURN DATE]&gt;=AG$6),T_ORDERS[QUANTITY]),INDEX(T_ASSET['# OF ITEMS], $A29)-SUMPRODUCT(--(T_ORDERS[ASSET]=$B29),--(T_ORDERS[RENT OUT DATE]&lt;=AG$6),--(T_ORDERS[RETURN DATE]&gt;=AG$6),T_ORDERS[QUANTITY]))),"")</f>
        <v/>
      </c>
    </row>
    <row r="30" spans="1:33" ht="15.75" x14ac:dyDescent="0.5">
      <c r="A30" s="45">
        <f t="shared" si="2"/>
        <v>23</v>
      </c>
      <c r="B30" s="45" t="str">
        <f t="shared" si="3"/>
        <v/>
      </c>
      <c r="C30" s="47" t="str">
        <f>IFERROR(IF($B30="","",IF(I_CH_CAL=2,SUMPRODUCT(--(T_ORDERS[ASSET]=$B30),--(T_ORDERS[RENT OUT DATE]&lt;=C$6),--(T_ORDERS[RETURN DATE]&gt;=C$6),T_ORDERS[QUANTITY]),INDEX(T_ASSET['# OF ITEMS], $A30)-SUMPRODUCT(--(T_ORDERS[ASSET]=$B30),--(T_ORDERS[RENT OUT DATE]&lt;=C$6),--(T_ORDERS[RETURN DATE]&gt;=C$6),T_ORDERS[QUANTITY]))),"")</f>
        <v/>
      </c>
      <c r="D30" s="47" t="str">
        <f>IFERROR(IF($B30="","",IF(I_CH_CAL=2,SUMPRODUCT(--(T_ORDERS[ASSET]=$B30),--(T_ORDERS[RENT OUT DATE]&lt;=D$6),--(T_ORDERS[RETURN DATE]&gt;=D$6),T_ORDERS[QUANTITY]),INDEX(T_ASSET['# OF ITEMS], $A30)-SUMPRODUCT(--(T_ORDERS[ASSET]=$B30),--(T_ORDERS[RENT OUT DATE]&lt;=D$6),--(T_ORDERS[RETURN DATE]&gt;=D$6),T_ORDERS[QUANTITY]))),"")</f>
        <v/>
      </c>
      <c r="E30" s="47" t="str">
        <f>IFERROR(IF($B30="","",IF(I_CH_CAL=2,SUMPRODUCT(--(T_ORDERS[ASSET]=$B30),--(T_ORDERS[RENT OUT DATE]&lt;=E$6),--(T_ORDERS[RETURN DATE]&gt;=E$6),T_ORDERS[QUANTITY]),INDEX(T_ASSET['# OF ITEMS], $A30)-SUMPRODUCT(--(T_ORDERS[ASSET]=$B30),--(T_ORDERS[RENT OUT DATE]&lt;=E$6),--(T_ORDERS[RETURN DATE]&gt;=E$6),T_ORDERS[QUANTITY]))),"")</f>
        <v/>
      </c>
      <c r="F30" s="47" t="str">
        <f>IFERROR(IF($B30="","",IF(I_CH_CAL=2,SUMPRODUCT(--(T_ORDERS[ASSET]=$B30),--(T_ORDERS[RENT OUT DATE]&lt;=F$6),--(T_ORDERS[RETURN DATE]&gt;=F$6),T_ORDERS[QUANTITY]),INDEX(T_ASSET['# OF ITEMS], $A30)-SUMPRODUCT(--(T_ORDERS[ASSET]=$B30),--(T_ORDERS[RENT OUT DATE]&lt;=F$6),--(T_ORDERS[RETURN DATE]&gt;=F$6),T_ORDERS[QUANTITY]))),"")</f>
        <v/>
      </c>
      <c r="G30" s="47" t="str">
        <f>IFERROR(IF($B30="","",IF(I_CH_CAL=2,SUMPRODUCT(--(T_ORDERS[ASSET]=$B30),--(T_ORDERS[RENT OUT DATE]&lt;=G$6),--(T_ORDERS[RETURN DATE]&gt;=G$6),T_ORDERS[QUANTITY]),INDEX(T_ASSET['# OF ITEMS], $A30)-SUMPRODUCT(--(T_ORDERS[ASSET]=$B30),--(T_ORDERS[RENT OUT DATE]&lt;=G$6),--(T_ORDERS[RETURN DATE]&gt;=G$6),T_ORDERS[QUANTITY]))),"")</f>
        <v/>
      </c>
      <c r="H30" s="47" t="str">
        <f>IFERROR(IF($B30="","",IF(I_CH_CAL=2,SUMPRODUCT(--(T_ORDERS[ASSET]=$B30),--(T_ORDERS[RENT OUT DATE]&lt;=H$6),--(T_ORDERS[RETURN DATE]&gt;=H$6),T_ORDERS[QUANTITY]),INDEX(T_ASSET['# OF ITEMS], $A30)-SUMPRODUCT(--(T_ORDERS[ASSET]=$B30),--(T_ORDERS[RENT OUT DATE]&lt;=H$6),--(T_ORDERS[RETURN DATE]&gt;=H$6),T_ORDERS[QUANTITY]))),"")</f>
        <v/>
      </c>
      <c r="I30" s="47" t="str">
        <f>IFERROR(IF($B30="","",IF(I_CH_CAL=2,SUMPRODUCT(--(T_ORDERS[ASSET]=$B30),--(T_ORDERS[RENT OUT DATE]&lt;=I$6),--(T_ORDERS[RETURN DATE]&gt;=I$6),T_ORDERS[QUANTITY]),INDEX(T_ASSET['# OF ITEMS], $A30)-SUMPRODUCT(--(T_ORDERS[ASSET]=$B30),--(T_ORDERS[RENT OUT DATE]&lt;=I$6),--(T_ORDERS[RETURN DATE]&gt;=I$6),T_ORDERS[QUANTITY]))),"")</f>
        <v/>
      </c>
      <c r="J30" s="47" t="str">
        <f>IFERROR(IF($B30="","",IF(I_CH_CAL=2,SUMPRODUCT(--(T_ORDERS[ASSET]=$B30),--(T_ORDERS[RENT OUT DATE]&lt;=J$6),--(T_ORDERS[RETURN DATE]&gt;=J$6),T_ORDERS[QUANTITY]),INDEX(T_ASSET['# OF ITEMS], $A30)-SUMPRODUCT(--(T_ORDERS[ASSET]=$B30),--(T_ORDERS[RENT OUT DATE]&lt;=J$6),--(T_ORDERS[RETURN DATE]&gt;=J$6),T_ORDERS[QUANTITY]))),"")</f>
        <v/>
      </c>
      <c r="K30" s="47" t="str">
        <f>IFERROR(IF($B30="","",IF(I_CH_CAL=2,SUMPRODUCT(--(T_ORDERS[ASSET]=$B30),--(T_ORDERS[RENT OUT DATE]&lt;=K$6),--(T_ORDERS[RETURN DATE]&gt;=K$6),T_ORDERS[QUANTITY]),INDEX(T_ASSET['# OF ITEMS], $A30)-SUMPRODUCT(--(T_ORDERS[ASSET]=$B30),--(T_ORDERS[RENT OUT DATE]&lt;=K$6),--(T_ORDERS[RETURN DATE]&gt;=K$6),T_ORDERS[QUANTITY]))),"")</f>
        <v/>
      </c>
      <c r="L30" s="47" t="str">
        <f>IFERROR(IF($B30="","",IF(I_CH_CAL=2,SUMPRODUCT(--(T_ORDERS[ASSET]=$B30),--(T_ORDERS[RENT OUT DATE]&lt;=L$6),--(T_ORDERS[RETURN DATE]&gt;=L$6),T_ORDERS[QUANTITY]),INDEX(T_ASSET['# OF ITEMS], $A30)-SUMPRODUCT(--(T_ORDERS[ASSET]=$B30),--(T_ORDERS[RENT OUT DATE]&lt;=L$6),--(T_ORDERS[RETURN DATE]&gt;=L$6),T_ORDERS[QUANTITY]))),"")</f>
        <v/>
      </c>
      <c r="M30" s="47" t="str">
        <f>IFERROR(IF($B30="","",IF(I_CH_CAL=2,SUMPRODUCT(--(T_ORDERS[ASSET]=$B30),--(T_ORDERS[RENT OUT DATE]&lt;=M$6),--(T_ORDERS[RETURN DATE]&gt;=M$6),T_ORDERS[QUANTITY]),INDEX(T_ASSET['# OF ITEMS], $A30)-SUMPRODUCT(--(T_ORDERS[ASSET]=$B30),--(T_ORDERS[RENT OUT DATE]&lt;=M$6),--(T_ORDERS[RETURN DATE]&gt;=M$6),T_ORDERS[QUANTITY]))),"")</f>
        <v/>
      </c>
      <c r="N30" s="47" t="str">
        <f>IFERROR(IF($B30="","",IF(I_CH_CAL=2,SUMPRODUCT(--(T_ORDERS[ASSET]=$B30),--(T_ORDERS[RENT OUT DATE]&lt;=N$6),--(T_ORDERS[RETURN DATE]&gt;=N$6),T_ORDERS[QUANTITY]),INDEX(T_ASSET['# OF ITEMS], $A30)-SUMPRODUCT(--(T_ORDERS[ASSET]=$B30),--(T_ORDERS[RENT OUT DATE]&lt;=N$6),--(T_ORDERS[RETURN DATE]&gt;=N$6),T_ORDERS[QUANTITY]))),"")</f>
        <v/>
      </c>
      <c r="O30" s="47" t="str">
        <f>IFERROR(IF($B30="","",IF(I_CH_CAL=2,SUMPRODUCT(--(T_ORDERS[ASSET]=$B30),--(T_ORDERS[RENT OUT DATE]&lt;=O$6),--(T_ORDERS[RETURN DATE]&gt;=O$6),T_ORDERS[QUANTITY]),INDEX(T_ASSET['# OF ITEMS], $A30)-SUMPRODUCT(--(T_ORDERS[ASSET]=$B30),--(T_ORDERS[RENT OUT DATE]&lt;=O$6),--(T_ORDERS[RETURN DATE]&gt;=O$6),T_ORDERS[QUANTITY]))),"")</f>
        <v/>
      </c>
      <c r="P30" s="47" t="str">
        <f>IFERROR(IF($B30="","",IF(I_CH_CAL=2,SUMPRODUCT(--(T_ORDERS[ASSET]=$B30),--(T_ORDERS[RENT OUT DATE]&lt;=P$6),--(T_ORDERS[RETURN DATE]&gt;=P$6),T_ORDERS[QUANTITY]),INDEX(T_ASSET['# OF ITEMS], $A30)-SUMPRODUCT(--(T_ORDERS[ASSET]=$B30),--(T_ORDERS[RENT OUT DATE]&lt;=P$6),--(T_ORDERS[RETURN DATE]&gt;=P$6),T_ORDERS[QUANTITY]))),"")</f>
        <v/>
      </c>
      <c r="Q30" s="47" t="str">
        <f>IFERROR(IF($B30="","",IF(I_CH_CAL=2,SUMPRODUCT(--(T_ORDERS[ASSET]=$B30),--(T_ORDERS[RENT OUT DATE]&lt;=Q$6),--(T_ORDERS[RETURN DATE]&gt;=Q$6),T_ORDERS[QUANTITY]),INDEX(T_ASSET['# OF ITEMS], $A30)-SUMPRODUCT(--(T_ORDERS[ASSET]=$B30),--(T_ORDERS[RENT OUT DATE]&lt;=Q$6),--(T_ORDERS[RETURN DATE]&gt;=Q$6),T_ORDERS[QUANTITY]))),"")</f>
        <v/>
      </c>
      <c r="R30" s="47" t="str">
        <f>IFERROR(IF($B30="","",IF(I_CH_CAL=2,SUMPRODUCT(--(T_ORDERS[ASSET]=$B30),--(T_ORDERS[RENT OUT DATE]&lt;=R$6),--(T_ORDERS[RETURN DATE]&gt;=R$6),T_ORDERS[QUANTITY]),INDEX(T_ASSET['# OF ITEMS], $A30)-SUMPRODUCT(--(T_ORDERS[ASSET]=$B30),--(T_ORDERS[RENT OUT DATE]&lt;=R$6),--(T_ORDERS[RETURN DATE]&gt;=R$6),T_ORDERS[QUANTITY]))),"")</f>
        <v/>
      </c>
      <c r="S30" s="47" t="str">
        <f>IFERROR(IF($B30="","",IF(I_CH_CAL=2,SUMPRODUCT(--(T_ORDERS[ASSET]=$B30),--(T_ORDERS[RENT OUT DATE]&lt;=S$6),--(T_ORDERS[RETURN DATE]&gt;=S$6),T_ORDERS[QUANTITY]),INDEX(T_ASSET['# OF ITEMS], $A30)-SUMPRODUCT(--(T_ORDERS[ASSET]=$B30),--(T_ORDERS[RENT OUT DATE]&lt;=S$6),--(T_ORDERS[RETURN DATE]&gt;=S$6),T_ORDERS[QUANTITY]))),"")</f>
        <v/>
      </c>
      <c r="T30" s="47" t="str">
        <f>IFERROR(IF($B30="","",IF(I_CH_CAL=2,SUMPRODUCT(--(T_ORDERS[ASSET]=$B30),--(T_ORDERS[RENT OUT DATE]&lt;=T$6),--(T_ORDERS[RETURN DATE]&gt;=T$6),T_ORDERS[QUANTITY]),INDEX(T_ASSET['# OF ITEMS], $A30)-SUMPRODUCT(--(T_ORDERS[ASSET]=$B30),--(T_ORDERS[RENT OUT DATE]&lt;=T$6),--(T_ORDERS[RETURN DATE]&gt;=T$6),T_ORDERS[QUANTITY]))),"")</f>
        <v/>
      </c>
      <c r="U30" s="47" t="str">
        <f>IFERROR(IF($B30="","",IF(I_CH_CAL=2,SUMPRODUCT(--(T_ORDERS[ASSET]=$B30),--(T_ORDERS[RENT OUT DATE]&lt;=U$6),--(T_ORDERS[RETURN DATE]&gt;=U$6),T_ORDERS[QUANTITY]),INDEX(T_ASSET['# OF ITEMS], $A30)-SUMPRODUCT(--(T_ORDERS[ASSET]=$B30),--(T_ORDERS[RENT OUT DATE]&lt;=U$6),--(T_ORDERS[RETURN DATE]&gt;=U$6),T_ORDERS[QUANTITY]))),"")</f>
        <v/>
      </c>
      <c r="V30" s="47" t="str">
        <f>IFERROR(IF($B30="","",IF(I_CH_CAL=2,SUMPRODUCT(--(T_ORDERS[ASSET]=$B30),--(T_ORDERS[RENT OUT DATE]&lt;=V$6),--(T_ORDERS[RETURN DATE]&gt;=V$6),T_ORDERS[QUANTITY]),INDEX(T_ASSET['# OF ITEMS], $A30)-SUMPRODUCT(--(T_ORDERS[ASSET]=$B30),--(T_ORDERS[RENT OUT DATE]&lt;=V$6),--(T_ORDERS[RETURN DATE]&gt;=V$6),T_ORDERS[QUANTITY]))),"")</f>
        <v/>
      </c>
      <c r="W30" s="47" t="str">
        <f>IFERROR(IF($B30="","",IF(I_CH_CAL=2,SUMPRODUCT(--(T_ORDERS[ASSET]=$B30),--(T_ORDERS[RENT OUT DATE]&lt;=W$6),--(T_ORDERS[RETURN DATE]&gt;=W$6),T_ORDERS[QUANTITY]),INDEX(T_ASSET['# OF ITEMS], $A30)-SUMPRODUCT(--(T_ORDERS[ASSET]=$B30),--(T_ORDERS[RENT OUT DATE]&lt;=W$6),--(T_ORDERS[RETURN DATE]&gt;=W$6),T_ORDERS[QUANTITY]))),"")</f>
        <v/>
      </c>
      <c r="X30" s="47" t="str">
        <f>IFERROR(IF($B30="","",IF(I_CH_CAL=2,SUMPRODUCT(--(T_ORDERS[ASSET]=$B30),--(T_ORDERS[RENT OUT DATE]&lt;=X$6),--(T_ORDERS[RETURN DATE]&gt;=X$6),T_ORDERS[QUANTITY]),INDEX(T_ASSET['# OF ITEMS], $A30)-SUMPRODUCT(--(T_ORDERS[ASSET]=$B30),--(T_ORDERS[RENT OUT DATE]&lt;=X$6),--(T_ORDERS[RETURN DATE]&gt;=X$6),T_ORDERS[QUANTITY]))),"")</f>
        <v/>
      </c>
      <c r="Y30" s="47" t="str">
        <f>IFERROR(IF($B30="","",IF(I_CH_CAL=2,SUMPRODUCT(--(T_ORDERS[ASSET]=$B30),--(T_ORDERS[RENT OUT DATE]&lt;=Y$6),--(T_ORDERS[RETURN DATE]&gt;=Y$6),T_ORDERS[QUANTITY]),INDEX(T_ASSET['# OF ITEMS], $A30)-SUMPRODUCT(--(T_ORDERS[ASSET]=$B30),--(T_ORDERS[RENT OUT DATE]&lt;=Y$6),--(T_ORDERS[RETURN DATE]&gt;=Y$6),T_ORDERS[QUANTITY]))),"")</f>
        <v/>
      </c>
      <c r="Z30" s="47" t="str">
        <f>IFERROR(IF($B30="","",IF(I_CH_CAL=2,SUMPRODUCT(--(T_ORDERS[ASSET]=$B30),--(T_ORDERS[RENT OUT DATE]&lt;=Z$6),--(T_ORDERS[RETURN DATE]&gt;=Z$6),T_ORDERS[QUANTITY]),INDEX(T_ASSET['# OF ITEMS], $A30)-SUMPRODUCT(--(T_ORDERS[ASSET]=$B30),--(T_ORDERS[RENT OUT DATE]&lt;=Z$6),--(T_ORDERS[RETURN DATE]&gt;=Z$6),T_ORDERS[QUANTITY]))),"")</f>
        <v/>
      </c>
      <c r="AA30" s="47" t="str">
        <f>IFERROR(IF($B30="","",IF(I_CH_CAL=2,SUMPRODUCT(--(T_ORDERS[ASSET]=$B30),--(T_ORDERS[RENT OUT DATE]&lt;=AA$6),--(T_ORDERS[RETURN DATE]&gt;=AA$6),T_ORDERS[QUANTITY]),INDEX(T_ASSET['# OF ITEMS], $A30)-SUMPRODUCT(--(T_ORDERS[ASSET]=$B30),--(T_ORDERS[RENT OUT DATE]&lt;=AA$6),--(T_ORDERS[RETURN DATE]&gt;=AA$6),T_ORDERS[QUANTITY]))),"")</f>
        <v/>
      </c>
      <c r="AB30" s="47" t="str">
        <f>IFERROR(IF($B30="","",IF(I_CH_CAL=2,SUMPRODUCT(--(T_ORDERS[ASSET]=$B30),--(T_ORDERS[RENT OUT DATE]&lt;=AB$6),--(T_ORDERS[RETURN DATE]&gt;=AB$6),T_ORDERS[QUANTITY]),INDEX(T_ASSET['# OF ITEMS], $A30)-SUMPRODUCT(--(T_ORDERS[ASSET]=$B30),--(T_ORDERS[RENT OUT DATE]&lt;=AB$6),--(T_ORDERS[RETURN DATE]&gt;=AB$6),T_ORDERS[QUANTITY]))),"")</f>
        <v/>
      </c>
      <c r="AC30" s="47" t="str">
        <f>IFERROR(IF($B30="","",IF(I_CH_CAL=2,SUMPRODUCT(--(T_ORDERS[ASSET]=$B30),--(T_ORDERS[RENT OUT DATE]&lt;=AC$6),--(T_ORDERS[RETURN DATE]&gt;=AC$6),T_ORDERS[QUANTITY]),INDEX(T_ASSET['# OF ITEMS], $A30)-SUMPRODUCT(--(T_ORDERS[ASSET]=$B30),--(T_ORDERS[RENT OUT DATE]&lt;=AC$6),--(T_ORDERS[RETURN DATE]&gt;=AC$6),T_ORDERS[QUANTITY]))),"")</f>
        <v/>
      </c>
      <c r="AD30" s="47" t="str">
        <f>IFERROR(IF($B30="","",IF(I_CH_CAL=2,SUMPRODUCT(--(T_ORDERS[ASSET]=$B30),--(T_ORDERS[RENT OUT DATE]&lt;=AD$6),--(T_ORDERS[RETURN DATE]&gt;=AD$6),T_ORDERS[QUANTITY]),INDEX(T_ASSET['# OF ITEMS], $A30)-SUMPRODUCT(--(T_ORDERS[ASSET]=$B30),--(T_ORDERS[RENT OUT DATE]&lt;=AD$6),--(T_ORDERS[RETURN DATE]&gt;=AD$6),T_ORDERS[QUANTITY]))),"")</f>
        <v/>
      </c>
      <c r="AE30" s="47" t="str">
        <f>IFERROR(IF($B30="","",IF(I_CH_CAL=2,SUMPRODUCT(--(T_ORDERS[ASSET]=$B30),--(T_ORDERS[RENT OUT DATE]&lt;=AE$6),--(T_ORDERS[RETURN DATE]&gt;=AE$6),T_ORDERS[QUANTITY]),INDEX(T_ASSET['# OF ITEMS], $A30)-SUMPRODUCT(--(T_ORDERS[ASSET]=$B30),--(T_ORDERS[RENT OUT DATE]&lt;=AE$6),--(T_ORDERS[RETURN DATE]&gt;=AE$6),T_ORDERS[QUANTITY]))),"")</f>
        <v/>
      </c>
      <c r="AF30" s="47" t="str">
        <f>IFERROR(IF($B30="","",IF(I_CH_CAL=2,SUMPRODUCT(--(T_ORDERS[ASSET]=$B30),--(T_ORDERS[RENT OUT DATE]&lt;=AF$6),--(T_ORDERS[RETURN DATE]&gt;=AF$6),T_ORDERS[QUANTITY]),INDEX(T_ASSET['# OF ITEMS], $A30)-SUMPRODUCT(--(T_ORDERS[ASSET]=$B30),--(T_ORDERS[RENT OUT DATE]&lt;=AF$6),--(T_ORDERS[RETURN DATE]&gt;=AF$6),T_ORDERS[QUANTITY]))),"")</f>
        <v/>
      </c>
      <c r="AG30" s="47" t="str">
        <f>IFERROR(IF($B30="","",IF(I_CH_CAL=2,SUMPRODUCT(--(T_ORDERS[ASSET]=$B30),--(T_ORDERS[RENT OUT DATE]&lt;=AG$6),--(T_ORDERS[RETURN DATE]&gt;=AG$6),T_ORDERS[QUANTITY]),INDEX(T_ASSET['# OF ITEMS], $A30)-SUMPRODUCT(--(T_ORDERS[ASSET]=$B30),--(T_ORDERS[RENT OUT DATE]&lt;=AG$6),--(T_ORDERS[RETURN DATE]&gt;=AG$6),T_ORDERS[QUANTITY]))),"")</f>
        <v/>
      </c>
    </row>
    <row r="31" spans="1:33" ht="15.75" x14ac:dyDescent="0.5">
      <c r="A31" s="45">
        <f t="shared" si="2"/>
        <v>24</v>
      </c>
      <c r="B31" s="45" t="str">
        <f t="shared" si="3"/>
        <v/>
      </c>
      <c r="C31" s="47" t="str">
        <f>IFERROR(IF($B31="","",IF(I_CH_CAL=2,SUMPRODUCT(--(T_ORDERS[ASSET]=$B31),--(T_ORDERS[RENT OUT DATE]&lt;=C$6),--(T_ORDERS[RETURN DATE]&gt;=C$6),T_ORDERS[QUANTITY]),INDEX(T_ASSET['# OF ITEMS], $A31)-SUMPRODUCT(--(T_ORDERS[ASSET]=$B31),--(T_ORDERS[RENT OUT DATE]&lt;=C$6),--(T_ORDERS[RETURN DATE]&gt;=C$6),T_ORDERS[QUANTITY]))),"")</f>
        <v/>
      </c>
      <c r="D31" s="47" t="str">
        <f>IFERROR(IF($B31="","",IF(I_CH_CAL=2,SUMPRODUCT(--(T_ORDERS[ASSET]=$B31),--(T_ORDERS[RENT OUT DATE]&lt;=D$6),--(T_ORDERS[RETURN DATE]&gt;=D$6),T_ORDERS[QUANTITY]),INDEX(T_ASSET['# OF ITEMS], $A31)-SUMPRODUCT(--(T_ORDERS[ASSET]=$B31),--(T_ORDERS[RENT OUT DATE]&lt;=D$6),--(T_ORDERS[RETURN DATE]&gt;=D$6),T_ORDERS[QUANTITY]))),"")</f>
        <v/>
      </c>
      <c r="E31" s="47" t="str">
        <f>IFERROR(IF($B31="","",IF(I_CH_CAL=2,SUMPRODUCT(--(T_ORDERS[ASSET]=$B31),--(T_ORDERS[RENT OUT DATE]&lt;=E$6),--(T_ORDERS[RETURN DATE]&gt;=E$6),T_ORDERS[QUANTITY]),INDEX(T_ASSET['# OF ITEMS], $A31)-SUMPRODUCT(--(T_ORDERS[ASSET]=$B31),--(T_ORDERS[RENT OUT DATE]&lt;=E$6),--(T_ORDERS[RETURN DATE]&gt;=E$6),T_ORDERS[QUANTITY]))),"")</f>
        <v/>
      </c>
      <c r="F31" s="47" t="str">
        <f>IFERROR(IF($B31="","",IF(I_CH_CAL=2,SUMPRODUCT(--(T_ORDERS[ASSET]=$B31),--(T_ORDERS[RENT OUT DATE]&lt;=F$6),--(T_ORDERS[RETURN DATE]&gt;=F$6),T_ORDERS[QUANTITY]),INDEX(T_ASSET['# OF ITEMS], $A31)-SUMPRODUCT(--(T_ORDERS[ASSET]=$B31),--(T_ORDERS[RENT OUT DATE]&lt;=F$6),--(T_ORDERS[RETURN DATE]&gt;=F$6),T_ORDERS[QUANTITY]))),"")</f>
        <v/>
      </c>
      <c r="G31" s="47" t="str">
        <f>IFERROR(IF($B31="","",IF(I_CH_CAL=2,SUMPRODUCT(--(T_ORDERS[ASSET]=$B31),--(T_ORDERS[RENT OUT DATE]&lt;=G$6),--(T_ORDERS[RETURN DATE]&gt;=G$6),T_ORDERS[QUANTITY]),INDEX(T_ASSET['# OF ITEMS], $A31)-SUMPRODUCT(--(T_ORDERS[ASSET]=$B31),--(T_ORDERS[RENT OUT DATE]&lt;=G$6),--(T_ORDERS[RETURN DATE]&gt;=G$6),T_ORDERS[QUANTITY]))),"")</f>
        <v/>
      </c>
      <c r="H31" s="47" t="str">
        <f>IFERROR(IF($B31="","",IF(I_CH_CAL=2,SUMPRODUCT(--(T_ORDERS[ASSET]=$B31),--(T_ORDERS[RENT OUT DATE]&lt;=H$6),--(T_ORDERS[RETURN DATE]&gt;=H$6),T_ORDERS[QUANTITY]),INDEX(T_ASSET['# OF ITEMS], $A31)-SUMPRODUCT(--(T_ORDERS[ASSET]=$B31),--(T_ORDERS[RENT OUT DATE]&lt;=H$6),--(T_ORDERS[RETURN DATE]&gt;=H$6),T_ORDERS[QUANTITY]))),"")</f>
        <v/>
      </c>
      <c r="I31" s="47" t="str">
        <f>IFERROR(IF($B31="","",IF(I_CH_CAL=2,SUMPRODUCT(--(T_ORDERS[ASSET]=$B31),--(T_ORDERS[RENT OUT DATE]&lt;=I$6),--(T_ORDERS[RETURN DATE]&gt;=I$6),T_ORDERS[QUANTITY]),INDEX(T_ASSET['# OF ITEMS], $A31)-SUMPRODUCT(--(T_ORDERS[ASSET]=$B31),--(T_ORDERS[RENT OUT DATE]&lt;=I$6),--(T_ORDERS[RETURN DATE]&gt;=I$6),T_ORDERS[QUANTITY]))),"")</f>
        <v/>
      </c>
      <c r="J31" s="47" t="str">
        <f>IFERROR(IF($B31="","",IF(I_CH_CAL=2,SUMPRODUCT(--(T_ORDERS[ASSET]=$B31),--(T_ORDERS[RENT OUT DATE]&lt;=J$6),--(T_ORDERS[RETURN DATE]&gt;=J$6),T_ORDERS[QUANTITY]),INDEX(T_ASSET['# OF ITEMS], $A31)-SUMPRODUCT(--(T_ORDERS[ASSET]=$B31),--(T_ORDERS[RENT OUT DATE]&lt;=J$6),--(T_ORDERS[RETURN DATE]&gt;=J$6),T_ORDERS[QUANTITY]))),"")</f>
        <v/>
      </c>
      <c r="K31" s="47" t="str">
        <f>IFERROR(IF($B31="","",IF(I_CH_CAL=2,SUMPRODUCT(--(T_ORDERS[ASSET]=$B31),--(T_ORDERS[RENT OUT DATE]&lt;=K$6),--(T_ORDERS[RETURN DATE]&gt;=K$6),T_ORDERS[QUANTITY]),INDEX(T_ASSET['# OF ITEMS], $A31)-SUMPRODUCT(--(T_ORDERS[ASSET]=$B31),--(T_ORDERS[RENT OUT DATE]&lt;=K$6),--(T_ORDERS[RETURN DATE]&gt;=K$6),T_ORDERS[QUANTITY]))),"")</f>
        <v/>
      </c>
      <c r="L31" s="47" t="str">
        <f>IFERROR(IF($B31="","",IF(I_CH_CAL=2,SUMPRODUCT(--(T_ORDERS[ASSET]=$B31),--(T_ORDERS[RENT OUT DATE]&lt;=L$6),--(T_ORDERS[RETURN DATE]&gt;=L$6),T_ORDERS[QUANTITY]),INDEX(T_ASSET['# OF ITEMS], $A31)-SUMPRODUCT(--(T_ORDERS[ASSET]=$B31),--(T_ORDERS[RENT OUT DATE]&lt;=L$6),--(T_ORDERS[RETURN DATE]&gt;=L$6),T_ORDERS[QUANTITY]))),"")</f>
        <v/>
      </c>
      <c r="M31" s="47" t="str">
        <f>IFERROR(IF($B31="","",IF(I_CH_CAL=2,SUMPRODUCT(--(T_ORDERS[ASSET]=$B31),--(T_ORDERS[RENT OUT DATE]&lt;=M$6),--(T_ORDERS[RETURN DATE]&gt;=M$6),T_ORDERS[QUANTITY]),INDEX(T_ASSET['# OF ITEMS], $A31)-SUMPRODUCT(--(T_ORDERS[ASSET]=$B31),--(T_ORDERS[RENT OUT DATE]&lt;=M$6),--(T_ORDERS[RETURN DATE]&gt;=M$6),T_ORDERS[QUANTITY]))),"")</f>
        <v/>
      </c>
      <c r="N31" s="47" t="str">
        <f>IFERROR(IF($B31="","",IF(I_CH_CAL=2,SUMPRODUCT(--(T_ORDERS[ASSET]=$B31),--(T_ORDERS[RENT OUT DATE]&lt;=N$6),--(T_ORDERS[RETURN DATE]&gt;=N$6),T_ORDERS[QUANTITY]),INDEX(T_ASSET['# OF ITEMS], $A31)-SUMPRODUCT(--(T_ORDERS[ASSET]=$B31),--(T_ORDERS[RENT OUT DATE]&lt;=N$6),--(T_ORDERS[RETURN DATE]&gt;=N$6),T_ORDERS[QUANTITY]))),"")</f>
        <v/>
      </c>
      <c r="O31" s="47" t="str">
        <f>IFERROR(IF($B31="","",IF(I_CH_CAL=2,SUMPRODUCT(--(T_ORDERS[ASSET]=$B31),--(T_ORDERS[RENT OUT DATE]&lt;=O$6),--(T_ORDERS[RETURN DATE]&gt;=O$6),T_ORDERS[QUANTITY]),INDEX(T_ASSET['# OF ITEMS], $A31)-SUMPRODUCT(--(T_ORDERS[ASSET]=$B31),--(T_ORDERS[RENT OUT DATE]&lt;=O$6),--(T_ORDERS[RETURN DATE]&gt;=O$6),T_ORDERS[QUANTITY]))),"")</f>
        <v/>
      </c>
      <c r="P31" s="47" t="str">
        <f>IFERROR(IF($B31="","",IF(I_CH_CAL=2,SUMPRODUCT(--(T_ORDERS[ASSET]=$B31),--(T_ORDERS[RENT OUT DATE]&lt;=P$6),--(T_ORDERS[RETURN DATE]&gt;=P$6),T_ORDERS[QUANTITY]),INDEX(T_ASSET['# OF ITEMS], $A31)-SUMPRODUCT(--(T_ORDERS[ASSET]=$B31),--(T_ORDERS[RENT OUT DATE]&lt;=P$6),--(T_ORDERS[RETURN DATE]&gt;=P$6),T_ORDERS[QUANTITY]))),"")</f>
        <v/>
      </c>
      <c r="Q31" s="47" t="str">
        <f>IFERROR(IF($B31="","",IF(I_CH_CAL=2,SUMPRODUCT(--(T_ORDERS[ASSET]=$B31),--(T_ORDERS[RENT OUT DATE]&lt;=Q$6),--(T_ORDERS[RETURN DATE]&gt;=Q$6),T_ORDERS[QUANTITY]),INDEX(T_ASSET['# OF ITEMS], $A31)-SUMPRODUCT(--(T_ORDERS[ASSET]=$B31),--(T_ORDERS[RENT OUT DATE]&lt;=Q$6),--(T_ORDERS[RETURN DATE]&gt;=Q$6),T_ORDERS[QUANTITY]))),"")</f>
        <v/>
      </c>
      <c r="R31" s="47" t="str">
        <f>IFERROR(IF($B31="","",IF(I_CH_CAL=2,SUMPRODUCT(--(T_ORDERS[ASSET]=$B31),--(T_ORDERS[RENT OUT DATE]&lt;=R$6),--(T_ORDERS[RETURN DATE]&gt;=R$6),T_ORDERS[QUANTITY]),INDEX(T_ASSET['# OF ITEMS], $A31)-SUMPRODUCT(--(T_ORDERS[ASSET]=$B31),--(T_ORDERS[RENT OUT DATE]&lt;=R$6),--(T_ORDERS[RETURN DATE]&gt;=R$6),T_ORDERS[QUANTITY]))),"")</f>
        <v/>
      </c>
      <c r="S31" s="47" t="str">
        <f>IFERROR(IF($B31="","",IF(I_CH_CAL=2,SUMPRODUCT(--(T_ORDERS[ASSET]=$B31),--(T_ORDERS[RENT OUT DATE]&lt;=S$6),--(T_ORDERS[RETURN DATE]&gt;=S$6),T_ORDERS[QUANTITY]),INDEX(T_ASSET['# OF ITEMS], $A31)-SUMPRODUCT(--(T_ORDERS[ASSET]=$B31),--(T_ORDERS[RENT OUT DATE]&lt;=S$6),--(T_ORDERS[RETURN DATE]&gt;=S$6),T_ORDERS[QUANTITY]))),"")</f>
        <v/>
      </c>
      <c r="T31" s="47" t="str">
        <f>IFERROR(IF($B31="","",IF(I_CH_CAL=2,SUMPRODUCT(--(T_ORDERS[ASSET]=$B31),--(T_ORDERS[RENT OUT DATE]&lt;=T$6),--(T_ORDERS[RETURN DATE]&gt;=T$6),T_ORDERS[QUANTITY]),INDEX(T_ASSET['# OF ITEMS], $A31)-SUMPRODUCT(--(T_ORDERS[ASSET]=$B31),--(T_ORDERS[RENT OUT DATE]&lt;=T$6),--(T_ORDERS[RETURN DATE]&gt;=T$6),T_ORDERS[QUANTITY]))),"")</f>
        <v/>
      </c>
      <c r="U31" s="47" t="str">
        <f>IFERROR(IF($B31="","",IF(I_CH_CAL=2,SUMPRODUCT(--(T_ORDERS[ASSET]=$B31),--(T_ORDERS[RENT OUT DATE]&lt;=U$6),--(T_ORDERS[RETURN DATE]&gt;=U$6),T_ORDERS[QUANTITY]),INDEX(T_ASSET['# OF ITEMS], $A31)-SUMPRODUCT(--(T_ORDERS[ASSET]=$B31),--(T_ORDERS[RENT OUT DATE]&lt;=U$6),--(T_ORDERS[RETURN DATE]&gt;=U$6),T_ORDERS[QUANTITY]))),"")</f>
        <v/>
      </c>
      <c r="V31" s="47" t="str">
        <f>IFERROR(IF($B31="","",IF(I_CH_CAL=2,SUMPRODUCT(--(T_ORDERS[ASSET]=$B31),--(T_ORDERS[RENT OUT DATE]&lt;=V$6),--(T_ORDERS[RETURN DATE]&gt;=V$6),T_ORDERS[QUANTITY]),INDEX(T_ASSET['# OF ITEMS], $A31)-SUMPRODUCT(--(T_ORDERS[ASSET]=$B31),--(T_ORDERS[RENT OUT DATE]&lt;=V$6),--(T_ORDERS[RETURN DATE]&gt;=V$6),T_ORDERS[QUANTITY]))),"")</f>
        <v/>
      </c>
      <c r="W31" s="47" t="str">
        <f>IFERROR(IF($B31="","",IF(I_CH_CAL=2,SUMPRODUCT(--(T_ORDERS[ASSET]=$B31),--(T_ORDERS[RENT OUT DATE]&lt;=W$6),--(T_ORDERS[RETURN DATE]&gt;=W$6),T_ORDERS[QUANTITY]),INDEX(T_ASSET['# OF ITEMS], $A31)-SUMPRODUCT(--(T_ORDERS[ASSET]=$B31),--(T_ORDERS[RENT OUT DATE]&lt;=W$6),--(T_ORDERS[RETURN DATE]&gt;=W$6),T_ORDERS[QUANTITY]))),"")</f>
        <v/>
      </c>
      <c r="X31" s="47" t="str">
        <f>IFERROR(IF($B31="","",IF(I_CH_CAL=2,SUMPRODUCT(--(T_ORDERS[ASSET]=$B31),--(T_ORDERS[RENT OUT DATE]&lt;=X$6),--(T_ORDERS[RETURN DATE]&gt;=X$6),T_ORDERS[QUANTITY]),INDEX(T_ASSET['# OF ITEMS], $A31)-SUMPRODUCT(--(T_ORDERS[ASSET]=$B31),--(T_ORDERS[RENT OUT DATE]&lt;=X$6),--(T_ORDERS[RETURN DATE]&gt;=X$6),T_ORDERS[QUANTITY]))),"")</f>
        <v/>
      </c>
      <c r="Y31" s="47" t="str">
        <f>IFERROR(IF($B31="","",IF(I_CH_CAL=2,SUMPRODUCT(--(T_ORDERS[ASSET]=$B31),--(T_ORDERS[RENT OUT DATE]&lt;=Y$6),--(T_ORDERS[RETURN DATE]&gt;=Y$6),T_ORDERS[QUANTITY]),INDEX(T_ASSET['# OF ITEMS], $A31)-SUMPRODUCT(--(T_ORDERS[ASSET]=$B31),--(T_ORDERS[RENT OUT DATE]&lt;=Y$6),--(T_ORDERS[RETURN DATE]&gt;=Y$6),T_ORDERS[QUANTITY]))),"")</f>
        <v/>
      </c>
      <c r="Z31" s="47" t="str">
        <f>IFERROR(IF($B31="","",IF(I_CH_CAL=2,SUMPRODUCT(--(T_ORDERS[ASSET]=$B31),--(T_ORDERS[RENT OUT DATE]&lt;=Z$6),--(T_ORDERS[RETURN DATE]&gt;=Z$6),T_ORDERS[QUANTITY]),INDEX(T_ASSET['# OF ITEMS], $A31)-SUMPRODUCT(--(T_ORDERS[ASSET]=$B31),--(T_ORDERS[RENT OUT DATE]&lt;=Z$6),--(T_ORDERS[RETURN DATE]&gt;=Z$6),T_ORDERS[QUANTITY]))),"")</f>
        <v/>
      </c>
      <c r="AA31" s="47" t="str">
        <f>IFERROR(IF($B31="","",IF(I_CH_CAL=2,SUMPRODUCT(--(T_ORDERS[ASSET]=$B31),--(T_ORDERS[RENT OUT DATE]&lt;=AA$6),--(T_ORDERS[RETURN DATE]&gt;=AA$6),T_ORDERS[QUANTITY]),INDEX(T_ASSET['# OF ITEMS], $A31)-SUMPRODUCT(--(T_ORDERS[ASSET]=$B31),--(T_ORDERS[RENT OUT DATE]&lt;=AA$6),--(T_ORDERS[RETURN DATE]&gt;=AA$6),T_ORDERS[QUANTITY]))),"")</f>
        <v/>
      </c>
      <c r="AB31" s="47" t="str">
        <f>IFERROR(IF($B31="","",IF(I_CH_CAL=2,SUMPRODUCT(--(T_ORDERS[ASSET]=$B31),--(T_ORDERS[RENT OUT DATE]&lt;=AB$6),--(T_ORDERS[RETURN DATE]&gt;=AB$6),T_ORDERS[QUANTITY]),INDEX(T_ASSET['# OF ITEMS], $A31)-SUMPRODUCT(--(T_ORDERS[ASSET]=$B31),--(T_ORDERS[RENT OUT DATE]&lt;=AB$6),--(T_ORDERS[RETURN DATE]&gt;=AB$6),T_ORDERS[QUANTITY]))),"")</f>
        <v/>
      </c>
      <c r="AC31" s="47" t="str">
        <f>IFERROR(IF($B31="","",IF(I_CH_CAL=2,SUMPRODUCT(--(T_ORDERS[ASSET]=$B31),--(T_ORDERS[RENT OUT DATE]&lt;=AC$6),--(T_ORDERS[RETURN DATE]&gt;=AC$6),T_ORDERS[QUANTITY]),INDEX(T_ASSET['# OF ITEMS], $A31)-SUMPRODUCT(--(T_ORDERS[ASSET]=$B31),--(T_ORDERS[RENT OUT DATE]&lt;=AC$6),--(T_ORDERS[RETURN DATE]&gt;=AC$6),T_ORDERS[QUANTITY]))),"")</f>
        <v/>
      </c>
      <c r="AD31" s="47" t="str">
        <f>IFERROR(IF($B31="","",IF(I_CH_CAL=2,SUMPRODUCT(--(T_ORDERS[ASSET]=$B31),--(T_ORDERS[RENT OUT DATE]&lt;=AD$6),--(T_ORDERS[RETURN DATE]&gt;=AD$6),T_ORDERS[QUANTITY]),INDEX(T_ASSET['# OF ITEMS], $A31)-SUMPRODUCT(--(T_ORDERS[ASSET]=$B31),--(T_ORDERS[RENT OUT DATE]&lt;=AD$6),--(T_ORDERS[RETURN DATE]&gt;=AD$6),T_ORDERS[QUANTITY]))),"")</f>
        <v/>
      </c>
      <c r="AE31" s="47" t="str">
        <f>IFERROR(IF($B31="","",IF(I_CH_CAL=2,SUMPRODUCT(--(T_ORDERS[ASSET]=$B31),--(T_ORDERS[RENT OUT DATE]&lt;=AE$6),--(T_ORDERS[RETURN DATE]&gt;=AE$6),T_ORDERS[QUANTITY]),INDEX(T_ASSET['# OF ITEMS], $A31)-SUMPRODUCT(--(T_ORDERS[ASSET]=$B31),--(T_ORDERS[RENT OUT DATE]&lt;=AE$6),--(T_ORDERS[RETURN DATE]&gt;=AE$6),T_ORDERS[QUANTITY]))),"")</f>
        <v/>
      </c>
      <c r="AF31" s="47" t="str">
        <f>IFERROR(IF($B31="","",IF(I_CH_CAL=2,SUMPRODUCT(--(T_ORDERS[ASSET]=$B31),--(T_ORDERS[RENT OUT DATE]&lt;=AF$6),--(T_ORDERS[RETURN DATE]&gt;=AF$6),T_ORDERS[QUANTITY]),INDEX(T_ASSET['# OF ITEMS], $A31)-SUMPRODUCT(--(T_ORDERS[ASSET]=$B31),--(T_ORDERS[RENT OUT DATE]&lt;=AF$6),--(T_ORDERS[RETURN DATE]&gt;=AF$6),T_ORDERS[QUANTITY]))),"")</f>
        <v/>
      </c>
      <c r="AG31" s="47" t="str">
        <f>IFERROR(IF($B31="","",IF(I_CH_CAL=2,SUMPRODUCT(--(T_ORDERS[ASSET]=$B31),--(T_ORDERS[RENT OUT DATE]&lt;=AG$6),--(T_ORDERS[RETURN DATE]&gt;=AG$6),T_ORDERS[QUANTITY]),INDEX(T_ASSET['# OF ITEMS], $A31)-SUMPRODUCT(--(T_ORDERS[ASSET]=$B31),--(T_ORDERS[RENT OUT DATE]&lt;=AG$6),--(T_ORDERS[RETURN DATE]&gt;=AG$6),T_ORDERS[QUANTITY]))),"")</f>
        <v/>
      </c>
    </row>
    <row r="32" spans="1:33" ht="15.75" x14ac:dyDescent="0.5">
      <c r="A32" s="45">
        <f t="shared" si="2"/>
        <v>25</v>
      </c>
      <c r="B32" s="45" t="str">
        <f t="shared" si="3"/>
        <v/>
      </c>
      <c r="C32" s="47" t="str">
        <f>IFERROR(IF($B32="","",IF(I_CH_CAL=2,SUMPRODUCT(--(T_ORDERS[ASSET]=$B32),--(T_ORDERS[RENT OUT DATE]&lt;=C$6),--(T_ORDERS[RETURN DATE]&gt;=C$6),T_ORDERS[QUANTITY]),INDEX(T_ASSET['# OF ITEMS], $A32)-SUMPRODUCT(--(T_ORDERS[ASSET]=$B32),--(T_ORDERS[RENT OUT DATE]&lt;=C$6),--(T_ORDERS[RETURN DATE]&gt;=C$6),T_ORDERS[QUANTITY]))),"")</f>
        <v/>
      </c>
      <c r="D32" s="47" t="str">
        <f>IFERROR(IF($B32="","",IF(I_CH_CAL=2,SUMPRODUCT(--(T_ORDERS[ASSET]=$B32),--(T_ORDERS[RENT OUT DATE]&lt;=D$6),--(T_ORDERS[RETURN DATE]&gt;=D$6),T_ORDERS[QUANTITY]),INDEX(T_ASSET['# OF ITEMS], $A32)-SUMPRODUCT(--(T_ORDERS[ASSET]=$B32),--(T_ORDERS[RENT OUT DATE]&lt;=D$6),--(T_ORDERS[RETURN DATE]&gt;=D$6),T_ORDERS[QUANTITY]))),"")</f>
        <v/>
      </c>
      <c r="E32" s="47" t="str">
        <f>IFERROR(IF($B32="","",IF(I_CH_CAL=2,SUMPRODUCT(--(T_ORDERS[ASSET]=$B32),--(T_ORDERS[RENT OUT DATE]&lt;=E$6),--(T_ORDERS[RETURN DATE]&gt;=E$6),T_ORDERS[QUANTITY]),INDEX(T_ASSET['# OF ITEMS], $A32)-SUMPRODUCT(--(T_ORDERS[ASSET]=$B32),--(T_ORDERS[RENT OUT DATE]&lt;=E$6),--(T_ORDERS[RETURN DATE]&gt;=E$6),T_ORDERS[QUANTITY]))),"")</f>
        <v/>
      </c>
      <c r="F32" s="47" t="str">
        <f>IFERROR(IF($B32="","",IF(I_CH_CAL=2,SUMPRODUCT(--(T_ORDERS[ASSET]=$B32),--(T_ORDERS[RENT OUT DATE]&lt;=F$6),--(T_ORDERS[RETURN DATE]&gt;=F$6),T_ORDERS[QUANTITY]),INDEX(T_ASSET['# OF ITEMS], $A32)-SUMPRODUCT(--(T_ORDERS[ASSET]=$B32),--(T_ORDERS[RENT OUT DATE]&lt;=F$6),--(T_ORDERS[RETURN DATE]&gt;=F$6),T_ORDERS[QUANTITY]))),"")</f>
        <v/>
      </c>
      <c r="G32" s="47" t="str">
        <f>IFERROR(IF($B32="","",IF(I_CH_CAL=2,SUMPRODUCT(--(T_ORDERS[ASSET]=$B32),--(T_ORDERS[RENT OUT DATE]&lt;=G$6),--(T_ORDERS[RETURN DATE]&gt;=G$6),T_ORDERS[QUANTITY]),INDEX(T_ASSET['# OF ITEMS], $A32)-SUMPRODUCT(--(T_ORDERS[ASSET]=$B32),--(T_ORDERS[RENT OUT DATE]&lt;=G$6),--(T_ORDERS[RETURN DATE]&gt;=G$6),T_ORDERS[QUANTITY]))),"")</f>
        <v/>
      </c>
      <c r="H32" s="47" t="str">
        <f>IFERROR(IF($B32="","",IF(I_CH_CAL=2,SUMPRODUCT(--(T_ORDERS[ASSET]=$B32),--(T_ORDERS[RENT OUT DATE]&lt;=H$6),--(T_ORDERS[RETURN DATE]&gt;=H$6),T_ORDERS[QUANTITY]),INDEX(T_ASSET['# OF ITEMS], $A32)-SUMPRODUCT(--(T_ORDERS[ASSET]=$B32),--(T_ORDERS[RENT OUT DATE]&lt;=H$6),--(T_ORDERS[RETURN DATE]&gt;=H$6),T_ORDERS[QUANTITY]))),"")</f>
        <v/>
      </c>
      <c r="I32" s="47" t="str">
        <f>IFERROR(IF($B32="","",IF(I_CH_CAL=2,SUMPRODUCT(--(T_ORDERS[ASSET]=$B32),--(T_ORDERS[RENT OUT DATE]&lt;=I$6),--(T_ORDERS[RETURN DATE]&gt;=I$6),T_ORDERS[QUANTITY]),INDEX(T_ASSET['# OF ITEMS], $A32)-SUMPRODUCT(--(T_ORDERS[ASSET]=$B32),--(T_ORDERS[RENT OUT DATE]&lt;=I$6),--(T_ORDERS[RETURN DATE]&gt;=I$6),T_ORDERS[QUANTITY]))),"")</f>
        <v/>
      </c>
      <c r="J32" s="47" t="str">
        <f>IFERROR(IF($B32="","",IF(I_CH_CAL=2,SUMPRODUCT(--(T_ORDERS[ASSET]=$B32),--(T_ORDERS[RENT OUT DATE]&lt;=J$6),--(T_ORDERS[RETURN DATE]&gt;=J$6),T_ORDERS[QUANTITY]),INDEX(T_ASSET['# OF ITEMS], $A32)-SUMPRODUCT(--(T_ORDERS[ASSET]=$B32),--(T_ORDERS[RENT OUT DATE]&lt;=J$6),--(T_ORDERS[RETURN DATE]&gt;=J$6),T_ORDERS[QUANTITY]))),"")</f>
        <v/>
      </c>
      <c r="K32" s="47" t="str">
        <f>IFERROR(IF($B32="","",IF(I_CH_CAL=2,SUMPRODUCT(--(T_ORDERS[ASSET]=$B32),--(T_ORDERS[RENT OUT DATE]&lt;=K$6),--(T_ORDERS[RETURN DATE]&gt;=K$6),T_ORDERS[QUANTITY]),INDEX(T_ASSET['# OF ITEMS], $A32)-SUMPRODUCT(--(T_ORDERS[ASSET]=$B32),--(T_ORDERS[RENT OUT DATE]&lt;=K$6),--(T_ORDERS[RETURN DATE]&gt;=K$6),T_ORDERS[QUANTITY]))),"")</f>
        <v/>
      </c>
      <c r="L32" s="47" t="str">
        <f>IFERROR(IF($B32="","",IF(I_CH_CAL=2,SUMPRODUCT(--(T_ORDERS[ASSET]=$B32),--(T_ORDERS[RENT OUT DATE]&lt;=L$6),--(T_ORDERS[RETURN DATE]&gt;=L$6),T_ORDERS[QUANTITY]),INDEX(T_ASSET['# OF ITEMS], $A32)-SUMPRODUCT(--(T_ORDERS[ASSET]=$B32),--(T_ORDERS[RENT OUT DATE]&lt;=L$6),--(T_ORDERS[RETURN DATE]&gt;=L$6),T_ORDERS[QUANTITY]))),"")</f>
        <v/>
      </c>
      <c r="M32" s="47" t="str">
        <f>IFERROR(IF($B32="","",IF(I_CH_CAL=2,SUMPRODUCT(--(T_ORDERS[ASSET]=$B32),--(T_ORDERS[RENT OUT DATE]&lt;=M$6),--(T_ORDERS[RETURN DATE]&gt;=M$6),T_ORDERS[QUANTITY]),INDEX(T_ASSET['# OF ITEMS], $A32)-SUMPRODUCT(--(T_ORDERS[ASSET]=$B32),--(T_ORDERS[RENT OUT DATE]&lt;=M$6),--(T_ORDERS[RETURN DATE]&gt;=M$6),T_ORDERS[QUANTITY]))),"")</f>
        <v/>
      </c>
      <c r="N32" s="47" t="str">
        <f>IFERROR(IF($B32="","",IF(I_CH_CAL=2,SUMPRODUCT(--(T_ORDERS[ASSET]=$B32),--(T_ORDERS[RENT OUT DATE]&lt;=N$6),--(T_ORDERS[RETURN DATE]&gt;=N$6),T_ORDERS[QUANTITY]),INDEX(T_ASSET['# OF ITEMS], $A32)-SUMPRODUCT(--(T_ORDERS[ASSET]=$B32),--(T_ORDERS[RENT OUT DATE]&lt;=N$6),--(T_ORDERS[RETURN DATE]&gt;=N$6),T_ORDERS[QUANTITY]))),"")</f>
        <v/>
      </c>
      <c r="O32" s="47" t="str">
        <f>IFERROR(IF($B32="","",IF(I_CH_CAL=2,SUMPRODUCT(--(T_ORDERS[ASSET]=$B32),--(T_ORDERS[RENT OUT DATE]&lt;=O$6),--(T_ORDERS[RETURN DATE]&gt;=O$6),T_ORDERS[QUANTITY]),INDEX(T_ASSET['# OF ITEMS], $A32)-SUMPRODUCT(--(T_ORDERS[ASSET]=$B32),--(T_ORDERS[RENT OUT DATE]&lt;=O$6),--(T_ORDERS[RETURN DATE]&gt;=O$6),T_ORDERS[QUANTITY]))),"")</f>
        <v/>
      </c>
      <c r="P32" s="47" t="str">
        <f>IFERROR(IF($B32="","",IF(I_CH_CAL=2,SUMPRODUCT(--(T_ORDERS[ASSET]=$B32),--(T_ORDERS[RENT OUT DATE]&lt;=P$6),--(T_ORDERS[RETURN DATE]&gt;=P$6),T_ORDERS[QUANTITY]),INDEX(T_ASSET['# OF ITEMS], $A32)-SUMPRODUCT(--(T_ORDERS[ASSET]=$B32),--(T_ORDERS[RENT OUT DATE]&lt;=P$6),--(T_ORDERS[RETURN DATE]&gt;=P$6),T_ORDERS[QUANTITY]))),"")</f>
        <v/>
      </c>
      <c r="Q32" s="47" t="str">
        <f>IFERROR(IF($B32="","",IF(I_CH_CAL=2,SUMPRODUCT(--(T_ORDERS[ASSET]=$B32),--(T_ORDERS[RENT OUT DATE]&lt;=Q$6),--(T_ORDERS[RETURN DATE]&gt;=Q$6),T_ORDERS[QUANTITY]),INDEX(T_ASSET['# OF ITEMS], $A32)-SUMPRODUCT(--(T_ORDERS[ASSET]=$B32),--(T_ORDERS[RENT OUT DATE]&lt;=Q$6),--(T_ORDERS[RETURN DATE]&gt;=Q$6),T_ORDERS[QUANTITY]))),"")</f>
        <v/>
      </c>
      <c r="R32" s="47" t="str">
        <f>IFERROR(IF($B32="","",IF(I_CH_CAL=2,SUMPRODUCT(--(T_ORDERS[ASSET]=$B32),--(T_ORDERS[RENT OUT DATE]&lt;=R$6),--(T_ORDERS[RETURN DATE]&gt;=R$6),T_ORDERS[QUANTITY]),INDEX(T_ASSET['# OF ITEMS], $A32)-SUMPRODUCT(--(T_ORDERS[ASSET]=$B32),--(T_ORDERS[RENT OUT DATE]&lt;=R$6),--(T_ORDERS[RETURN DATE]&gt;=R$6),T_ORDERS[QUANTITY]))),"")</f>
        <v/>
      </c>
      <c r="S32" s="47" t="str">
        <f>IFERROR(IF($B32="","",IF(I_CH_CAL=2,SUMPRODUCT(--(T_ORDERS[ASSET]=$B32),--(T_ORDERS[RENT OUT DATE]&lt;=S$6),--(T_ORDERS[RETURN DATE]&gt;=S$6),T_ORDERS[QUANTITY]),INDEX(T_ASSET['# OF ITEMS], $A32)-SUMPRODUCT(--(T_ORDERS[ASSET]=$B32),--(T_ORDERS[RENT OUT DATE]&lt;=S$6),--(T_ORDERS[RETURN DATE]&gt;=S$6),T_ORDERS[QUANTITY]))),"")</f>
        <v/>
      </c>
      <c r="T32" s="47" t="str">
        <f>IFERROR(IF($B32="","",IF(I_CH_CAL=2,SUMPRODUCT(--(T_ORDERS[ASSET]=$B32),--(T_ORDERS[RENT OUT DATE]&lt;=T$6),--(T_ORDERS[RETURN DATE]&gt;=T$6),T_ORDERS[QUANTITY]),INDEX(T_ASSET['# OF ITEMS], $A32)-SUMPRODUCT(--(T_ORDERS[ASSET]=$B32),--(T_ORDERS[RENT OUT DATE]&lt;=T$6),--(T_ORDERS[RETURN DATE]&gt;=T$6),T_ORDERS[QUANTITY]))),"")</f>
        <v/>
      </c>
      <c r="U32" s="47" t="str">
        <f>IFERROR(IF($B32="","",IF(I_CH_CAL=2,SUMPRODUCT(--(T_ORDERS[ASSET]=$B32),--(T_ORDERS[RENT OUT DATE]&lt;=U$6),--(T_ORDERS[RETURN DATE]&gt;=U$6),T_ORDERS[QUANTITY]),INDEX(T_ASSET['# OF ITEMS], $A32)-SUMPRODUCT(--(T_ORDERS[ASSET]=$B32),--(T_ORDERS[RENT OUT DATE]&lt;=U$6),--(T_ORDERS[RETURN DATE]&gt;=U$6),T_ORDERS[QUANTITY]))),"")</f>
        <v/>
      </c>
      <c r="V32" s="47" t="str">
        <f>IFERROR(IF($B32="","",IF(I_CH_CAL=2,SUMPRODUCT(--(T_ORDERS[ASSET]=$B32),--(T_ORDERS[RENT OUT DATE]&lt;=V$6),--(T_ORDERS[RETURN DATE]&gt;=V$6),T_ORDERS[QUANTITY]),INDEX(T_ASSET['# OF ITEMS], $A32)-SUMPRODUCT(--(T_ORDERS[ASSET]=$B32),--(T_ORDERS[RENT OUT DATE]&lt;=V$6),--(T_ORDERS[RETURN DATE]&gt;=V$6),T_ORDERS[QUANTITY]))),"")</f>
        <v/>
      </c>
      <c r="W32" s="47" t="str">
        <f>IFERROR(IF($B32="","",IF(I_CH_CAL=2,SUMPRODUCT(--(T_ORDERS[ASSET]=$B32),--(T_ORDERS[RENT OUT DATE]&lt;=W$6),--(T_ORDERS[RETURN DATE]&gt;=W$6),T_ORDERS[QUANTITY]),INDEX(T_ASSET['# OF ITEMS], $A32)-SUMPRODUCT(--(T_ORDERS[ASSET]=$B32),--(T_ORDERS[RENT OUT DATE]&lt;=W$6),--(T_ORDERS[RETURN DATE]&gt;=W$6),T_ORDERS[QUANTITY]))),"")</f>
        <v/>
      </c>
      <c r="X32" s="47" t="str">
        <f>IFERROR(IF($B32="","",IF(I_CH_CAL=2,SUMPRODUCT(--(T_ORDERS[ASSET]=$B32),--(T_ORDERS[RENT OUT DATE]&lt;=X$6),--(T_ORDERS[RETURN DATE]&gt;=X$6),T_ORDERS[QUANTITY]),INDEX(T_ASSET['# OF ITEMS], $A32)-SUMPRODUCT(--(T_ORDERS[ASSET]=$B32),--(T_ORDERS[RENT OUT DATE]&lt;=X$6),--(T_ORDERS[RETURN DATE]&gt;=X$6),T_ORDERS[QUANTITY]))),"")</f>
        <v/>
      </c>
      <c r="Y32" s="47" t="str">
        <f>IFERROR(IF($B32="","",IF(I_CH_CAL=2,SUMPRODUCT(--(T_ORDERS[ASSET]=$B32),--(T_ORDERS[RENT OUT DATE]&lt;=Y$6),--(T_ORDERS[RETURN DATE]&gt;=Y$6),T_ORDERS[QUANTITY]),INDEX(T_ASSET['# OF ITEMS], $A32)-SUMPRODUCT(--(T_ORDERS[ASSET]=$B32),--(T_ORDERS[RENT OUT DATE]&lt;=Y$6),--(T_ORDERS[RETURN DATE]&gt;=Y$6),T_ORDERS[QUANTITY]))),"")</f>
        <v/>
      </c>
      <c r="Z32" s="47" t="str">
        <f>IFERROR(IF($B32="","",IF(I_CH_CAL=2,SUMPRODUCT(--(T_ORDERS[ASSET]=$B32),--(T_ORDERS[RENT OUT DATE]&lt;=Z$6),--(T_ORDERS[RETURN DATE]&gt;=Z$6),T_ORDERS[QUANTITY]),INDEX(T_ASSET['# OF ITEMS], $A32)-SUMPRODUCT(--(T_ORDERS[ASSET]=$B32),--(T_ORDERS[RENT OUT DATE]&lt;=Z$6),--(T_ORDERS[RETURN DATE]&gt;=Z$6),T_ORDERS[QUANTITY]))),"")</f>
        <v/>
      </c>
      <c r="AA32" s="47" t="str">
        <f>IFERROR(IF($B32="","",IF(I_CH_CAL=2,SUMPRODUCT(--(T_ORDERS[ASSET]=$B32),--(T_ORDERS[RENT OUT DATE]&lt;=AA$6),--(T_ORDERS[RETURN DATE]&gt;=AA$6),T_ORDERS[QUANTITY]),INDEX(T_ASSET['# OF ITEMS], $A32)-SUMPRODUCT(--(T_ORDERS[ASSET]=$B32),--(T_ORDERS[RENT OUT DATE]&lt;=AA$6),--(T_ORDERS[RETURN DATE]&gt;=AA$6),T_ORDERS[QUANTITY]))),"")</f>
        <v/>
      </c>
      <c r="AB32" s="47" t="str">
        <f>IFERROR(IF($B32="","",IF(I_CH_CAL=2,SUMPRODUCT(--(T_ORDERS[ASSET]=$B32),--(T_ORDERS[RENT OUT DATE]&lt;=AB$6),--(T_ORDERS[RETURN DATE]&gt;=AB$6),T_ORDERS[QUANTITY]),INDEX(T_ASSET['# OF ITEMS], $A32)-SUMPRODUCT(--(T_ORDERS[ASSET]=$B32),--(T_ORDERS[RENT OUT DATE]&lt;=AB$6),--(T_ORDERS[RETURN DATE]&gt;=AB$6),T_ORDERS[QUANTITY]))),"")</f>
        <v/>
      </c>
      <c r="AC32" s="47" t="str">
        <f>IFERROR(IF($B32="","",IF(I_CH_CAL=2,SUMPRODUCT(--(T_ORDERS[ASSET]=$B32),--(T_ORDERS[RENT OUT DATE]&lt;=AC$6),--(T_ORDERS[RETURN DATE]&gt;=AC$6),T_ORDERS[QUANTITY]),INDEX(T_ASSET['# OF ITEMS], $A32)-SUMPRODUCT(--(T_ORDERS[ASSET]=$B32),--(T_ORDERS[RENT OUT DATE]&lt;=AC$6),--(T_ORDERS[RETURN DATE]&gt;=AC$6),T_ORDERS[QUANTITY]))),"")</f>
        <v/>
      </c>
      <c r="AD32" s="47" t="str">
        <f>IFERROR(IF($B32="","",IF(I_CH_CAL=2,SUMPRODUCT(--(T_ORDERS[ASSET]=$B32),--(T_ORDERS[RENT OUT DATE]&lt;=AD$6),--(T_ORDERS[RETURN DATE]&gt;=AD$6),T_ORDERS[QUANTITY]),INDEX(T_ASSET['# OF ITEMS], $A32)-SUMPRODUCT(--(T_ORDERS[ASSET]=$B32),--(T_ORDERS[RENT OUT DATE]&lt;=AD$6),--(T_ORDERS[RETURN DATE]&gt;=AD$6),T_ORDERS[QUANTITY]))),"")</f>
        <v/>
      </c>
      <c r="AE32" s="47" t="str">
        <f>IFERROR(IF($B32="","",IF(I_CH_CAL=2,SUMPRODUCT(--(T_ORDERS[ASSET]=$B32),--(T_ORDERS[RENT OUT DATE]&lt;=AE$6),--(T_ORDERS[RETURN DATE]&gt;=AE$6),T_ORDERS[QUANTITY]),INDEX(T_ASSET['# OF ITEMS], $A32)-SUMPRODUCT(--(T_ORDERS[ASSET]=$B32),--(T_ORDERS[RENT OUT DATE]&lt;=AE$6),--(T_ORDERS[RETURN DATE]&gt;=AE$6),T_ORDERS[QUANTITY]))),"")</f>
        <v/>
      </c>
      <c r="AF32" s="47" t="str">
        <f>IFERROR(IF($B32="","",IF(I_CH_CAL=2,SUMPRODUCT(--(T_ORDERS[ASSET]=$B32),--(T_ORDERS[RENT OUT DATE]&lt;=AF$6),--(T_ORDERS[RETURN DATE]&gt;=AF$6),T_ORDERS[QUANTITY]),INDEX(T_ASSET['# OF ITEMS], $A32)-SUMPRODUCT(--(T_ORDERS[ASSET]=$B32),--(T_ORDERS[RENT OUT DATE]&lt;=AF$6),--(T_ORDERS[RETURN DATE]&gt;=AF$6),T_ORDERS[QUANTITY]))),"")</f>
        <v/>
      </c>
      <c r="AG32" s="47" t="str">
        <f>IFERROR(IF($B32="","",IF(I_CH_CAL=2,SUMPRODUCT(--(T_ORDERS[ASSET]=$B32),--(T_ORDERS[RENT OUT DATE]&lt;=AG$6),--(T_ORDERS[RETURN DATE]&gt;=AG$6),T_ORDERS[QUANTITY]),INDEX(T_ASSET['# OF ITEMS], $A32)-SUMPRODUCT(--(T_ORDERS[ASSET]=$B32),--(T_ORDERS[RENT OUT DATE]&lt;=AG$6),--(T_ORDERS[RETURN DATE]&gt;=AG$6),T_ORDERS[QUANTITY]))),"")</f>
        <v/>
      </c>
    </row>
  </sheetData>
  <sheetProtection algorithmName="SHA-512" hashValue="l9VbOxk55c5Gu+Sff3ojk7Rf4jeMyqg3hQ/REZIfa7rdeiG3+ixaIKS89bLpPzJ6ZySkCLZhvnR6j0vLt8itKQ==" saltValue="QJhhRLqc9/bQCsoX8dNiOQ==" spinCount="100000" sheet="1" objects="1" scenarios="1" formatCells="0" formatColumns="0" formatRows="0"/>
  <conditionalFormatting sqref="C8:AG32">
    <cfRule type="expression" dxfId="40" priority="3">
      <formula>AND(I_CH_CAL=2,C8=0,C8&lt;&gt;"")</formula>
    </cfRule>
    <cfRule type="expression" dxfId="39" priority="4">
      <formula>AND(I_CH_CAL=1,C8&gt;0,C8&lt;&gt;"")</formula>
    </cfRule>
    <cfRule type="expression" dxfId="38" priority="5">
      <formula>AND(I_CH_CAL=1,C8&lt;0)</formula>
    </cfRule>
    <cfRule type="expression" dxfId="37" priority="6">
      <formula>AND(I_CH_CAL=2,C8&gt;0,C8&lt;&gt;"")</formula>
    </cfRule>
  </conditionalFormatting>
  <conditionalFormatting sqref="C5:AG5">
    <cfRule type="expression" dxfId="36" priority="2">
      <formula>MONTH(C5)=MONTH(B5)</formula>
    </cfRule>
  </conditionalFormatting>
  <conditionalFormatting sqref="W2">
    <cfRule type="expression" dxfId="35" priority="1">
      <formula>I_CH_CAL=2</formula>
    </cfRule>
  </conditionalFormatting>
  <pageMargins left="0.7" right="0.7" top="0.75" bottom="0.75" header="0.3" footer="0.3"/>
  <pageSetup orientation="portrait" horizontalDpi="4294967293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1" r:id="rId4" name="Option Button 3">
              <controlPr defaultSize="0" autoFill="0" autoLine="0" autoPict="0">
                <anchor moveWithCells="1">
                  <from>
                    <xdr:col>6</xdr:col>
                    <xdr:colOff>152400</xdr:colOff>
                    <xdr:row>1</xdr:row>
                    <xdr:rowOff>47625</xdr:rowOff>
                  </from>
                  <to>
                    <xdr:col>9</xdr:col>
                    <xdr:colOff>47625</xdr:colOff>
                    <xdr:row>1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Option Button 5">
              <controlPr defaultSize="0" autoFill="0" autoLine="0" autoPict="0">
                <anchor moveWithCells="1">
                  <from>
                    <xdr:col>8</xdr:col>
                    <xdr:colOff>123825</xdr:colOff>
                    <xdr:row>1</xdr:row>
                    <xdr:rowOff>38100</xdr:rowOff>
                  </from>
                  <to>
                    <xdr:col>11</xdr:col>
                    <xdr:colOff>19050</xdr:colOff>
                    <xdr:row>1</xdr:row>
                    <xdr:rowOff>419100</xdr:rowOff>
                  </to>
                </anchor>
              </controlPr>
            </control>
          </mc:Choice>
        </mc:AlternateContent>
      </controls>
    </mc:Choice>
  </mc:AlternateContent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93"/>
  <sheetViews>
    <sheetView topLeftCell="A3" workbookViewId="0">
      <selection activeCell="D3" sqref="D3"/>
    </sheetView>
  </sheetViews>
  <sheetFormatPr defaultRowHeight="14.25" x14ac:dyDescent="0.45"/>
  <cols>
    <col min="2" max="2" width="9.73046875" bestFit="1" customWidth="1"/>
  </cols>
  <sheetData>
    <row r="2" spans="1:7" ht="18" x14ac:dyDescent="0.45">
      <c r="D2" t="s">
        <v>18</v>
      </c>
      <c r="G2" s="5">
        <v>1</v>
      </c>
    </row>
    <row r="3" spans="1:7" x14ac:dyDescent="0.45">
      <c r="B3" t="s">
        <v>17</v>
      </c>
      <c r="C3" t="s">
        <v>19</v>
      </c>
      <c r="D3">
        <f>MIN(C4:C93)</f>
        <v>0</v>
      </c>
    </row>
    <row r="4" spans="1:7" x14ac:dyDescent="0.45">
      <c r="A4">
        <v>0</v>
      </c>
      <c r="B4" s="1">
        <f t="shared" ref="B4:B35" si="0">IF(I_CH_SD+A4&gt;I_CH_ED,"",I_CH_SD+A4)</f>
        <v>44452</v>
      </c>
      <c r="C4">
        <f>IFERROR(IF(B4="","",INDEX(T_ASSET['# OF ITEMS], MATCH(I_ASSET,L_ASSETS,0))-SUMPRODUCT(--(T_ORDERS[ASSET]=I_ASSET),--(T_ORDERS[RENT OUT DATE]&lt;=B4),--(T_ORDERS[RETURN DATE]&gt;=B4),T_ORDERS[QUANTITY])),"")</f>
        <v>1</v>
      </c>
    </row>
    <row r="5" spans="1:7" x14ac:dyDescent="0.45">
      <c r="A5">
        <v>1</v>
      </c>
      <c r="B5" s="1">
        <f t="shared" si="0"/>
        <v>44453</v>
      </c>
      <c r="C5">
        <f>IFERROR(IF(B5="","",INDEX(T_ASSET['# OF ITEMS], MATCH(I_ASSET,L_ASSETS,0))-SUMPRODUCT(--(T_ORDERS[ASSET]=I_ASSET),--(T_ORDERS[RENT OUT DATE]&lt;=B5),--(T_ORDERS[RETURN DATE]&gt;=B5),T_ORDERS[QUANTITY])),"")</f>
        <v>1</v>
      </c>
    </row>
    <row r="6" spans="1:7" x14ac:dyDescent="0.45">
      <c r="A6">
        <v>2</v>
      </c>
      <c r="B6" s="1">
        <f t="shared" si="0"/>
        <v>44454</v>
      </c>
      <c r="C6">
        <f>IFERROR(IF(B6="","",INDEX(T_ASSET['# OF ITEMS], MATCH(I_ASSET,L_ASSETS,0))-SUMPRODUCT(--(T_ORDERS[ASSET]=I_ASSET),--(T_ORDERS[RENT OUT DATE]&lt;=B6),--(T_ORDERS[RETURN DATE]&gt;=B6),T_ORDERS[QUANTITY])),"")</f>
        <v>0</v>
      </c>
    </row>
    <row r="7" spans="1:7" x14ac:dyDescent="0.45">
      <c r="A7">
        <v>3</v>
      </c>
      <c r="B7" s="1">
        <f t="shared" si="0"/>
        <v>44455</v>
      </c>
      <c r="C7">
        <f>IFERROR(IF(B7="","",INDEX(T_ASSET['# OF ITEMS], MATCH(I_ASSET,L_ASSETS,0))-SUMPRODUCT(--(T_ORDERS[ASSET]=I_ASSET),--(T_ORDERS[RENT OUT DATE]&lt;=B7),--(T_ORDERS[RETURN DATE]&gt;=B7),T_ORDERS[QUANTITY])),"")</f>
        <v>0</v>
      </c>
    </row>
    <row r="8" spans="1:7" x14ac:dyDescent="0.45">
      <c r="A8">
        <v>4</v>
      </c>
      <c r="B8" s="1" t="str">
        <f t="shared" si="0"/>
        <v/>
      </c>
      <c r="C8" t="str">
        <f>IFERROR(IF(B8="","",INDEX(T_ASSET['# OF ITEMS], MATCH(I_ASSET,L_ASSETS,0))-SUMPRODUCT(--(T_ORDERS[ASSET]=I_ASSET),--(T_ORDERS[RENT OUT DATE]&lt;=B8),--(T_ORDERS[RETURN DATE]&gt;=B8),T_ORDERS[QUANTITY])),"")</f>
        <v/>
      </c>
    </row>
    <row r="9" spans="1:7" x14ac:dyDescent="0.45">
      <c r="A9">
        <v>5</v>
      </c>
      <c r="B9" s="1" t="str">
        <f t="shared" si="0"/>
        <v/>
      </c>
      <c r="C9" t="str">
        <f>IFERROR(IF(B9="","",INDEX(T_ASSET['# OF ITEMS], MATCH(I_ASSET,L_ASSETS,0))-SUMPRODUCT(--(T_ORDERS[ASSET]=I_ASSET),--(T_ORDERS[RENT OUT DATE]&lt;=B9),--(T_ORDERS[RETURN DATE]&gt;=B9),T_ORDERS[QUANTITY])),"")</f>
        <v/>
      </c>
    </row>
    <row r="10" spans="1:7" x14ac:dyDescent="0.45">
      <c r="A10">
        <v>6</v>
      </c>
      <c r="B10" s="1" t="str">
        <f t="shared" si="0"/>
        <v/>
      </c>
      <c r="C10" t="str">
        <f>IFERROR(IF(B10="","",INDEX(T_ASSET['# OF ITEMS], MATCH(I_ASSET,L_ASSETS,0))-SUMPRODUCT(--(T_ORDERS[ASSET]=I_ASSET),--(T_ORDERS[RENT OUT DATE]&lt;=B10),--(T_ORDERS[RETURN DATE]&gt;=B10),T_ORDERS[QUANTITY])),"")</f>
        <v/>
      </c>
    </row>
    <row r="11" spans="1:7" x14ac:dyDescent="0.45">
      <c r="A11">
        <v>7</v>
      </c>
      <c r="B11" s="1" t="str">
        <f t="shared" si="0"/>
        <v/>
      </c>
      <c r="C11" t="str">
        <f>IFERROR(IF(B11="","",INDEX(T_ASSET['# OF ITEMS], MATCH(I_ASSET,L_ASSETS,0))-SUMPRODUCT(--(T_ORDERS[ASSET]=I_ASSET),--(T_ORDERS[RENT OUT DATE]&lt;=B11),--(T_ORDERS[RETURN DATE]&gt;=B11),T_ORDERS[QUANTITY])),"")</f>
        <v/>
      </c>
    </row>
    <row r="12" spans="1:7" x14ac:dyDescent="0.45">
      <c r="A12">
        <v>8</v>
      </c>
      <c r="B12" s="1" t="str">
        <f t="shared" si="0"/>
        <v/>
      </c>
      <c r="C12" t="str">
        <f>IFERROR(IF(B12="","",INDEX(T_ASSET['# OF ITEMS], MATCH(I_ASSET,L_ASSETS,0))-SUMPRODUCT(--(T_ORDERS[ASSET]=I_ASSET),--(T_ORDERS[RENT OUT DATE]&lt;=B12),--(T_ORDERS[RETURN DATE]&gt;=B12),T_ORDERS[QUANTITY])),"")</f>
        <v/>
      </c>
    </row>
    <row r="13" spans="1:7" x14ac:dyDescent="0.45">
      <c r="A13">
        <v>9</v>
      </c>
      <c r="B13" s="1" t="str">
        <f t="shared" si="0"/>
        <v/>
      </c>
      <c r="C13" t="str">
        <f>IFERROR(IF(B13="","",INDEX(T_ASSET['# OF ITEMS], MATCH(I_ASSET,L_ASSETS,0))-SUMPRODUCT(--(T_ORDERS[ASSET]=I_ASSET),--(T_ORDERS[RENT OUT DATE]&lt;=B13),--(T_ORDERS[RETURN DATE]&gt;=B13),T_ORDERS[QUANTITY])),"")</f>
        <v/>
      </c>
    </row>
    <row r="14" spans="1:7" x14ac:dyDescent="0.45">
      <c r="A14">
        <v>10</v>
      </c>
      <c r="B14" s="1" t="str">
        <f t="shared" si="0"/>
        <v/>
      </c>
      <c r="C14" t="str">
        <f>IFERROR(IF(B14="","",INDEX(T_ASSET['# OF ITEMS], MATCH(I_ASSET,L_ASSETS,0))-SUMPRODUCT(--(T_ORDERS[ASSET]=I_ASSET),--(T_ORDERS[RENT OUT DATE]&lt;=B14),--(T_ORDERS[RETURN DATE]&gt;=B14),T_ORDERS[QUANTITY])),"")</f>
        <v/>
      </c>
    </row>
    <row r="15" spans="1:7" x14ac:dyDescent="0.45">
      <c r="A15">
        <v>11</v>
      </c>
      <c r="B15" s="1" t="str">
        <f t="shared" si="0"/>
        <v/>
      </c>
      <c r="C15" t="str">
        <f>IFERROR(IF(B15="","",INDEX(T_ASSET['# OF ITEMS], MATCH(I_ASSET,L_ASSETS,0))-SUMPRODUCT(--(T_ORDERS[ASSET]=I_ASSET),--(T_ORDERS[RENT OUT DATE]&lt;=B15),--(T_ORDERS[RETURN DATE]&gt;=B15),T_ORDERS[QUANTITY])),"")</f>
        <v/>
      </c>
    </row>
    <row r="16" spans="1:7" x14ac:dyDescent="0.45">
      <c r="A16">
        <v>12</v>
      </c>
      <c r="B16" s="1" t="str">
        <f t="shared" si="0"/>
        <v/>
      </c>
      <c r="C16" t="str">
        <f>IFERROR(IF(B16="","",INDEX(T_ASSET['# OF ITEMS], MATCH(I_ASSET,L_ASSETS,0))-SUMPRODUCT(--(T_ORDERS[ASSET]=I_ASSET),--(T_ORDERS[RENT OUT DATE]&lt;=B16),--(T_ORDERS[RETURN DATE]&gt;=B16),T_ORDERS[QUANTITY])),"")</f>
        <v/>
      </c>
    </row>
    <row r="17" spans="1:3" x14ac:dyDescent="0.45">
      <c r="A17">
        <v>13</v>
      </c>
      <c r="B17" s="1" t="str">
        <f t="shared" si="0"/>
        <v/>
      </c>
      <c r="C17" t="str">
        <f>IFERROR(IF(B17="","",INDEX(T_ASSET['# OF ITEMS], MATCH(I_ASSET,L_ASSETS,0))-SUMPRODUCT(--(T_ORDERS[ASSET]=I_ASSET),--(T_ORDERS[RENT OUT DATE]&lt;=B17),--(T_ORDERS[RETURN DATE]&gt;=B17),T_ORDERS[QUANTITY])),"")</f>
        <v/>
      </c>
    </row>
    <row r="18" spans="1:3" x14ac:dyDescent="0.45">
      <c r="A18">
        <v>14</v>
      </c>
      <c r="B18" s="1" t="str">
        <f t="shared" si="0"/>
        <v/>
      </c>
      <c r="C18" t="str">
        <f>IFERROR(IF(B18="","",INDEX(T_ASSET['# OF ITEMS], MATCH(I_ASSET,L_ASSETS,0))-SUMPRODUCT(--(T_ORDERS[ASSET]=I_ASSET),--(T_ORDERS[RENT OUT DATE]&lt;=B18),--(T_ORDERS[RETURN DATE]&gt;=B18),T_ORDERS[QUANTITY])),"")</f>
        <v/>
      </c>
    </row>
    <row r="19" spans="1:3" x14ac:dyDescent="0.45">
      <c r="A19">
        <v>15</v>
      </c>
      <c r="B19" s="1" t="str">
        <f t="shared" si="0"/>
        <v/>
      </c>
      <c r="C19" t="str">
        <f>IFERROR(IF(B19="","",INDEX(T_ASSET['# OF ITEMS], MATCH(I_ASSET,L_ASSETS,0))-SUMPRODUCT(--(T_ORDERS[ASSET]=I_ASSET),--(T_ORDERS[RENT OUT DATE]&lt;=B19),--(T_ORDERS[RETURN DATE]&gt;=B19),T_ORDERS[QUANTITY])),"")</f>
        <v/>
      </c>
    </row>
    <row r="20" spans="1:3" x14ac:dyDescent="0.45">
      <c r="A20">
        <v>16</v>
      </c>
      <c r="B20" s="1" t="str">
        <f t="shared" si="0"/>
        <v/>
      </c>
      <c r="C20" t="str">
        <f>IFERROR(IF(B20="","",INDEX(T_ASSET['# OF ITEMS], MATCH(I_ASSET,L_ASSETS,0))-SUMPRODUCT(--(T_ORDERS[ASSET]=I_ASSET),--(T_ORDERS[RENT OUT DATE]&lt;=B20),--(T_ORDERS[RETURN DATE]&gt;=B20),T_ORDERS[QUANTITY])),"")</f>
        <v/>
      </c>
    </row>
    <row r="21" spans="1:3" x14ac:dyDescent="0.45">
      <c r="A21">
        <v>17</v>
      </c>
      <c r="B21" s="1" t="str">
        <f t="shared" si="0"/>
        <v/>
      </c>
      <c r="C21" t="str">
        <f>IFERROR(IF(B21="","",INDEX(T_ASSET['# OF ITEMS], MATCH(I_ASSET,L_ASSETS,0))-SUMPRODUCT(--(T_ORDERS[ASSET]=I_ASSET),--(T_ORDERS[RENT OUT DATE]&lt;=B21),--(T_ORDERS[RETURN DATE]&gt;=B21),T_ORDERS[QUANTITY])),"")</f>
        <v/>
      </c>
    </row>
    <row r="22" spans="1:3" x14ac:dyDescent="0.45">
      <c r="A22">
        <v>18</v>
      </c>
      <c r="B22" s="1" t="str">
        <f t="shared" si="0"/>
        <v/>
      </c>
      <c r="C22" t="str">
        <f>IFERROR(IF(B22="","",INDEX(T_ASSET['# OF ITEMS], MATCH(I_ASSET,L_ASSETS,0))-SUMPRODUCT(--(T_ORDERS[ASSET]=I_ASSET),--(T_ORDERS[RENT OUT DATE]&lt;=B22),--(T_ORDERS[RETURN DATE]&gt;=B22),T_ORDERS[QUANTITY])),"")</f>
        <v/>
      </c>
    </row>
    <row r="23" spans="1:3" x14ac:dyDescent="0.45">
      <c r="A23">
        <v>19</v>
      </c>
      <c r="B23" s="1" t="str">
        <f t="shared" si="0"/>
        <v/>
      </c>
      <c r="C23" t="str">
        <f>IFERROR(IF(B23="","",INDEX(T_ASSET['# OF ITEMS], MATCH(I_ASSET,L_ASSETS,0))-SUMPRODUCT(--(T_ORDERS[ASSET]=I_ASSET),--(T_ORDERS[RENT OUT DATE]&lt;=B23),--(T_ORDERS[RETURN DATE]&gt;=B23),T_ORDERS[QUANTITY])),"")</f>
        <v/>
      </c>
    </row>
    <row r="24" spans="1:3" x14ac:dyDescent="0.45">
      <c r="A24">
        <v>20</v>
      </c>
      <c r="B24" s="1" t="str">
        <f t="shared" si="0"/>
        <v/>
      </c>
      <c r="C24" t="str">
        <f>IFERROR(IF(B24="","",INDEX(T_ASSET['# OF ITEMS], MATCH(I_ASSET,L_ASSETS,0))-SUMPRODUCT(--(T_ORDERS[ASSET]=I_ASSET),--(T_ORDERS[RENT OUT DATE]&lt;=B24),--(T_ORDERS[RETURN DATE]&gt;=B24),T_ORDERS[QUANTITY])),"")</f>
        <v/>
      </c>
    </row>
    <row r="25" spans="1:3" x14ac:dyDescent="0.45">
      <c r="A25">
        <v>21</v>
      </c>
      <c r="B25" s="1" t="str">
        <f t="shared" si="0"/>
        <v/>
      </c>
      <c r="C25" t="str">
        <f>IFERROR(IF(B25="","",INDEX(T_ASSET['# OF ITEMS], MATCH(I_ASSET,L_ASSETS,0))-SUMPRODUCT(--(T_ORDERS[ASSET]=I_ASSET),--(T_ORDERS[RENT OUT DATE]&lt;=B25),--(T_ORDERS[RETURN DATE]&gt;=B25),T_ORDERS[QUANTITY])),"")</f>
        <v/>
      </c>
    </row>
    <row r="26" spans="1:3" x14ac:dyDescent="0.45">
      <c r="A26">
        <v>22</v>
      </c>
      <c r="B26" s="1" t="str">
        <f t="shared" si="0"/>
        <v/>
      </c>
      <c r="C26" t="str">
        <f>IFERROR(IF(B26="","",INDEX(T_ASSET['# OF ITEMS], MATCH(I_ASSET,L_ASSETS,0))-SUMPRODUCT(--(T_ORDERS[ASSET]=I_ASSET),--(T_ORDERS[RENT OUT DATE]&lt;=B26),--(T_ORDERS[RETURN DATE]&gt;=B26),T_ORDERS[QUANTITY])),"")</f>
        <v/>
      </c>
    </row>
    <row r="27" spans="1:3" x14ac:dyDescent="0.45">
      <c r="A27">
        <v>23</v>
      </c>
      <c r="B27" s="1" t="str">
        <f t="shared" si="0"/>
        <v/>
      </c>
      <c r="C27" t="str">
        <f>IFERROR(IF(B27="","",INDEX(T_ASSET['# OF ITEMS], MATCH(I_ASSET,L_ASSETS,0))-SUMPRODUCT(--(T_ORDERS[ASSET]=I_ASSET),--(T_ORDERS[RENT OUT DATE]&lt;=B27),--(T_ORDERS[RETURN DATE]&gt;=B27),T_ORDERS[QUANTITY])),"")</f>
        <v/>
      </c>
    </row>
    <row r="28" spans="1:3" x14ac:dyDescent="0.45">
      <c r="A28">
        <v>24</v>
      </c>
      <c r="B28" s="1" t="str">
        <f t="shared" si="0"/>
        <v/>
      </c>
      <c r="C28" t="str">
        <f>IFERROR(IF(B28="","",INDEX(T_ASSET['# OF ITEMS], MATCH(I_ASSET,L_ASSETS,0))-SUMPRODUCT(--(T_ORDERS[ASSET]=I_ASSET),--(T_ORDERS[RENT OUT DATE]&lt;=B28),--(T_ORDERS[RETURN DATE]&gt;=B28),T_ORDERS[QUANTITY])),"")</f>
        <v/>
      </c>
    </row>
    <row r="29" spans="1:3" x14ac:dyDescent="0.45">
      <c r="A29">
        <v>25</v>
      </c>
      <c r="B29" s="1" t="str">
        <f t="shared" si="0"/>
        <v/>
      </c>
      <c r="C29" t="str">
        <f>IFERROR(IF(B29="","",INDEX(T_ASSET['# OF ITEMS], MATCH(I_ASSET,L_ASSETS,0))-SUMPRODUCT(--(T_ORDERS[ASSET]=I_ASSET),--(T_ORDERS[RENT OUT DATE]&lt;=B29),--(T_ORDERS[RETURN DATE]&gt;=B29),T_ORDERS[QUANTITY])),"")</f>
        <v/>
      </c>
    </row>
    <row r="30" spans="1:3" x14ac:dyDescent="0.45">
      <c r="A30">
        <v>26</v>
      </c>
      <c r="B30" s="1" t="str">
        <f t="shared" si="0"/>
        <v/>
      </c>
      <c r="C30" t="str">
        <f>IFERROR(IF(B30="","",INDEX(T_ASSET['# OF ITEMS], MATCH(I_ASSET,L_ASSETS,0))-SUMPRODUCT(--(T_ORDERS[ASSET]=I_ASSET),--(T_ORDERS[RENT OUT DATE]&lt;=B30),--(T_ORDERS[RETURN DATE]&gt;=B30),T_ORDERS[QUANTITY])),"")</f>
        <v/>
      </c>
    </row>
    <row r="31" spans="1:3" x14ac:dyDescent="0.45">
      <c r="A31">
        <v>27</v>
      </c>
      <c r="B31" s="1" t="str">
        <f t="shared" si="0"/>
        <v/>
      </c>
      <c r="C31" t="str">
        <f>IFERROR(IF(B31="","",INDEX(T_ASSET['# OF ITEMS], MATCH(I_ASSET,L_ASSETS,0))-SUMPRODUCT(--(T_ORDERS[ASSET]=I_ASSET),--(T_ORDERS[RENT OUT DATE]&lt;=B31),--(T_ORDERS[RETURN DATE]&gt;=B31),T_ORDERS[QUANTITY])),"")</f>
        <v/>
      </c>
    </row>
    <row r="32" spans="1:3" x14ac:dyDescent="0.45">
      <c r="A32">
        <v>28</v>
      </c>
      <c r="B32" s="1" t="str">
        <f t="shared" si="0"/>
        <v/>
      </c>
      <c r="C32" t="str">
        <f>IFERROR(IF(B32="","",INDEX(T_ASSET['# OF ITEMS], MATCH(I_ASSET,L_ASSETS,0))-SUMPRODUCT(--(T_ORDERS[ASSET]=I_ASSET),--(T_ORDERS[RENT OUT DATE]&lt;=B32),--(T_ORDERS[RETURN DATE]&gt;=B32),T_ORDERS[QUANTITY])),"")</f>
        <v/>
      </c>
    </row>
    <row r="33" spans="1:3" x14ac:dyDescent="0.45">
      <c r="A33">
        <v>29</v>
      </c>
      <c r="B33" s="1" t="str">
        <f t="shared" si="0"/>
        <v/>
      </c>
      <c r="C33" t="str">
        <f>IFERROR(IF(B33="","",INDEX(T_ASSET['# OF ITEMS], MATCH(I_ASSET,L_ASSETS,0))-SUMPRODUCT(--(T_ORDERS[ASSET]=I_ASSET),--(T_ORDERS[RENT OUT DATE]&lt;=B33),--(T_ORDERS[RETURN DATE]&gt;=B33),T_ORDERS[QUANTITY])),"")</f>
        <v/>
      </c>
    </row>
    <row r="34" spans="1:3" x14ac:dyDescent="0.45">
      <c r="A34">
        <v>30</v>
      </c>
      <c r="B34" s="1" t="str">
        <f t="shared" si="0"/>
        <v/>
      </c>
      <c r="C34" t="str">
        <f>IFERROR(IF(B34="","",INDEX(T_ASSET['# OF ITEMS], MATCH(I_ASSET,L_ASSETS,0))-SUMPRODUCT(--(T_ORDERS[ASSET]=I_ASSET),--(T_ORDERS[RENT OUT DATE]&lt;=B34),--(T_ORDERS[RETURN DATE]&gt;=B34),T_ORDERS[QUANTITY])),"")</f>
        <v/>
      </c>
    </row>
    <row r="35" spans="1:3" x14ac:dyDescent="0.45">
      <c r="A35">
        <v>31</v>
      </c>
      <c r="B35" s="1" t="str">
        <f t="shared" si="0"/>
        <v/>
      </c>
      <c r="C35" t="str">
        <f>IFERROR(IF(B35="","",INDEX(T_ASSET['# OF ITEMS], MATCH(I_ASSET,L_ASSETS,0))-SUMPRODUCT(--(T_ORDERS[ASSET]=I_ASSET),--(T_ORDERS[RENT OUT DATE]&lt;=B35),--(T_ORDERS[RETURN DATE]&gt;=B35),T_ORDERS[QUANTITY])),"")</f>
        <v/>
      </c>
    </row>
    <row r="36" spans="1:3" x14ac:dyDescent="0.45">
      <c r="A36">
        <v>32</v>
      </c>
      <c r="B36" s="1" t="str">
        <f t="shared" ref="B36:B67" si="1">IF(I_CH_SD+A36&gt;I_CH_ED,"",I_CH_SD+A36)</f>
        <v/>
      </c>
      <c r="C36" t="str">
        <f>IFERROR(IF(B36="","",INDEX(T_ASSET['# OF ITEMS], MATCH(I_ASSET,L_ASSETS,0))-SUMPRODUCT(--(T_ORDERS[ASSET]=I_ASSET),--(T_ORDERS[RENT OUT DATE]&lt;=B36),--(T_ORDERS[RETURN DATE]&gt;=B36),T_ORDERS[QUANTITY])),"")</f>
        <v/>
      </c>
    </row>
    <row r="37" spans="1:3" x14ac:dyDescent="0.45">
      <c r="A37">
        <v>33</v>
      </c>
      <c r="B37" s="1" t="str">
        <f t="shared" si="1"/>
        <v/>
      </c>
      <c r="C37" t="str">
        <f>IFERROR(IF(B37="","",INDEX(T_ASSET['# OF ITEMS], MATCH(I_ASSET,L_ASSETS,0))-SUMPRODUCT(--(T_ORDERS[ASSET]=I_ASSET),--(T_ORDERS[RENT OUT DATE]&lt;=B37),--(T_ORDERS[RETURN DATE]&gt;=B37),T_ORDERS[QUANTITY])),"")</f>
        <v/>
      </c>
    </row>
    <row r="38" spans="1:3" x14ac:dyDescent="0.45">
      <c r="A38">
        <v>34</v>
      </c>
      <c r="B38" s="1" t="str">
        <f t="shared" si="1"/>
        <v/>
      </c>
      <c r="C38" t="str">
        <f>IFERROR(IF(B38="","",INDEX(T_ASSET['# OF ITEMS], MATCH(I_ASSET,L_ASSETS,0))-SUMPRODUCT(--(T_ORDERS[ASSET]=I_ASSET),--(T_ORDERS[RENT OUT DATE]&lt;=B38),--(T_ORDERS[RETURN DATE]&gt;=B38),T_ORDERS[QUANTITY])),"")</f>
        <v/>
      </c>
    </row>
    <row r="39" spans="1:3" x14ac:dyDescent="0.45">
      <c r="A39">
        <v>35</v>
      </c>
      <c r="B39" s="1" t="str">
        <f t="shared" si="1"/>
        <v/>
      </c>
      <c r="C39" t="str">
        <f>IFERROR(IF(B39="","",INDEX(T_ASSET['# OF ITEMS], MATCH(I_ASSET,L_ASSETS,0))-SUMPRODUCT(--(T_ORDERS[ASSET]=I_ASSET),--(T_ORDERS[RENT OUT DATE]&lt;=B39),--(T_ORDERS[RETURN DATE]&gt;=B39),T_ORDERS[QUANTITY])),"")</f>
        <v/>
      </c>
    </row>
    <row r="40" spans="1:3" x14ac:dyDescent="0.45">
      <c r="A40">
        <v>36</v>
      </c>
      <c r="B40" s="1" t="str">
        <f t="shared" si="1"/>
        <v/>
      </c>
      <c r="C40" t="str">
        <f>IFERROR(IF(B40="","",INDEX(T_ASSET['# OF ITEMS], MATCH(I_ASSET,L_ASSETS,0))-SUMPRODUCT(--(T_ORDERS[ASSET]=I_ASSET),--(T_ORDERS[RENT OUT DATE]&lt;=B40),--(T_ORDERS[RETURN DATE]&gt;=B40),T_ORDERS[QUANTITY])),"")</f>
        <v/>
      </c>
    </row>
    <row r="41" spans="1:3" x14ac:dyDescent="0.45">
      <c r="A41">
        <v>37</v>
      </c>
      <c r="B41" s="1" t="str">
        <f t="shared" si="1"/>
        <v/>
      </c>
      <c r="C41" t="str">
        <f>IFERROR(IF(B41="","",INDEX(T_ASSET['# OF ITEMS], MATCH(I_ASSET,L_ASSETS,0))-SUMPRODUCT(--(T_ORDERS[ASSET]=I_ASSET),--(T_ORDERS[RENT OUT DATE]&lt;=B41),--(T_ORDERS[RETURN DATE]&gt;=B41),T_ORDERS[QUANTITY])),"")</f>
        <v/>
      </c>
    </row>
    <row r="42" spans="1:3" x14ac:dyDescent="0.45">
      <c r="A42">
        <v>38</v>
      </c>
      <c r="B42" s="1" t="str">
        <f t="shared" si="1"/>
        <v/>
      </c>
      <c r="C42" t="str">
        <f>IFERROR(IF(B42="","",INDEX(T_ASSET['# OF ITEMS], MATCH(I_ASSET,L_ASSETS,0))-SUMPRODUCT(--(T_ORDERS[ASSET]=I_ASSET),--(T_ORDERS[RENT OUT DATE]&lt;=B42),--(T_ORDERS[RETURN DATE]&gt;=B42),T_ORDERS[QUANTITY])),"")</f>
        <v/>
      </c>
    </row>
    <row r="43" spans="1:3" x14ac:dyDescent="0.45">
      <c r="A43">
        <v>39</v>
      </c>
      <c r="B43" s="1" t="str">
        <f t="shared" si="1"/>
        <v/>
      </c>
      <c r="C43" t="str">
        <f>IFERROR(IF(B43="","",INDEX(T_ASSET['# OF ITEMS], MATCH(I_ASSET,L_ASSETS,0))-SUMPRODUCT(--(T_ORDERS[ASSET]=I_ASSET),--(T_ORDERS[RENT OUT DATE]&lt;=B43),--(T_ORDERS[RETURN DATE]&gt;=B43),T_ORDERS[QUANTITY])),"")</f>
        <v/>
      </c>
    </row>
    <row r="44" spans="1:3" x14ac:dyDescent="0.45">
      <c r="A44">
        <v>40</v>
      </c>
      <c r="B44" s="1" t="str">
        <f t="shared" si="1"/>
        <v/>
      </c>
      <c r="C44" t="str">
        <f>IFERROR(IF(B44="","",INDEX(T_ASSET['# OF ITEMS], MATCH(I_ASSET,L_ASSETS,0))-SUMPRODUCT(--(T_ORDERS[ASSET]=I_ASSET),--(T_ORDERS[RENT OUT DATE]&lt;=B44),--(T_ORDERS[RETURN DATE]&gt;=B44),T_ORDERS[QUANTITY])),"")</f>
        <v/>
      </c>
    </row>
    <row r="45" spans="1:3" x14ac:dyDescent="0.45">
      <c r="A45">
        <v>41</v>
      </c>
      <c r="B45" s="1" t="str">
        <f t="shared" si="1"/>
        <v/>
      </c>
      <c r="C45" t="str">
        <f>IFERROR(IF(B45="","",INDEX(T_ASSET['# OF ITEMS], MATCH(I_ASSET,L_ASSETS,0))-SUMPRODUCT(--(T_ORDERS[ASSET]=I_ASSET),--(T_ORDERS[RENT OUT DATE]&lt;=B45),--(T_ORDERS[RETURN DATE]&gt;=B45),T_ORDERS[QUANTITY])),"")</f>
        <v/>
      </c>
    </row>
    <row r="46" spans="1:3" x14ac:dyDescent="0.45">
      <c r="A46">
        <v>42</v>
      </c>
      <c r="B46" s="1" t="str">
        <f t="shared" si="1"/>
        <v/>
      </c>
      <c r="C46" t="str">
        <f>IFERROR(IF(B46="","",INDEX(T_ASSET['# OF ITEMS], MATCH(I_ASSET,L_ASSETS,0))-SUMPRODUCT(--(T_ORDERS[ASSET]=I_ASSET),--(T_ORDERS[RENT OUT DATE]&lt;=B46),--(T_ORDERS[RETURN DATE]&gt;=B46),T_ORDERS[QUANTITY])),"")</f>
        <v/>
      </c>
    </row>
    <row r="47" spans="1:3" x14ac:dyDescent="0.45">
      <c r="A47">
        <v>43</v>
      </c>
      <c r="B47" s="1" t="str">
        <f t="shared" si="1"/>
        <v/>
      </c>
      <c r="C47" t="str">
        <f>IFERROR(IF(B47="","",INDEX(T_ASSET['# OF ITEMS], MATCH(I_ASSET,L_ASSETS,0))-SUMPRODUCT(--(T_ORDERS[ASSET]=I_ASSET),--(T_ORDERS[RENT OUT DATE]&lt;=B47),--(T_ORDERS[RETURN DATE]&gt;=B47),T_ORDERS[QUANTITY])),"")</f>
        <v/>
      </c>
    </row>
    <row r="48" spans="1:3" x14ac:dyDescent="0.45">
      <c r="A48">
        <v>44</v>
      </c>
      <c r="B48" s="1" t="str">
        <f t="shared" si="1"/>
        <v/>
      </c>
      <c r="C48" t="str">
        <f>IFERROR(IF(B48="","",INDEX(T_ASSET['# OF ITEMS], MATCH(I_ASSET,L_ASSETS,0))-SUMPRODUCT(--(T_ORDERS[ASSET]=I_ASSET),--(T_ORDERS[RENT OUT DATE]&lt;=B48),--(T_ORDERS[RETURN DATE]&gt;=B48),T_ORDERS[QUANTITY])),"")</f>
        <v/>
      </c>
    </row>
    <row r="49" spans="1:3" x14ac:dyDescent="0.45">
      <c r="A49">
        <v>45</v>
      </c>
      <c r="B49" s="1" t="str">
        <f t="shared" si="1"/>
        <v/>
      </c>
      <c r="C49" t="str">
        <f>IFERROR(IF(B49="","",INDEX(T_ASSET['# OF ITEMS], MATCH(I_ASSET,L_ASSETS,0))-SUMPRODUCT(--(T_ORDERS[ASSET]=I_ASSET),--(T_ORDERS[RENT OUT DATE]&lt;=B49),--(T_ORDERS[RETURN DATE]&gt;=B49),T_ORDERS[QUANTITY])),"")</f>
        <v/>
      </c>
    </row>
    <row r="50" spans="1:3" x14ac:dyDescent="0.45">
      <c r="A50">
        <v>46</v>
      </c>
      <c r="B50" s="1" t="str">
        <f t="shared" si="1"/>
        <v/>
      </c>
      <c r="C50" t="str">
        <f>IFERROR(IF(B50="","",INDEX(T_ASSET['# OF ITEMS], MATCH(I_ASSET,L_ASSETS,0))-SUMPRODUCT(--(T_ORDERS[ASSET]=I_ASSET),--(T_ORDERS[RENT OUT DATE]&lt;=B50),--(T_ORDERS[RETURN DATE]&gt;=B50),T_ORDERS[QUANTITY])),"")</f>
        <v/>
      </c>
    </row>
    <row r="51" spans="1:3" x14ac:dyDescent="0.45">
      <c r="A51">
        <v>47</v>
      </c>
      <c r="B51" s="1" t="str">
        <f t="shared" si="1"/>
        <v/>
      </c>
      <c r="C51" t="str">
        <f>IFERROR(IF(B51="","",INDEX(T_ASSET['# OF ITEMS], MATCH(I_ASSET,L_ASSETS,0))-SUMPRODUCT(--(T_ORDERS[ASSET]=I_ASSET),--(T_ORDERS[RENT OUT DATE]&lt;=B51),--(T_ORDERS[RETURN DATE]&gt;=B51),T_ORDERS[QUANTITY])),"")</f>
        <v/>
      </c>
    </row>
    <row r="52" spans="1:3" x14ac:dyDescent="0.45">
      <c r="A52">
        <v>48</v>
      </c>
      <c r="B52" s="1" t="str">
        <f t="shared" si="1"/>
        <v/>
      </c>
      <c r="C52" t="str">
        <f>IFERROR(IF(B52="","",INDEX(T_ASSET['# OF ITEMS], MATCH(I_ASSET,L_ASSETS,0))-SUMPRODUCT(--(T_ORDERS[ASSET]=I_ASSET),--(T_ORDERS[RENT OUT DATE]&lt;=B52),--(T_ORDERS[RETURN DATE]&gt;=B52),T_ORDERS[QUANTITY])),"")</f>
        <v/>
      </c>
    </row>
    <row r="53" spans="1:3" x14ac:dyDescent="0.45">
      <c r="A53">
        <v>49</v>
      </c>
      <c r="B53" s="1" t="str">
        <f t="shared" si="1"/>
        <v/>
      </c>
      <c r="C53" t="str">
        <f>IFERROR(IF(B53="","",INDEX(T_ASSET['# OF ITEMS], MATCH(I_ASSET,L_ASSETS,0))-SUMPRODUCT(--(T_ORDERS[ASSET]=I_ASSET),--(T_ORDERS[RENT OUT DATE]&lt;=B53),--(T_ORDERS[RETURN DATE]&gt;=B53),T_ORDERS[QUANTITY])),"")</f>
        <v/>
      </c>
    </row>
    <row r="54" spans="1:3" x14ac:dyDescent="0.45">
      <c r="A54">
        <v>50</v>
      </c>
      <c r="B54" s="1" t="str">
        <f t="shared" si="1"/>
        <v/>
      </c>
      <c r="C54" t="str">
        <f>IFERROR(IF(B54="","",INDEX(T_ASSET['# OF ITEMS], MATCH(I_ASSET,L_ASSETS,0))-SUMPRODUCT(--(T_ORDERS[ASSET]=I_ASSET),--(T_ORDERS[RENT OUT DATE]&lt;=B54),--(T_ORDERS[RETURN DATE]&gt;=B54),T_ORDERS[QUANTITY])),"")</f>
        <v/>
      </c>
    </row>
    <row r="55" spans="1:3" x14ac:dyDescent="0.45">
      <c r="A55">
        <v>51</v>
      </c>
      <c r="B55" s="1" t="str">
        <f t="shared" si="1"/>
        <v/>
      </c>
      <c r="C55" t="str">
        <f>IFERROR(IF(B55="","",INDEX(T_ASSET['# OF ITEMS], MATCH(I_ASSET,L_ASSETS,0))-SUMPRODUCT(--(T_ORDERS[ASSET]=I_ASSET),--(T_ORDERS[RENT OUT DATE]&lt;=B55),--(T_ORDERS[RETURN DATE]&gt;=B55),T_ORDERS[QUANTITY])),"")</f>
        <v/>
      </c>
    </row>
    <row r="56" spans="1:3" x14ac:dyDescent="0.45">
      <c r="A56">
        <v>52</v>
      </c>
      <c r="B56" s="1" t="str">
        <f t="shared" si="1"/>
        <v/>
      </c>
      <c r="C56" t="str">
        <f>IFERROR(IF(B56="","",INDEX(T_ASSET['# OF ITEMS], MATCH(I_ASSET,L_ASSETS,0))-SUMPRODUCT(--(T_ORDERS[ASSET]=I_ASSET),--(T_ORDERS[RENT OUT DATE]&lt;=B56),--(T_ORDERS[RETURN DATE]&gt;=B56),T_ORDERS[QUANTITY])),"")</f>
        <v/>
      </c>
    </row>
    <row r="57" spans="1:3" x14ac:dyDescent="0.45">
      <c r="A57">
        <v>53</v>
      </c>
      <c r="B57" s="1" t="str">
        <f t="shared" si="1"/>
        <v/>
      </c>
      <c r="C57" t="str">
        <f>IFERROR(IF(B57="","",INDEX(T_ASSET['# OF ITEMS], MATCH(I_ASSET,L_ASSETS,0))-SUMPRODUCT(--(T_ORDERS[ASSET]=I_ASSET),--(T_ORDERS[RENT OUT DATE]&lt;=B57),--(T_ORDERS[RETURN DATE]&gt;=B57),T_ORDERS[QUANTITY])),"")</f>
        <v/>
      </c>
    </row>
    <row r="58" spans="1:3" x14ac:dyDescent="0.45">
      <c r="A58">
        <v>54</v>
      </c>
      <c r="B58" s="1" t="str">
        <f t="shared" si="1"/>
        <v/>
      </c>
      <c r="C58" t="str">
        <f>IFERROR(IF(B58="","",INDEX(T_ASSET['# OF ITEMS], MATCH(I_ASSET,L_ASSETS,0))-SUMPRODUCT(--(T_ORDERS[ASSET]=I_ASSET),--(T_ORDERS[RENT OUT DATE]&lt;=B58),--(T_ORDERS[RETURN DATE]&gt;=B58),T_ORDERS[QUANTITY])),"")</f>
        <v/>
      </c>
    </row>
    <row r="59" spans="1:3" x14ac:dyDescent="0.45">
      <c r="A59">
        <v>55</v>
      </c>
      <c r="B59" s="1" t="str">
        <f t="shared" si="1"/>
        <v/>
      </c>
      <c r="C59" t="str">
        <f>IFERROR(IF(B59="","",INDEX(T_ASSET['# OF ITEMS], MATCH(I_ASSET,L_ASSETS,0))-SUMPRODUCT(--(T_ORDERS[ASSET]=I_ASSET),--(T_ORDERS[RENT OUT DATE]&lt;=B59),--(T_ORDERS[RETURN DATE]&gt;=B59),T_ORDERS[QUANTITY])),"")</f>
        <v/>
      </c>
    </row>
    <row r="60" spans="1:3" x14ac:dyDescent="0.45">
      <c r="A60">
        <v>56</v>
      </c>
      <c r="B60" s="1" t="str">
        <f t="shared" si="1"/>
        <v/>
      </c>
      <c r="C60" t="str">
        <f>IFERROR(IF(B60="","",INDEX(T_ASSET['# OF ITEMS], MATCH(I_ASSET,L_ASSETS,0))-SUMPRODUCT(--(T_ORDERS[ASSET]=I_ASSET),--(T_ORDERS[RENT OUT DATE]&lt;=B60),--(T_ORDERS[RETURN DATE]&gt;=B60),T_ORDERS[QUANTITY])),"")</f>
        <v/>
      </c>
    </row>
    <row r="61" spans="1:3" x14ac:dyDescent="0.45">
      <c r="A61">
        <v>57</v>
      </c>
      <c r="B61" s="1" t="str">
        <f t="shared" si="1"/>
        <v/>
      </c>
      <c r="C61" t="str">
        <f>IFERROR(IF(B61="","",INDEX(T_ASSET['# OF ITEMS], MATCH(I_ASSET,L_ASSETS,0))-SUMPRODUCT(--(T_ORDERS[ASSET]=I_ASSET),--(T_ORDERS[RENT OUT DATE]&lt;=B61),--(T_ORDERS[RETURN DATE]&gt;=B61),T_ORDERS[QUANTITY])),"")</f>
        <v/>
      </c>
    </row>
    <row r="62" spans="1:3" x14ac:dyDescent="0.45">
      <c r="A62">
        <v>58</v>
      </c>
      <c r="B62" s="1" t="str">
        <f t="shared" si="1"/>
        <v/>
      </c>
      <c r="C62" t="str">
        <f>IFERROR(IF(B62="","",INDEX(T_ASSET['# OF ITEMS], MATCH(I_ASSET,L_ASSETS,0))-SUMPRODUCT(--(T_ORDERS[ASSET]=I_ASSET),--(T_ORDERS[RENT OUT DATE]&lt;=B62),--(T_ORDERS[RETURN DATE]&gt;=B62),T_ORDERS[QUANTITY])),"")</f>
        <v/>
      </c>
    </row>
    <row r="63" spans="1:3" x14ac:dyDescent="0.45">
      <c r="A63">
        <v>59</v>
      </c>
      <c r="B63" s="1" t="str">
        <f t="shared" si="1"/>
        <v/>
      </c>
      <c r="C63" t="str">
        <f>IFERROR(IF(B63="","",INDEX(T_ASSET['# OF ITEMS], MATCH(I_ASSET,L_ASSETS,0))-SUMPRODUCT(--(T_ORDERS[ASSET]=I_ASSET),--(T_ORDERS[RENT OUT DATE]&lt;=B63),--(T_ORDERS[RETURN DATE]&gt;=B63),T_ORDERS[QUANTITY])),"")</f>
        <v/>
      </c>
    </row>
    <row r="64" spans="1:3" x14ac:dyDescent="0.45">
      <c r="A64">
        <v>60</v>
      </c>
      <c r="B64" s="1" t="str">
        <f t="shared" si="1"/>
        <v/>
      </c>
      <c r="C64" t="str">
        <f>IFERROR(IF(B64="","",INDEX(T_ASSET['# OF ITEMS], MATCH(I_ASSET,L_ASSETS,0))-SUMPRODUCT(--(T_ORDERS[ASSET]=I_ASSET),--(T_ORDERS[RENT OUT DATE]&lt;=B64),--(T_ORDERS[RETURN DATE]&gt;=B64),T_ORDERS[QUANTITY])),"")</f>
        <v/>
      </c>
    </row>
    <row r="65" spans="1:3" x14ac:dyDescent="0.45">
      <c r="A65">
        <v>61</v>
      </c>
      <c r="B65" s="1" t="str">
        <f t="shared" si="1"/>
        <v/>
      </c>
      <c r="C65" t="str">
        <f>IFERROR(IF(B65="","",INDEX(T_ASSET['# OF ITEMS], MATCH(I_ASSET,L_ASSETS,0))-SUMPRODUCT(--(T_ORDERS[ASSET]=I_ASSET),--(T_ORDERS[RENT OUT DATE]&lt;=B65),--(T_ORDERS[RETURN DATE]&gt;=B65),T_ORDERS[QUANTITY])),"")</f>
        <v/>
      </c>
    </row>
    <row r="66" spans="1:3" x14ac:dyDescent="0.45">
      <c r="A66">
        <v>62</v>
      </c>
      <c r="B66" s="1" t="str">
        <f t="shared" si="1"/>
        <v/>
      </c>
      <c r="C66" t="str">
        <f>IFERROR(IF(B66="","",INDEX(T_ASSET['# OF ITEMS], MATCH(I_ASSET,L_ASSETS,0))-SUMPRODUCT(--(T_ORDERS[ASSET]=I_ASSET),--(T_ORDERS[RENT OUT DATE]&lt;=B66),--(T_ORDERS[RETURN DATE]&gt;=B66),T_ORDERS[QUANTITY])),"")</f>
        <v/>
      </c>
    </row>
    <row r="67" spans="1:3" x14ac:dyDescent="0.45">
      <c r="A67">
        <v>63</v>
      </c>
      <c r="B67" s="1" t="str">
        <f t="shared" si="1"/>
        <v/>
      </c>
      <c r="C67" t="str">
        <f>IFERROR(IF(B67="","",INDEX(T_ASSET['# OF ITEMS], MATCH(I_ASSET,L_ASSETS,0))-SUMPRODUCT(--(T_ORDERS[ASSET]=I_ASSET),--(T_ORDERS[RENT OUT DATE]&lt;=B67),--(T_ORDERS[RETURN DATE]&gt;=B67),T_ORDERS[QUANTITY])),"")</f>
        <v/>
      </c>
    </row>
    <row r="68" spans="1:3" x14ac:dyDescent="0.45">
      <c r="A68">
        <v>64</v>
      </c>
      <c r="B68" s="1" t="str">
        <f t="shared" ref="B68:B93" si="2">IF(I_CH_SD+A68&gt;I_CH_ED,"",I_CH_SD+A68)</f>
        <v/>
      </c>
      <c r="C68" t="str">
        <f>IFERROR(IF(B68="","",INDEX(T_ASSET['# OF ITEMS], MATCH(I_ASSET,L_ASSETS,0))-SUMPRODUCT(--(T_ORDERS[ASSET]=I_ASSET),--(T_ORDERS[RENT OUT DATE]&lt;=B68),--(T_ORDERS[RETURN DATE]&gt;=B68),T_ORDERS[QUANTITY])),"")</f>
        <v/>
      </c>
    </row>
    <row r="69" spans="1:3" x14ac:dyDescent="0.45">
      <c r="A69">
        <v>65</v>
      </c>
      <c r="B69" s="1" t="str">
        <f t="shared" si="2"/>
        <v/>
      </c>
      <c r="C69" t="str">
        <f>IFERROR(IF(B69="","",INDEX(T_ASSET['# OF ITEMS], MATCH(I_ASSET,L_ASSETS,0))-SUMPRODUCT(--(T_ORDERS[ASSET]=I_ASSET),--(T_ORDERS[RENT OUT DATE]&lt;=B69),--(T_ORDERS[RETURN DATE]&gt;=B69),T_ORDERS[QUANTITY])),"")</f>
        <v/>
      </c>
    </row>
    <row r="70" spans="1:3" x14ac:dyDescent="0.45">
      <c r="A70">
        <v>66</v>
      </c>
      <c r="B70" s="1" t="str">
        <f t="shared" si="2"/>
        <v/>
      </c>
      <c r="C70" t="str">
        <f>IFERROR(IF(B70="","",INDEX(T_ASSET['# OF ITEMS], MATCH(I_ASSET,L_ASSETS,0))-SUMPRODUCT(--(T_ORDERS[ASSET]=I_ASSET),--(T_ORDERS[RENT OUT DATE]&lt;=B70),--(T_ORDERS[RETURN DATE]&gt;=B70),T_ORDERS[QUANTITY])),"")</f>
        <v/>
      </c>
    </row>
    <row r="71" spans="1:3" x14ac:dyDescent="0.45">
      <c r="A71">
        <v>67</v>
      </c>
      <c r="B71" s="1" t="str">
        <f t="shared" si="2"/>
        <v/>
      </c>
      <c r="C71" t="str">
        <f>IFERROR(IF(B71="","",INDEX(T_ASSET['# OF ITEMS], MATCH(I_ASSET,L_ASSETS,0))-SUMPRODUCT(--(T_ORDERS[ASSET]=I_ASSET),--(T_ORDERS[RENT OUT DATE]&lt;=B71),--(T_ORDERS[RETURN DATE]&gt;=B71),T_ORDERS[QUANTITY])),"")</f>
        <v/>
      </c>
    </row>
    <row r="72" spans="1:3" x14ac:dyDescent="0.45">
      <c r="A72">
        <v>68</v>
      </c>
      <c r="B72" s="1" t="str">
        <f t="shared" si="2"/>
        <v/>
      </c>
      <c r="C72" t="str">
        <f>IFERROR(IF(B72="","",INDEX(T_ASSET['# OF ITEMS], MATCH(I_ASSET,L_ASSETS,0))-SUMPRODUCT(--(T_ORDERS[ASSET]=I_ASSET),--(T_ORDERS[RENT OUT DATE]&lt;=B72),--(T_ORDERS[RETURN DATE]&gt;=B72),T_ORDERS[QUANTITY])),"")</f>
        <v/>
      </c>
    </row>
    <row r="73" spans="1:3" x14ac:dyDescent="0.45">
      <c r="A73">
        <v>69</v>
      </c>
      <c r="B73" s="1" t="str">
        <f t="shared" si="2"/>
        <v/>
      </c>
      <c r="C73" t="str">
        <f>IFERROR(IF(B73="","",INDEX(T_ASSET['# OF ITEMS], MATCH(I_ASSET,L_ASSETS,0))-SUMPRODUCT(--(T_ORDERS[ASSET]=I_ASSET),--(T_ORDERS[RENT OUT DATE]&lt;=B73),--(T_ORDERS[RETURN DATE]&gt;=B73),T_ORDERS[QUANTITY])),"")</f>
        <v/>
      </c>
    </row>
    <row r="74" spans="1:3" x14ac:dyDescent="0.45">
      <c r="A74">
        <v>70</v>
      </c>
      <c r="B74" s="1" t="str">
        <f t="shared" si="2"/>
        <v/>
      </c>
      <c r="C74" t="str">
        <f>IFERROR(IF(B74="","",INDEX(T_ASSET['# OF ITEMS], MATCH(I_ASSET,L_ASSETS,0))-SUMPRODUCT(--(T_ORDERS[ASSET]=I_ASSET),--(T_ORDERS[RENT OUT DATE]&lt;=B74),--(T_ORDERS[RETURN DATE]&gt;=B74),T_ORDERS[QUANTITY])),"")</f>
        <v/>
      </c>
    </row>
    <row r="75" spans="1:3" x14ac:dyDescent="0.45">
      <c r="A75">
        <v>71</v>
      </c>
      <c r="B75" s="1" t="str">
        <f t="shared" si="2"/>
        <v/>
      </c>
      <c r="C75" t="str">
        <f>IFERROR(IF(B75="","",INDEX(T_ASSET['# OF ITEMS], MATCH(I_ASSET,L_ASSETS,0))-SUMPRODUCT(--(T_ORDERS[ASSET]=I_ASSET),--(T_ORDERS[RENT OUT DATE]&lt;=B75),--(T_ORDERS[RETURN DATE]&gt;=B75),T_ORDERS[QUANTITY])),"")</f>
        <v/>
      </c>
    </row>
    <row r="76" spans="1:3" x14ac:dyDescent="0.45">
      <c r="A76">
        <v>72</v>
      </c>
      <c r="B76" s="1" t="str">
        <f t="shared" si="2"/>
        <v/>
      </c>
      <c r="C76" t="str">
        <f>IFERROR(IF(B76="","",INDEX(T_ASSET['# OF ITEMS], MATCH(I_ASSET,L_ASSETS,0))-SUMPRODUCT(--(T_ORDERS[ASSET]=I_ASSET),--(T_ORDERS[RENT OUT DATE]&lt;=B76),--(T_ORDERS[RETURN DATE]&gt;=B76),T_ORDERS[QUANTITY])),"")</f>
        <v/>
      </c>
    </row>
    <row r="77" spans="1:3" x14ac:dyDescent="0.45">
      <c r="A77">
        <v>73</v>
      </c>
      <c r="B77" s="1" t="str">
        <f t="shared" si="2"/>
        <v/>
      </c>
      <c r="C77" t="str">
        <f>IFERROR(IF(B77="","",INDEX(T_ASSET['# OF ITEMS], MATCH(I_ASSET,L_ASSETS,0))-SUMPRODUCT(--(T_ORDERS[ASSET]=I_ASSET),--(T_ORDERS[RENT OUT DATE]&lt;=B77),--(T_ORDERS[RETURN DATE]&gt;=B77),T_ORDERS[QUANTITY])),"")</f>
        <v/>
      </c>
    </row>
    <row r="78" spans="1:3" x14ac:dyDescent="0.45">
      <c r="A78">
        <v>74</v>
      </c>
      <c r="B78" s="1" t="str">
        <f t="shared" si="2"/>
        <v/>
      </c>
      <c r="C78" t="str">
        <f>IFERROR(IF(B78="","",INDEX(T_ASSET['# OF ITEMS], MATCH(I_ASSET,L_ASSETS,0))-SUMPRODUCT(--(T_ORDERS[ASSET]=I_ASSET),--(T_ORDERS[RENT OUT DATE]&lt;=B78),--(T_ORDERS[RETURN DATE]&gt;=B78),T_ORDERS[QUANTITY])),"")</f>
        <v/>
      </c>
    </row>
    <row r="79" spans="1:3" x14ac:dyDescent="0.45">
      <c r="A79">
        <v>75</v>
      </c>
      <c r="B79" s="1" t="str">
        <f t="shared" si="2"/>
        <v/>
      </c>
      <c r="C79" t="str">
        <f>IFERROR(IF(B79="","",INDEX(T_ASSET['# OF ITEMS], MATCH(I_ASSET,L_ASSETS,0))-SUMPRODUCT(--(T_ORDERS[ASSET]=I_ASSET),--(T_ORDERS[RENT OUT DATE]&lt;=B79),--(T_ORDERS[RETURN DATE]&gt;=B79),T_ORDERS[QUANTITY])),"")</f>
        <v/>
      </c>
    </row>
    <row r="80" spans="1:3" x14ac:dyDescent="0.45">
      <c r="A80">
        <v>76</v>
      </c>
      <c r="B80" s="1" t="str">
        <f t="shared" si="2"/>
        <v/>
      </c>
      <c r="C80" t="str">
        <f>IFERROR(IF(B80="","",INDEX(T_ASSET['# OF ITEMS], MATCH(I_ASSET,L_ASSETS,0))-SUMPRODUCT(--(T_ORDERS[ASSET]=I_ASSET),--(T_ORDERS[RENT OUT DATE]&lt;=B80),--(T_ORDERS[RETURN DATE]&gt;=B80),T_ORDERS[QUANTITY])),"")</f>
        <v/>
      </c>
    </row>
    <row r="81" spans="1:3" x14ac:dyDescent="0.45">
      <c r="A81">
        <v>77</v>
      </c>
      <c r="B81" s="1" t="str">
        <f t="shared" si="2"/>
        <v/>
      </c>
      <c r="C81" t="str">
        <f>IFERROR(IF(B81="","",INDEX(T_ASSET['# OF ITEMS], MATCH(I_ASSET,L_ASSETS,0))-SUMPRODUCT(--(T_ORDERS[ASSET]=I_ASSET),--(T_ORDERS[RENT OUT DATE]&lt;=B81),--(T_ORDERS[RETURN DATE]&gt;=B81),T_ORDERS[QUANTITY])),"")</f>
        <v/>
      </c>
    </row>
    <row r="82" spans="1:3" x14ac:dyDescent="0.45">
      <c r="A82">
        <v>78</v>
      </c>
      <c r="B82" s="1" t="str">
        <f t="shared" si="2"/>
        <v/>
      </c>
      <c r="C82" t="str">
        <f>IFERROR(IF(B82="","",INDEX(T_ASSET['# OF ITEMS], MATCH(I_ASSET,L_ASSETS,0))-SUMPRODUCT(--(T_ORDERS[ASSET]=I_ASSET),--(T_ORDERS[RENT OUT DATE]&lt;=B82),--(T_ORDERS[RETURN DATE]&gt;=B82),T_ORDERS[QUANTITY])),"")</f>
        <v/>
      </c>
    </row>
    <row r="83" spans="1:3" x14ac:dyDescent="0.45">
      <c r="A83">
        <v>79</v>
      </c>
      <c r="B83" s="1" t="str">
        <f t="shared" si="2"/>
        <v/>
      </c>
      <c r="C83" t="str">
        <f>IFERROR(IF(B83="","",INDEX(T_ASSET['# OF ITEMS], MATCH(I_ASSET,L_ASSETS,0))-SUMPRODUCT(--(T_ORDERS[ASSET]=I_ASSET),--(T_ORDERS[RENT OUT DATE]&lt;=B83),--(T_ORDERS[RETURN DATE]&gt;=B83),T_ORDERS[QUANTITY])),"")</f>
        <v/>
      </c>
    </row>
    <row r="84" spans="1:3" x14ac:dyDescent="0.45">
      <c r="A84">
        <v>80</v>
      </c>
      <c r="B84" s="1" t="str">
        <f t="shared" si="2"/>
        <v/>
      </c>
      <c r="C84" t="str">
        <f>IFERROR(IF(B84="","",INDEX(T_ASSET['# OF ITEMS], MATCH(I_ASSET,L_ASSETS,0))-SUMPRODUCT(--(T_ORDERS[ASSET]=I_ASSET),--(T_ORDERS[RENT OUT DATE]&lt;=B84),--(T_ORDERS[RETURN DATE]&gt;=B84),T_ORDERS[QUANTITY])),"")</f>
        <v/>
      </c>
    </row>
    <row r="85" spans="1:3" x14ac:dyDescent="0.45">
      <c r="A85">
        <v>81</v>
      </c>
      <c r="B85" s="1" t="str">
        <f t="shared" si="2"/>
        <v/>
      </c>
      <c r="C85" t="str">
        <f>IFERROR(IF(B85="","",INDEX(T_ASSET['# OF ITEMS], MATCH(I_ASSET,L_ASSETS,0))-SUMPRODUCT(--(T_ORDERS[ASSET]=I_ASSET),--(T_ORDERS[RENT OUT DATE]&lt;=B85),--(T_ORDERS[RETURN DATE]&gt;=B85),T_ORDERS[QUANTITY])),"")</f>
        <v/>
      </c>
    </row>
    <row r="86" spans="1:3" x14ac:dyDescent="0.45">
      <c r="A86">
        <v>82</v>
      </c>
      <c r="B86" s="1" t="str">
        <f t="shared" si="2"/>
        <v/>
      </c>
      <c r="C86" t="str">
        <f>IFERROR(IF(B86="","",INDEX(T_ASSET['# OF ITEMS], MATCH(I_ASSET,L_ASSETS,0))-SUMPRODUCT(--(T_ORDERS[ASSET]=I_ASSET),--(T_ORDERS[RENT OUT DATE]&lt;=B86),--(T_ORDERS[RETURN DATE]&gt;=B86),T_ORDERS[QUANTITY])),"")</f>
        <v/>
      </c>
    </row>
    <row r="87" spans="1:3" x14ac:dyDescent="0.45">
      <c r="A87">
        <v>83</v>
      </c>
      <c r="B87" s="1" t="str">
        <f t="shared" si="2"/>
        <v/>
      </c>
      <c r="C87" t="str">
        <f>IFERROR(IF(B87="","",INDEX(T_ASSET['# OF ITEMS], MATCH(I_ASSET,L_ASSETS,0))-SUMPRODUCT(--(T_ORDERS[ASSET]=I_ASSET),--(T_ORDERS[RENT OUT DATE]&lt;=B87),--(T_ORDERS[RETURN DATE]&gt;=B87),T_ORDERS[QUANTITY])),"")</f>
        <v/>
      </c>
    </row>
    <row r="88" spans="1:3" x14ac:dyDescent="0.45">
      <c r="A88">
        <v>84</v>
      </c>
      <c r="B88" s="1" t="str">
        <f t="shared" si="2"/>
        <v/>
      </c>
      <c r="C88" t="str">
        <f>IFERROR(IF(B88="","",INDEX(T_ASSET['# OF ITEMS], MATCH(I_ASSET,L_ASSETS,0))-SUMPRODUCT(--(T_ORDERS[ASSET]=I_ASSET),--(T_ORDERS[RENT OUT DATE]&lt;=B88),--(T_ORDERS[RETURN DATE]&gt;=B88),T_ORDERS[QUANTITY])),"")</f>
        <v/>
      </c>
    </row>
    <row r="89" spans="1:3" x14ac:dyDescent="0.45">
      <c r="A89">
        <v>85</v>
      </c>
      <c r="B89" s="1" t="str">
        <f t="shared" si="2"/>
        <v/>
      </c>
      <c r="C89" t="str">
        <f>IFERROR(IF(B89="","",INDEX(T_ASSET['# OF ITEMS], MATCH(I_ASSET,L_ASSETS,0))-SUMPRODUCT(--(T_ORDERS[ASSET]=I_ASSET),--(T_ORDERS[RENT OUT DATE]&lt;=B89),--(T_ORDERS[RETURN DATE]&gt;=B89),T_ORDERS[QUANTITY])),"")</f>
        <v/>
      </c>
    </row>
    <row r="90" spans="1:3" x14ac:dyDescent="0.45">
      <c r="A90">
        <v>86</v>
      </c>
      <c r="B90" s="1" t="str">
        <f t="shared" si="2"/>
        <v/>
      </c>
      <c r="C90" t="str">
        <f>IFERROR(IF(B90="","",INDEX(T_ASSET['# OF ITEMS], MATCH(I_ASSET,L_ASSETS,0))-SUMPRODUCT(--(T_ORDERS[ASSET]=I_ASSET),--(T_ORDERS[RENT OUT DATE]&lt;=B90),--(T_ORDERS[RETURN DATE]&gt;=B90),T_ORDERS[QUANTITY])),"")</f>
        <v/>
      </c>
    </row>
    <row r="91" spans="1:3" x14ac:dyDescent="0.45">
      <c r="A91">
        <v>87</v>
      </c>
      <c r="B91" s="1" t="str">
        <f t="shared" si="2"/>
        <v/>
      </c>
      <c r="C91" t="str">
        <f>IFERROR(IF(B91="","",INDEX(T_ASSET['# OF ITEMS], MATCH(I_ASSET,L_ASSETS,0))-SUMPRODUCT(--(T_ORDERS[ASSET]=I_ASSET),--(T_ORDERS[RENT OUT DATE]&lt;=B91),--(T_ORDERS[RETURN DATE]&gt;=B91),T_ORDERS[QUANTITY])),"")</f>
        <v/>
      </c>
    </row>
    <row r="92" spans="1:3" x14ac:dyDescent="0.45">
      <c r="A92">
        <v>88</v>
      </c>
      <c r="B92" s="1" t="str">
        <f t="shared" si="2"/>
        <v/>
      </c>
      <c r="C92" t="str">
        <f>IFERROR(IF(B92="","",INDEX(T_ASSET['# OF ITEMS], MATCH(I_ASSET,L_ASSETS,0))-SUMPRODUCT(--(T_ORDERS[ASSET]=I_ASSET),--(T_ORDERS[RENT OUT DATE]&lt;=B92),--(T_ORDERS[RETURN DATE]&gt;=B92),T_ORDERS[QUANTITY])),"")</f>
        <v/>
      </c>
    </row>
    <row r="93" spans="1:3" x14ac:dyDescent="0.45">
      <c r="A93">
        <v>89</v>
      </c>
      <c r="B93" s="1" t="str">
        <f t="shared" si="2"/>
        <v/>
      </c>
      <c r="C93" t="str">
        <f>IFERROR(IF(B93="","",INDEX(T_ASSET['# OF ITEMS], MATCH(I_ASSET,L_ASSETS,0))-SUMPRODUCT(--(T_ORDERS[ASSET]=I_ASSET),--(T_ORDERS[RENT OUT DATE]&lt;=B93),--(T_ORDERS[RETURN DATE]&gt;=B93),T_ORDERS[QUANTITY])),"")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ASSETS</vt:lpstr>
      <vt:lpstr>ORDERS</vt:lpstr>
      <vt:lpstr>CALENDAR</vt:lpstr>
      <vt:lpstr>H</vt:lpstr>
      <vt:lpstr>C_MIN_AVL</vt:lpstr>
      <vt:lpstr>I_ASSET</vt:lpstr>
      <vt:lpstr>I_CH_CAL</vt:lpstr>
      <vt:lpstr>I_CH_ED</vt:lpstr>
      <vt:lpstr>I_CH_SD</vt:lpstr>
      <vt:lpstr>L_ASSETS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 zara</dc:creator>
  <cp:lastModifiedBy>Sawyer Paccione</cp:lastModifiedBy>
  <dcterms:created xsi:type="dcterms:W3CDTF">2016-07-30T21:17:09Z</dcterms:created>
  <dcterms:modified xsi:type="dcterms:W3CDTF">2021-09-15T17:00:23Z</dcterms:modified>
</cp:coreProperties>
</file>