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cefegley/Documents/Bootcamp/Module_1/Homework/kickstarter-analysis/"/>
    </mc:Choice>
  </mc:AlternateContent>
  <xr:revisionPtr revIDLastSave="0" documentId="13_ncr:1_{07842674-BAA1-EF49-B3C9-B14C62288AE7}" xr6:coauthVersionLast="47" xr6:coauthVersionMax="47" xr10:uidLastSave="{00000000-0000-0000-0000-000000000000}"/>
  <bookViews>
    <workbookView xWindow="34160" yWindow="5840" windowWidth="35960" windowHeight="25700" activeTab="2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D13" i="3"/>
  <c r="C13" i="3"/>
  <c r="D12" i="3"/>
  <c r="C12" i="3"/>
  <c r="D11" i="3"/>
  <c r="C11" i="3"/>
  <c r="D10" i="3"/>
  <c r="C10" i="3"/>
  <c r="D9" i="3"/>
  <c r="C9" i="3"/>
  <c r="D8" i="3"/>
  <c r="C8" i="3"/>
  <c r="D7" i="3"/>
  <c r="C7" i="3"/>
  <c r="D6" i="3"/>
  <c r="C6" i="3"/>
  <c r="D5" i="3"/>
  <c r="C5" i="3"/>
  <c r="D4" i="3"/>
  <c r="C4" i="3"/>
  <c r="D3" i="3"/>
  <c r="C3" i="3"/>
  <c r="D2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R4074" i="1"/>
  <c r="Q4074" i="1"/>
  <c r="P4074" i="1"/>
  <c r="O4074" i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R4069" i="1"/>
  <c r="Q4069" i="1"/>
  <c r="P4069" i="1"/>
  <c r="O4069" i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R4062" i="1"/>
  <c r="Q4062" i="1"/>
  <c r="P4062" i="1"/>
  <c r="O4062" i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R4037" i="1"/>
  <c r="Q4037" i="1"/>
  <c r="P4037" i="1"/>
  <c r="O4037" i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R4032" i="1"/>
  <c r="Q4032" i="1"/>
  <c r="P4032" i="1"/>
  <c r="O4032" i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R4010" i="1"/>
  <c r="Q4010" i="1"/>
  <c r="P4010" i="1"/>
  <c r="O4010" i="1"/>
  <c r="Q4009" i="1"/>
  <c r="P4009" i="1"/>
  <c r="O4009" i="1"/>
  <c r="R4009" i="1" s="1"/>
  <c r="Q4008" i="1"/>
  <c r="P4008" i="1"/>
  <c r="O4008" i="1"/>
  <c r="R4008" i="1" s="1"/>
  <c r="R4007" i="1"/>
  <c r="Q4007" i="1"/>
  <c r="P4007" i="1"/>
  <c r="O4007" i="1"/>
  <c r="Q4006" i="1"/>
  <c r="P4006" i="1"/>
  <c r="O4006" i="1"/>
  <c r="R4006" i="1" s="1"/>
  <c r="R4005" i="1"/>
  <c r="Q4005" i="1"/>
  <c r="P4005" i="1"/>
  <c r="O4005" i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R3943" i="1"/>
  <c r="Q3943" i="1"/>
  <c r="P3943" i="1"/>
  <c r="O3943" i="1"/>
  <c r="Q3942" i="1"/>
  <c r="P3942" i="1"/>
  <c r="O3942" i="1"/>
  <c r="R3942" i="1" s="1"/>
  <c r="R3941" i="1"/>
  <c r="Q3941" i="1"/>
  <c r="P3941" i="1"/>
  <c r="O3941" i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R3934" i="1"/>
  <c r="Q3934" i="1"/>
  <c r="P3934" i="1"/>
  <c r="O3934" i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R3882" i="1"/>
  <c r="Q3882" i="1"/>
  <c r="P3882" i="1"/>
  <c r="O3882" i="1"/>
  <c r="Q3881" i="1"/>
  <c r="P3881" i="1"/>
  <c r="O3881" i="1"/>
  <c r="R3881" i="1" s="1"/>
  <c r="Q3880" i="1"/>
  <c r="P3880" i="1"/>
  <c r="O3880" i="1"/>
  <c r="R3880" i="1" s="1"/>
  <c r="R3879" i="1"/>
  <c r="Q3879" i="1"/>
  <c r="P3879" i="1"/>
  <c r="O3879" i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R3845" i="1"/>
  <c r="Q3845" i="1"/>
  <c r="P3845" i="1"/>
  <c r="O3845" i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R3840" i="1"/>
  <c r="Q3840" i="1"/>
  <c r="P3840" i="1"/>
  <c r="O3840" i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R3813" i="1"/>
  <c r="Q3813" i="1"/>
  <c r="P3813" i="1"/>
  <c r="O3813" i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R3783" i="1"/>
  <c r="Q3783" i="1"/>
  <c r="P3783" i="1"/>
  <c r="O3783" i="1"/>
  <c r="Q3782" i="1"/>
  <c r="P3782" i="1"/>
  <c r="O3782" i="1"/>
  <c r="R3782" i="1" s="1"/>
  <c r="R3781" i="1"/>
  <c r="Q3781" i="1"/>
  <c r="P3781" i="1"/>
  <c r="O3781" i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R3776" i="1"/>
  <c r="Q3776" i="1"/>
  <c r="P3776" i="1"/>
  <c r="O3776" i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R3751" i="1"/>
  <c r="Q3751" i="1"/>
  <c r="P3751" i="1"/>
  <c r="O3751" i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R3719" i="1"/>
  <c r="Q3719" i="1"/>
  <c r="P3719" i="1"/>
  <c r="O3719" i="1"/>
  <c r="Q3718" i="1"/>
  <c r="P3718" i="1"/>
  <c r="O3718" i="1"/>
  <c r="R3718" i="1" s="1"/>
  <c r="R3717" i="1"/>
  <c r="Q3717" i="1"/>
  <c r="P3717" i="1"/>
  <c r="O3717" i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R3712" i="1"/>
  <c r="Q3712" i="1"/>
  <c r="P3712" i="1"/>
  <c r="O3712" i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R3678" i="1"/>
  <c r="Q3678" i="1"/>
  <c r="P3678" i="1"/>
  <c r="O3678" i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R3655" i="1"/>
  <c r="Q3655" i="1"/>
  <c r="P3655" i="1"/>
  <c r="O3655" i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R3626" i="1"/>
  <c r="Q3626" i="1"/>
  <c r="P3626" i="1"/>
  <c r="O3626" i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R3614" i="1"/>
  <c r="Q3614" i="1"/>
  <c r="P3614" i="1"/>
  <c r="O3614" i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R3589" i="1"/>
  <c r="Q3589" i="1"/>
  <c r="P3589" i="1"/>
  <c r="O3589" i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R3576" i="1"/>
  <c r="Q3576" i="1"/>
  <c r="P3576" i="1"/>
  <c r="O3576" i="1"/>
  <c r="Q3575" i="1"/>
  <c r="P3575" i="1"/>
  <c r="O3575" i="1"/>
  <c r="R3575" i="1" s="1"/>
  <c r="Q3574" i="1"/>
  <c r="P3574" i="1"/>
  <c r="O3574" i="1"/>
  <c r="R3574" i="1" s="1"/>
  <c r="R3573" i="1"/>
  <c r="Q3573" i="1"/>
  <c r="P3573" i="1"/>
  <c r="O3573" i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R3544" i="1"/>
  <c r="Q3544" i="1"/>
  <c r="P3544" i="1"/>
  <c r="O3544" i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R3519" i="1"/>
  <c r="Q3519" i="1"/>
  <c r="P3519" i="1"/>
  <c r="O3519" i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R3514" i="1"/>
  <c r="Q3514" i="1"/>
  <c r="P3514" i="1"/>
  <c r="O3514" i="1"/>
  <c r="Q3513" i="1"/>
  <c r="P3513" i="1"/>
  <c r="O3513" i="1"/>
  <c r="R3513" i="1" s="1"/>
  <c r="R3512" i="1"/>
  <c r="Q3512" i="1"/>
  <c r="P3512" i="1"/>
  <c r="O3512" i="1"/>
  <c r="Q3511" i="1"/>
  <c r="P3511" i="1"/>
  <c r="O3511" i="1"/>
  <c r="R3511" i="1" s="1"/>
  <c r="Q3510" i="1"/>
  <c r="P3510" i="1"/>
  <c r="O3510" i="1"/>
  <c r="R3510" i="1" s="1"/>
  <c r="R3509" i="1"/>
  <c r="Q3509" i="1"/>
  <c r="P3509" i="1"/>
  <c r="O3509" i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R3502" i="1"/>
  <c r="Q3502" i="1"/>
  <c r="P3502" i="1"/>
  <c r="O3502" i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R3495" i="1"/>
  <c r="Q3495" i="1"/>
  <c r="P3495" i="1"/>
  <c r="O3495" i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R3487" i="1"/>
  <c r="Q3487" i="1"/>
  <c r="P3487" i="1"/>
  <c r="O3487" i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R3480" i="1"/>
  <c r="Q3480" i="1"/>
  <c r="P3480" i="1"/>
  <c r="O3480" i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R3466" i="1"/>
  <c r="Q3466" i="1"/>
  <c r="P3466" i="1"/>
  <c r="O3466" i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R3430" i="1"/>
  <c r="Q3430" i="1"/>
  <c r="P3430" i="1"/>
  <c r="O3430" i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R3418" i="1"/>
  <c r="Q3418" i="1"/>
  <c r="P3418" i="1"/>
  <c r="O3418" i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R3404" i="1"/>
  <c r="Q3404" i="1"/>
  <c r="P3404" i="1"/>
  <c r="O3404" i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R3389" i="1"/>
  <c r="Q3389" i="1"/>
  <c r="P3389" i="1"/>
  <c r="O3389" i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R3379" i="1"/>
  <c r="Q3379" i="1"/>
  <c r="P3379" i="1"/>
  <c r="O3379" i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R3366" i="1"/>
  <c r="Q3366" i="1"/>
  <c r="P3366" i="1"/>
  <c r="O3366" i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R3354" i="1"/>
  <c r="Q3354" i="1"/>
  <c r="P3354" i="1"/>
  <c r="O3354" i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R3340" i="1"/>
  <c r="Q3340" i="1"/>
  <c r="P3340" i="1"/>
  <c r="O3340" i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R3325" i="1"/>
  <c r="Q3325" i="1"/>
  <c r="P3325" i="1"/>
  <c r="O3325" i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R3315" i="1"/>
  <c r="Q3315" i="1"/>
  <c r="P3315" i="1"/>
  <c r="O3315" i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R3302" i="1"/>
  <c r="Q3302" i="1"/>
  <c r="P3302" i="1"/>
  <c r="O3302" i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R3290" i="1"/>
  <c r="Q3290" i="1"/>
  <c r="P3290" i="1"/>
  <c r="O3290" i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R3276" i="1"/>
  <c r="Q3276" i="1"/>
  <c r="P3276" i="1"/>
  <c r="O3276" i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R3261" i="1"/>
  <c r="Q3261" i="1"/>
  <c r="P3261" i="1"/>
  <c r="O3261" i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R3251" i="1"/>
  <c r="Q3251" i="1"/>
  <c r="P3251" i="1"/>
  <c r="O3251" i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R3238" i="1"/>
  <c r="Q3238" i="1"/>
  <c r="P3238" i="1"/>
  <c r="O3238" i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R3226" i="1"/>
  <c r="Q3226" i="1"/>
  <c r="P3226" i="1"/>
  <c r="O3226" i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R3212" i="1"/>
  <c r="Q3212" i="1"/>
  <c r="P3212" i="1"/>
  <c r="O3212" i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R3197" i="1"/>
  <c r="Q3197" i="1"/>
  <c r="P3197" i="1"/>
  <c r="O3197" i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R3187" i="1"/>
  <c r="Q3187" i="1"/>
  <c r="P3187" i="1"/>
  <c r="O3187" i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R3174" i="1"/>
  <c r="Q3174" i="1"/>
  <c r="P3174" i="1"/>
  <c r="O3174" i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R3162" i="1"/>
  <c r="Q3162" i="1"/>
  <c r="P3162" i="1"/>
  <c r="O3162" i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R3133" i="1"/>
  <c r="Q3133" i="1"/>
  <c r="P3133" i="1"/>
  <c r="O3133" i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R3123" i="1"/>
  <c r="Q3123" i="1"/>
  <c r="P3123" i="1"/>
  <c r="O3123" i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R3110" i="1"/>
  <c r="Q3110" i="1"/>
  <c r="P3110" i="1"/>
  <c r="O3110" i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R3076" i="1"/>
  <c r="Q3076" i="1"/>
  <c r="P3076" i="1"/>
  <c r="O3076" i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R3059" i="1"/>
  <c r="Q3059" i="1"/>
  <c r="P3059" i="1"/>
  <c r="O3059" i="1"/>
  <c r="Q3058" i="1"/>
  <c r="P3058" i="1"/>
  <c r="O3058" i="1"/>
  <c r="R3058" i="1" s="1"/>
  <c r="R3057" i="1"/>
  <c r="Q3057" i="1"/>
  <c r="P3057" i="1"/>
  <c r="O3057" i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R3050" i="1"/>
  <c r="Q3050" i="1"/>
  <c r="P3050" i="1"/>
  <c r="O3050" i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R3037" i="1"/>
  <c r="Q3037" i="1"/>
  <c r="P3037" i="1"/>
  <c r="O3037" i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R3019" i="1"/>
  <c r="Q3019" i="1"/>
  <c r="P3019" i="1"/>
  <c r="O3019" i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R2989" i="1"/>
  <c r="Q2989" i="1"/>
  <c r="P2989" i="1"/>
  <c r="O2989" i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R2982" i="1"/>
  <c r="Q2982" i="1"/>
  <c r="P2982" i="1"/>
  <c r="O2982" i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R2974" i="1"/>
  <c r="Q2974" i="1"/>
  <c r="P2974" i="1"/>
  <c r="O2974" i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R2961" i="1"/>
  <c r="Q2961" i="1"/>
  <c r="P2961" i="1"/>
  <c r="O2961" i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R2956" i="1"/>
  <c r="Q2956" i="1"/>
  <c r="P2956" i="1"/>
  <c r="O2956" i="1"/>
  <c r="Q2955" i="1"/>
  <c r="P2955" i="1"/>
  <c r="O2955" i="1"/>
  <c r="R2955" i="1" s="1"/>
  <c r="R2954" i="1"/>
  <c r="Q2954" i="1"/>
  <c r="P2954" i="1"/>
  <c r="O2954" i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R2900" i="1"/>
  <c r="Q2900" i="1"/>
  <c r="P2900" i="1"/>
  <c r="O2900" i="1"/>
  <c r="Q2899" i="1"/>
  <c r="P2899" i="1"/>
  <c r="O2899" i="1"/>
  <c r="R2899" i="1" s="1"/>
  <c r="R2898" i="1"/>
  <c r="Q2898" i="1"/>
  <c r="P2898" i="1"/>
  <c r="O2898" i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R2882" i="1"/>
  <c r="Q2882" i="1"/>
  <c r="P2882" i="1"/>
  <c r="O2882" i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R2841" i="1"/>
  <c r="Q2841" i="1"/>
  <c r="P2841" i="1"/>
  <c r="O2841" i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R2836" i="1"/>
  <c r="Q2836" i="1"/>
  <c r="P2836" i="1"/>
  <c r="O2836" i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R2811" i="1"/>
  <c r="Q2811" i="1"/>
  <c r="P2811" i="1"/>
  <c r="O2811" i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R2779" i="1"/>
  <c r="Q2779" i="1"/>
  <c r="P2779" i="1"/>
  <c r="O2779" i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R2713" i="1"/>
  <c r="Q2713" i="1"/>
  <c r="P2713" i="1"/>
  <c r="O2713" i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R2708" i="1"/>
  <c r="Q2708" i="1"/>
  <c r="P2708" i="1"/>
  <c r="O2708" i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R2683" i="1"/>
  <c r="Q2683" i="1"/>
  <c r="P2683" i="1"/>
  <c r="O2683" i="1"/>
  <c r="Q2682" i="1"/>
  <c r="P2682" i="1"/>
  <c r="O2682" i="1"/>
  <c r="R2682" i="1" s="1"/>
  <c r="R2681" i="1"/>
  <c r="Q2681" i="1"/>
  <c r="P2681" i="1"/>
  <c r="O2681" i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R2676" i="1"/>
  <c r="Q2676" i="1"/>
  <c r="P2676" i="1"/>
  <c r="O2676" i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R2585" i="1"/>
  <c r="Q2585" i="1"/>
  <c r="P2585" i="1"/>
  <c r="O2585" i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R2580" i="1"/>
  <c r="Q2580" i="1"/>
  <c r="P2580" i="1"/>
  <c r="O2580" i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R2555" i="1"/>
  <c r="Q2555" i="1"/>
  <c r="P2555" i="1"/>
  <c r="O2555" i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R2523" i="1"/>
  <c r="Q2523" i="1"/>
  <c r="P2523" i="1"/>
  <c r="O2523" i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R2366" i="1"/>
  <c r="Q2366" i="1"/>
  <c r="P2366" i="1"/>
  <c r="O2366" i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R2356" i="1"/>
  <c r="Q2356" i="1"/>
  <c r="P2356" i="1"/>
  <c r="O2356" i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R2334" i="1"/>
  <c r="Q2334" i="1"/>
  <c r="P2334" i="1"/>
  <c r="O2334" i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R2324" i="1"/>
  <c r="Q2324" i="1"/>
  <c r="P2324" i="1"/>
  <c r="O2324" i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R2299" i="1"/>
  <c r="Q2299" i="1"/>
  <c r="P2299" i="1"/>
  <c r="O2299" i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R2267" i="1"/>
  <c r="Q2267" i="1"/>
  <c r="P2267" i="1"/>
  <c r="O2267" i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R2238" i="1"/>
  <c r="Q2238" i="1"/>
  <c r="P2238" i="1"/>
  <c r="O2238" i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R2228" i="1"/>
  <c r="Q2228" i="1"/>
  <c r="P2228" i="1"/>
  <c r="O2228" i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R2171" i="1"/>
  <c r="Q2171" i="1"/>
  <c r="P2171" i="1"/>
  <c r="O2171" i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R2110" i="1"/>
  <c r="Q2110" i="1"/>
  <c r="P2110" i="1"/>
  <c r="O2110" i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R2100" i="1"/>
  <c r="Q2100" i="1"/>
  <c r="P2100" i="1"/>
  <c r="O2100" i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R2078" i="1"/>
  <c r="Q2078" i="1"/>
  <c r="P2078" i="1"/>
  <c r="O2078" i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R2068" i="1"/>
  <c r="Q2068" i="1"/>
  <c r="P2068" i="1"/>
  <c r="O2068" i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R2043" i="1"/>
  <c r="Q2043" i="1"/>
  <c r="P2043" i="1"/>
  <c r="O2043" i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R2011" i="1"/>
  <c r="Q2011" i="1"/>
  <c r="P2011" i="1"/>
  <c r="O2011" i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R1982" i="1"/>
  <c r="Q1982" i="1"/>
  <c r="P1982" i="1"/>
  <c r="O1982" i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R1972" i="1"/>
  <c r="Q1972" i="1"/>
  <c r="P1972" i="1"/>
  <c r="O1972" i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R1915" i="1"/>
  <c r="Q1915" i="1"/>
  <c r="P1915" i="1"/>
  <c r="O1915" i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R1851" i="1"/>
  <c r="Q1851" i="1"/>
  <c r="P1851" i="1"/>
  <c r="O1851" i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R1846" i="1"/>
  <c r="Q1846" i="1"/>
  <c r="P1846" i="1"/>
  <c r="O1846" i="1"/>
  <c r="Q1845" i="1"/>
  <c r="P1845" i="1"/>
  <c r="O1845" i="1"/>
  <c r="R1845" i="1" s="1"/>
  <c r="R1844" i="1"/>
  <c r="Q1844" i="1"/>
  <c r="P1844" i="1"/>
  <c r="O1844" i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R1814" i="1"/>
  <c r="Q1814" i="1"/>
  <c r="P1814" i="1"/>
  <c r="O1814" i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R1805" i="1"/>
  <c r="Q1805" i="1"/>
  <c r="P1805" i="1"/>
  <c r="O1805" i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R1792" i="1"/>
  <c r="Q1792" i="1"/>
  <c r="P1792" i="1"/>
  <c r="O1792" i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R1787" i="1"/>
  <c r="Q1787" i="1"/>
  <c r="P1787" i="1"/>
  <c r="O1787" i="1"/>
  <c r="Q1786" i="1"/>
  <c r="P1786" i="1"/>
  <c r="O1786" i="1"/>
  <c r="R1786" i="1" s="1"/>
  <c r="R1785" i="1"/>
  <c r="Q1785" i="1"/>
  <c r="P1785" i="1"/>
  <c r="O1785" i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R1741" i="1"/>
  <c r="Q1741" i="1"/>
  <c r="P1741" i="1"/>
  <c r="O1741" i="1"/>
  <c r="Q1740" i="1"/>
  <c r="P1740" i="1"/>
  <c r="O1740" i="1"/>
  <c r="R1740" i="1" s="1"/>
  <c r="R1739" i="1"/>
  <c r="Q1739" i="1"/>
  <c r="P1739" i="1"/>
  <c r="O1739" i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R1734" i="1"/>
  <c r="Q1734" i="1"/>
  <c r="P1734" i="1"/>
  <c r="O1734" i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R1721" i="1"/>
  <c r="Q1721" i="1"/>
  <c r="P1721" i="1"/>
  <c r="O1721" i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R1711" i="1"/>
  <c r="Q1711" i="1"/>
  <c r="P1711" i="1"/>
  <c r="O1711" i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R1696" i="1"/>
  <c r="Q1696" i="1"/>
  <c r="P1696" i="1"/>
  <c r="O1696" i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R1678" i="1"/>
  <c r="Q1678" i="1"/>
  <c r="P1678" i="1"/>
  <c r="O1678" i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R1673" i="1"/>
  <c r="Q1673" i="1"/>
  <c r="P1673" i="1"/>
  <c r="O1673" i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R1624" i="1"/>
  <c r="Q1624" i="1"/>
  <c r="P1624" i="1"/>
  <c r="O1624" i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R1592" i="1"/>
  <c r="Q1592" i="1"/>
  <c r="P1592" i="1"/>
  <c r="O1592" i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R1569" i="1"/>
  <c r="Q1569" i="1"/>
  <c r="P1569" i="1"/>
  <c r="O1569" i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R1537" i="1"/>
  <c r="Q1537" i="1"/>
  <c r="P1537" i="1"/>
  <c r="O1537" i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R1530" i="1"/>
  <c r="Q1530" i="1"/>
  <c r="P1530" i="1"/>
  <c r="O1530" i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R1514" i="1"/>
  <c r="Q1514" i="1"/>
  <c r="P1514" i="1"/>
  <c r="O1514" i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R1488" i="1"/>
  <c r="Q1488" i="1"/>
  <c r="P1488" i="1"/>
  <c r="O1488" i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R1473" i="1"/>
  <c r="Q1473" i="1"/>
  <c r="P1473" i="1"/>
  <c r="O1473" i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R1450" i="1"/>
  <c r="Q1450" i="1"/>
  <c r="P1450" i="1"/>
  <c r="O1450" i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R1440" i="1"/>
  <c r="Q1440" i="1"/>
  <c r="P1440" i="1"/>
  <c r="O1440" i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R1424" i="1"/>
  <c r="Q1424" i="1"/>
  <c r="P1424" i="1"/>
  <c r="O1424" i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R1409" i="1"/>
  <c r="Q1409" i="1"/>
  <c r="P1409" i="1"/>
  <c r="O1409" i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R1386" i="1"/>
  <c r="Q1386" i="1"/>
  <c r="P1386" i="1"/>
  <c r="O1386" i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R1376" i="1"/>
  <c r="Q1376" i="1"/>
  <c r="P1376" i="1"/>
  <c r="O1376" i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R1345" i="1"/>
  <c r="Q1345" i="1"/>
  <c r="P1345" i="1"/>
  <c r="O1345" i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R1322" i="1"/>
  <c r="Q1322" i="1"/>
  <c r="P1322" i="1"/>
  <c r="O1322" i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R1281" i="1"/>
  <c r="Q1281" i="1"/>
  <c r="P1281" i="1"/>
  <c r="O1281" i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R1258" i="1"/>
  <c r="Q1258" i="1"/>
  <c r="P1258" i="1"/>
  <c r="O1258" i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R1249" i="1"/>
  <c r="Q1249" i="1"/>
  <c r="P1249" i="1"/>
  <c r="O1249" i="1"/>
  <c r="R1248" i="1"/>
  <c r="Q1248" i="1"/>
  <c r="P1248" i="1"/>
  <c r="O1248" i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R1232" i="1"/>
  <c r="Q1232" i="1"/>
  <c r="P1232" i="1"/>
  <c r="O1232" i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R1168" i="1"/>
  <c r="Q1168" i="1"/>
  <c r="P1168" i="1"/>
  <c r="O1168" i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R993" i="1"/>
  <c r="Q993" i="1"/>
  <c r="P993" i="1"/>
  <c r="O993" i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R977" i="1"/>
  <c r="Q977" i="1"/>
  <c r="P977" i="1"/>
  <c r="O977" i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R967" i="1"/>
  <c r="Q967" i="1"/>
  <c r="P967" i="1"/>
  <c r="O967" i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R929" i="1"/>
  <c r="Q929" i="1"/>
  <c r="P929" i="1"/>
  <c r="O929" i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R912" i="1"/>
  <c r="Q912" i="1"/>
  <c r="P912" i="1"/>
  <c r="O912" i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R890" i="1"/>
  <c r="Q890" i="1"/>
  <c r="P890" i="1"/>
  <c r="O890" i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R874" i="1"/>
  <c r="Q874" i="1"/>
  <c r="P874" i="1"/>
  <c r="O874" i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R864" i="1"/>
  <c r="Q864" i="1"/>
  <c r="P864" i="1"/>
  <c r="O864" i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R826" i="1"/>
  <c r="Q826" i="1"/>
  <c r="P826" i="1"/>
  <c r="O826" i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R810" i="1"/>
  <c r="Q810" i="1"/>
  <c r="P810" i="1"/>
  <c r="O810" i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R800" i="1"/>
  <c r="Q800" i="1"/>
  <c r="P800" i="1"/>
  <c r="O800" i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R769" i="1"/>
  <c r="Q769" i="1"/>
  <c r="P769" i="1"/>
  <c r="O769" i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R746" i="1"/>
  <c r="Q746" i="1"/>
  <c r="P746" i="1"/>
  <c r="O746" i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R698" i="1"/>
  <c r="Q698" i="1"/>
  <c r="P698" i="1"/>
  <c r="O698" i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R677" i="1"/>
  <c r="Q677" i="1"/>
  <c r="P677" i="1"/>
  <c r="O677" i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R672" i="1"/>
  <c r="Q672" i="1"/>
  <c r="P672" i="1"/>
  <c r="O672" i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R641" i="1"/>
  <c r="Q641" i="1"/>
  <c r="P641" i="1"/>
  <c r="O641" i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R608" i="1"/>
  <c r="Q608" i="1"/>
  <c r="P608" i="1"/>
  <c r="O608" i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R577" i="1"/>
  <c r="Q577" i="1"/>
  <c r="P577" i="1"/>
  <c r="O577" i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R481" i="1"/>
  <c r="Q481" i="1"/>
  <c r="P481" i="1"/>
  <c r="O481" i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R453" i="1"/>
  <c r="Q453" i="1"/>
  <c r="P453" i="1"/>
  <c r="O453" i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R398" i="1"/>
  <c r="Q398" i="1"/>
  <c r="P398" i="1"/>
  <c r="O398" i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R286" i="1"/>
  <c r="Q286" i="1"/>
  <c r="P286" i="1"/>
  <c r="O286" i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R216" i="1"/>
  <c r="Q216" i="1"/>
  <c r="P216" i="1"/>
  <c r="O216" i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</calcChain>
</file>

<file path=xl/sharedStrings.xml><?xml version="1.0" encoding="utf-8"?>
<sst xmlns="http://schemas.openxmlformats.org/spreadsheetml/2006/main" count="24744" uniqueCount="8348">
  <si>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</si>
  <si>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</si>
  <si>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</si>
  <si>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</si>
  <si>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</si>
  <si>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</si>
  <si>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</si>
  <si>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</si>
  <si>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</si>
  <si>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</si>
  <si>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</si>
  <si>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</si>
  <si>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</si>
  <si>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</si>
  <si>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</si>
  <si>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</si>
  <si>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</si>
  <si>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</si>
  <si>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</si>
  <si>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</si>
  <si>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</si>
  <si>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</si>
  <si>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</si>
  <si>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</si>
  <si>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</si>
  <si>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</si>
  <si>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</si>
  <si>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</si>
  <si>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</si>
  <si>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</si>
  <si>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</si>
  <si>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</si>
  <si>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</si>
  <si>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</si>
  <si>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</si>
  <si>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</si>
  <si>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</si>
  <si>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</si>
  <si>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</si>
  <si>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</si>
  <si>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</si>
  <si>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</si>
  <si>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</si>
  <si>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</si>
  <si>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</si>
  <si>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</si>
  <si>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</si>
  <si>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</si>
  <si>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</si>
  <si>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</si>
  <si>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</si>
  <si>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</si>
  <si>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</si>
  <si>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</si>
  <si>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</si>
  <si>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</si>
  <si>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</si>
  <si>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</si>
  <si>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</si>
  <si>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</si>
  <si>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</si>
  <si>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</si>
  <si>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</si>
  <si>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</si>
  <si>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</si>
  <si>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</si>
  <si>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</si>
  <si>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</si>
  <si>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</si>
  <si>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</si>
  <si>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</si>
  <si>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</si>
  <si>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</si>
  <si>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</si>
  <si>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</si>
  <si>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</si>
  <si>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</si>
  <si>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</si>
  <si>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</si>
  <si>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</si>
  <si>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</si>
  <si>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</si>
  <si>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</si>
  <si>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</si>
  <si>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</si>
  <si>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</si>
  <si>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</si>
  <si>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</si>
  <si>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</si>
  <si>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</si>
  <si>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</si>
  <si>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</si>
  <si>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</si>
  <si>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</si>
  <si>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</si>
  <si>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</si>
  <si>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</si>
  <si>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</si>
  <si>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</si>
  <si>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</si>
  <si>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</si>
  <si>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</si>
  <si>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</si>
  <si>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</si>
  <si>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</si>
  <si>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</si>
  <si>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</si>
  <si>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</si>
  <si>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</si>
  <si>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</si>
  <si>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</si>
  <si>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</si>
  <si>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</si>
  <si>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</si>
  <si>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</si>
  <si>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</si>
  <si>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</si>
  <si>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</si>
  <si>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</si>
  <si>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</si>
  <si>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</si>
  <si>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</si>
  <si>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</si>
  <si>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</si>
  <si>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</si>
  <si>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</si>
  <si>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</si>
  <si>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</si>
  <si>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</si>
  <si>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</si>
  <si>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</si>
  <si>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</si>
  <si>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</si>
  <si>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</si>
  <si>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</si>
  <si>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</si>
  <si>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</si>
  <si>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</si>
  <si>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</si>
  <si>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</si>
  <si>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</si>
  <si>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</si>
  <si>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</si>
  <si>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</si>
  <si>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</si>
  <si>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</si>
  <si>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</si>
  <si>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</si>
  <si>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</si>
  <si>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</si>
  <si>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</si>
  <si>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</si>
  <si>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</si>
  <si>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</si>
  <si>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</si>
  <si>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</si>
  <si>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</si>
  <si>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</si>
  <si>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</si>
  <si>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</si>
  <si>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</si>
  <si>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</si>
  <si>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</si>
  <si>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</si>
  <si>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</si>
  <si>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</si>
  <si>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</si>
  <si>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</si>
  <si>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</si>
  <si>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</si>
  <si>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</si>
  <si>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</si>
  <si>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</si>
  <si>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</si>
  <si>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</si>
  <si>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</si>
  <si>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</si>
  <si>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</si>
  <si>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</si>
  <si>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</si>
  <si>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</si>
  <si>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</si>
  <si>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</si>
  <si>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</si>
  <si>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</si>
  <si>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</si>
  <si>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</si>
  <si>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</si>
  <si>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</si>
  <si>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</si>
  <si>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</si>
  <si>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</si>
  <si>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</si>
  <si>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</si>
  <si>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</si>
  <si>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</si>
  <si>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</si>
  <si>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</si>
  <si>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</si>
  <si>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</si>
  <si>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</si>
  <si>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</si>
  <si>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</si>
  <si>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</si>
  <si>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</si>
  <si>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</si>
  <si>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</si>
  <si>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</si>
  <si>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</si>
  <si>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</si>
  <si>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</si>
  <si>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</si>
  <si>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</si>
  <si>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</si>
  <si>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</si>
  <si>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</si>
  <si>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</si>
  <si>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</si>
  <si>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</si>
  <si>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</si>
  <si>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</si>
  <si>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</si>
  <si>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</si>
  <si>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</si>
  <si>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</si>
  <si>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</si>
  <si>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</si>
  <si>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</si>
  <si>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</si>
  <si>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</si>
  <si>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</si>
  <si>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</si>
  <si>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</si>
  <si>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</si>
  <si>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</si>
  <si>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</si>
  <si>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</si>
  <si>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</si>
  <si>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</si>
  <si>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</si>
  <si>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</si>
  <si>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</si>
  <si>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</si>
  <si>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</si>
  <si>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</si>
  <si>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</si>
  <si>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</si>
  <si>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</si>
  <si>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</si>
  <si>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</si>
  <si>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</si>
  <si>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</si>
  <si>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</si>
  <si>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</si>
  <si>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</si>
  <si>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</si>
  <si>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</si>
  <si>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</si>
  <si>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</si>
  <si>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</si>
  <si>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</si>
  <si>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</si>
  <si>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</si>
  <si>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</si>
  <si>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</si>
  <si>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</si>
  <si>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</si>
  <si>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</si>
  <si>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</si>
  <si>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</si>
  <si>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</si>
  <si>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</si>
  <si>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</si>
  <si>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</si>
  <si>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</si>
  <si>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</si>
  <si>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</si>
  <si>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</si>
  <si>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</si>
  <si>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</si>
  <si>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</si>
  <si>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</si>
  <si>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</si>
  <si>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</si>
  <si>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</si>
  <si>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</si>
  <si>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</si>
  <si>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</si>
  <si>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</si>
  <si>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</si>
  <si>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</si>
  <si>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</si>
  <si>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</si>
  <si>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</si>
  <si>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</si>
  <si>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</si>
  <si>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</si>
  <si>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</si>
  <si>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</si>
  <si>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</si>
  <si>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</si>
  <si>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</si>
  <si>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</si>
  <si>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</si>
  <si>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</si>
  <si>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</si>
  <si>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</si>
  <si>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</si>
  <si>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</si>
  <si>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</si>
  <si>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</si>
  <si>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</si>
  <si>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</si>
  <si>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</si>
  <si>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</si>
  <si>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</si>
  <si>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</si>
  <si>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</si>
  <si>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</si>
  <si>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</si>
  <si>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</si>
  <si>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</si>
  <si>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</si>
  <si>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</si>
  <si>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</si>
  <si>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</si>
  <si>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</si>
  <si>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</si>
  <si>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</si>
  <si>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</si>
  <si>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</si>
  <si>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</si>
  <si>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</si>
  <si>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</si>
  <si>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</si>
  <si>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</si>
  <si>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</si>
  <si>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</si>
  <si>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</si>
  <si>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</si>
  <si>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</si>
  <si>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</si>
  <si>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</si>
  <si>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</si>
  <si>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</si>
  <si>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</si>
  <si>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</si>
  <si>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</si>
  <si>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</si>
  <si>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</si>
  <si>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</si>
  <si>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</si>
  <si>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</si>
  <si>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</si>
  <si>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</si>
  <si>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</si>
  <si>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</si>
  <si>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</si>
  <si>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</si>
  <si>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</si>
  <si>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</si>
  <si>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</si>
  <si>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</si>
  <si>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</si>
  <si>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</si>
  <si>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</si>
  <si>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</si>
  <si>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</si>
  <si>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</si>
  <si>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</si>
  <si>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</si>
  <si>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</si>
  <si>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</si>
  <si>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</si>
  <si>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</si>
  <si>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</si>
  <si>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</si>
  <si>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</si>
  <si>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</si>
  <si>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</si>
  <si>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</si>
  <si>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</si>
  <si>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</si>
  <si>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</si>
  <si>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</si>
  <si>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</si>
  <si>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</si>
  <si>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</si>
  <si>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</si>
  <si>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</si>
  <si>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</si>
  <si>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</si>
  <si>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</si>
  <si>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</si>
  <si>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</si>
  <si>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</si>
  <si>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</si>
  <si>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</si>
  <si>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</si>
  <si>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</si>
  <si>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</si>
  <si>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</si>
  <si>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</si>
  <si>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</si>
  <si>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</si>
  <si>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</si>
  <si>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</si>
  <si>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</si>
  <si>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</si>
  <si>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</si>
  <si>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</si>
  <si>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</si>
  <si>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</si>
  <si>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</si>
  <si>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</si>
  <si>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</si>
  <si>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</si>
  <si>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</si>
  <si>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</si>
  <si>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</si>
  <si>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</si>
  <si>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</si>
  <si>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</si>
  <si>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</si>
  <si>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</si>
  <si>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</si>
  <si>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</si>
  <si>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</si>
  <si>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</si>
  <si>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</si>
  <si>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</si>
  <si>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</si>
  <si>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</si>
  <si>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</si>
  <si>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</si>
  <si>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</si>
  <si>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</si>
  <si>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</si>
  <si>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</si>
  <si>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</si>
  <si>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</si>
  <si>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</si>
  <si>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</si>
  <si>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</si>
  <si>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</si>
  <si>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</si>
  <si>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</si>
  <si>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</si>
  <si>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</si>
  <si>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</si>
  <si>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</si>
  <si>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</si>
  <si>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</si>
  <si>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</si>
  <si>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</si>
  <si>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</si>
  <si>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</si>
  <si>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</si>
  <si>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</si>
  <si>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</si>
  <si>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</si>
  <si>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</si>
  <si>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</si>
  <si>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</si>
  <si>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</si>
  <si>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</si>
  <si>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</si>
  <si>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</si>
  <si>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</si>
  <si>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</si>
  <si>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</si>
  <si>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</si>
  <si>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</si>
  <si>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</si>
  <si>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</si>
  <si>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</si>
  <si>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</si>
  <si>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</si>
  <si>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</si>
  <si>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</si>
  <si>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</si>
  <si>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</si>
  <si>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</si>
  <si>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</si>
  <si>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</si>
  <si>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</si>
  <si>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</si>
  <si>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</si>
  <si>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</si>
  <si>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</si>
  <si>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</si>
  <si>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</si>
  <si>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</si>
  <si>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</si>
  <si>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</si>
  <si>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</si>
  <si>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</si>
  <si>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</si>
  <si>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</si>
  <si>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</si>
  <si>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</si>
  <si>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</si>
  <si>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</si>
  <si>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</si>
  <si>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</si>
  <si>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</si>
  <si>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</si>
  <si>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</si>
  <si>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</si>
  <si>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</si>
  <si>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</si>
  <si>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</si>
  <si>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</si>
  <si>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</si>
  <si>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</si>
  <si>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</si>
  <si>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</si>
  <si>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</si>
  <si>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</si>
  <si>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</si>
  <si>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</si>
  <si>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</si>
  <si>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</si>
  <si>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</si>
  <si>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</si>
  <si>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</si>
  <si>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</si>
  <si>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</si>
  <si>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</si>
  <si>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</si>
  <si>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</si>
  <si>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</si>
  <si>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</si>
  <si>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</si>
  <si>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</si>
  <si>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</si>
  <si>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</si>
  <si>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</si>
  <si>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</si>
  <si>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</si>
  <si>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</si>
  <si>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</si>
  <si>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</si>
  <si>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</si>
  <si>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</si>
  <si>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</si>
  <si>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</si>
  <si>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</si>
  <si>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</si>
  <si>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</si>
  <si>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</si>
  <si>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</si>
  <si>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</si>
  <si>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</si>
  <si>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</si>
  <si>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</si>
  <si>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</si>
  <si>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</si>
  <si>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</si>
  <si>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</si>
  <si>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</si>
  <si>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</si>
  <si>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</si>
  <si>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</si>
  <si>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</si>
  <si>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</si>
  <si>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</si>
  <si>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</si>
  <si>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</si>
  <si>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</si>
  <si>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</si>
  <si>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</si>
  <si>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</si>
  <si>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</si>
  <si>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</si>
  <si>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</si>
  <si>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</si>
  <si>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</si>
  <si>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</si>
  <si>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</si>
  <si>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</si>
  <si>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</si>
  <si>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</si>
  <si>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</si>
  <si>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</si>
  <si>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</si>
  <si>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</si>
  <si>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</si>
  <si>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</si>
  <si>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</si>
  <si>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</si>
  <si>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</si>
  <si>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</si>
  <si>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</si>
  <si>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</si>
  <si>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</si>
  <si>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</si>
  <si>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</si>
  <si>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</si>
  <si>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</si>
  <si>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</si>
  <si>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</si>
  <si>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</si>
  <si>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</si>
  <si>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</si>
  <si>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</si>
  <si>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</si>
  <si>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</si>
  <si>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</si>
  <si>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</si>
  <si>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</si>
  <si>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</si>
  <si>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</si>
  <si>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</si>
  <si>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</si>
  <si>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</si>
  <si>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</si>
  <si>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</si>
  <si>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</si>
  <si>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</si>
  <si>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</si>
  <si>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</si>
  <si>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</si>
  <si>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</si>
  <si>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</si>
  <si>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</si>
  <si>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</si>
  <si>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</si>
  <si>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</si>
  <si>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</si>
  <si>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</si>
  <si>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</si>
  <si>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</si>
  <si>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</si>
  <si>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</si>
  <si>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</si>
  <si>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</si>
  <si>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</si>
  <si>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</si>
  <si>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</si>
  <si>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</si>
  <si>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</si>
  <si>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</si>
  <si>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</si>
  <si>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</si>
  <si>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</si>
  <si>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</si>
  <si>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</si>
  <si>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</si>
  <si>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</si>
  <si>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</si>
  <si>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</si>
  <si>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</si>
  <si>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</si>
  <si>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</si>
  <si>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</si>
  <si>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</si>
  <si>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</si>
  <si>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</si>
  <si>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</si>
  <si>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</si>
  <si>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</si>
  <si>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</si>
  <si>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</si>
  <si>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</si>
  <si>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</si>
  <si>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</si>
  <si>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</si>
  <si>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</si>
  <si>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</si>
  <si>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</si>
  <si>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</si>
  <si>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</si>
  <si>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</si>
  <si>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</si>
  <si>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</si>
  <si>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</si>
  <si>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</si>
  <si>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</si>
  <si>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</si>
  <si>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</si>
  <si>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</si>
  <si>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</si>
  <si>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</si>
  <si>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</si>
  <si>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</si>
  <si>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</si>
  <si>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</si>
  <si>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</si>
  <si>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</si>
  <si>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</si>
  <si>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</si>
  <si>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</si>
  <si>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</si>
  <si>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</si>
  <si>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</si>
  <si>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</si>
  <si>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</si>
  <si>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</si>
  <si>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</si>
  <si>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</si>
  <si>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</si>
  <si>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</si>
  <si>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</si>
  <si>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</si>
  <si>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</si>
  <si>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</si>
  <si>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</si>
  <si>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</si>
  <si>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</si>
  <si>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</si>
  <si>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</si>
  <si>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</si>
  <si>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</si>
  <si>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</si>
  <si>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</si>
  <si>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</si>
  <si>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</si>
  <si>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</si>
  <si>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</si>
  <si>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</si>
  <si>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</si>
  <si>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</si>
  <si>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</si>
  <si>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</si>
  <si>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</si>
  <si>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</si>
  <si>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</si>
  <si>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</si>
  <si>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</si>
  <si>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</si>
  <si>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</si>
  <si>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</si>
  <si>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</si>
  <si>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</si>
  <si>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</si>
  <si>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</si>
  <si>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</si>
  <si>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</si>
  <si>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</si>
  <si>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</si>
  <si>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</si>
  <si>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</si>
  <si>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</si>
  <si>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</si>
  <si>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</si>
  <si>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</si>
  <si>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</si>
  <si>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</si>
  <si>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</si>
  <si>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</si>
  <si>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</si>
  <si>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</si>
  <si>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</si>
  <si>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</si>
  <si>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</si>
  <si>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</si>
  <si>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</si>
  <si>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</si>
  <si>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</si>
  <si>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</si>
  <si>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</si>
  <si>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</si>
  <si>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</si>
  <si>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</si>
  <si>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</si>
  <si>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</si>
  <si>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</si>
  <si>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</si>
  <si>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</si>
  <si>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</si>
  <si>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</si>
  <si>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</si>
  <si>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</si>
  <si>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</si>
  <si>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</si>
  <si>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</si>
  <si>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</si>
  <si>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</si>
  <si>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</si>
  <si>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</si>
  <si>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</si>
  <si>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</si>
  <si>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</si>
  <si>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</si>
  <si>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</si>
  <si>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</si>
  <si>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</si>
  <si>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</si>
  <si>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</si>
  <si>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</si>
  <si>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</si>
  <si>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</si>
  <si>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</si>
  <si>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</si>
  <si>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</si>
  <si>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</si>
  <si>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</si>
  <si>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</si>
  <si>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</si>
  <si>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</si>
  <si>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</si>
  <si>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</si>
  <si>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</si>
  <si>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</si>
  <si>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</si>
  <si>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</si>
  <si>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</si>
  <si>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</si>
  <si>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</si>
  <si>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</si>
  <si>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</si>
  <si>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</si>
  <si>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</si>
  <si>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</si>
  <si>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</si>
  <si>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</si>
  <si>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</si>
  <si>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</si>
  <si>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</si>
  <si>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</si>
  <si>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</si>
  <si>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</si>
  <si>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</si>
  <si>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</si>
  <si>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</si>
  <si>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</si>
  <si>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</si>
  <si>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</si>
  <si>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</si>
  <si>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</si>
  <si>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</si>
  <si>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</si>
  <si>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</si>
  <si>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</si>
  <si>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</si>
  <si>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</si>
  <si>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</si>
  <si>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</si>
  <si>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</si>
  <si>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</si>
  <si>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</si>
  <si>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</si>
  <si>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</si>
  <si>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</si>
  <si>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</si>
  <si>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</si>
  <si>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</si>
  <si>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</si>
  <si>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</si>
  <si>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</si>
  <si>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</si>
  <si>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</si>
  <si>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</si>
  <si>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</si>
  <si>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</si>
  <si>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</si>
  <si>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</si>
  <si>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</si>
  <si>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</si>
  <si>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</si>
  <si>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</si>
  <si>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</si>
  <si>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</si>
  <si>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</si>
  <si>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</si>
  <si>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</si>
  <si>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</si>
  <si>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</si>
  <si>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</si>
  <si>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</si>
  <si>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</si>
  <si>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</si>
  <si>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</si>
  <si>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</si>
  <si>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</si>
  <si>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</si>
  <si>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</si>
  <si>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</si>
  <si>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</si>
  <si>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</si>
  <si>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</si>
  <si>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</si>
  <si>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</si>
  <si>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</si>
  <si>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</si>
  <si>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</si>
  <si>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</si>
  <si>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</si>
  <si>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</si>
  <si>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</si>
  <si>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</si>
  <si>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</si>
  <si>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</si>
  <si>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</si>
  <si>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</si>
  <si>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</si>
  <si>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</si>
  <si>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</si>
  <si>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</si>
  <si>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</si>
  <si>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</si>
  <si>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</si>
  <si>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</si>
  <si>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</si>
  <si>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</si>
  <si>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</si>
  <si>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</si>
  <si>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</si>
  <si>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</si>
  <si>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</si>
  <si>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</si>
  <si>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</si>
  <si>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</si>
  <si>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</si>
  <si>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</si>
  <si>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</si>
  <si>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</si>
  <si>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</si>
  <si>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</si>
  <si>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</si>
  <si>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</si>
  <si>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</si>
  <si>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</si>
  <si>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</si>
  <si>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</si>
  <si>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</si>
  <si>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</si>
  <si>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</si>
  <si>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</si>
  <si>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</si>
  <si>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</si>
  <si>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</si>
  <si>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</si>
  <si>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</si>
  <si>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</si>
  <si>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</si>
  <si>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</si>
  <si>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</si>
  <si>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</si>
  <si>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</si>
  <si>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</si>
  <si>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</si>
  <si>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</si>
  <si>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</si>
  <si>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</si>
  <si>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</si>
  <si>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</si>
  <si>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</si>
  <si>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</si>
  <si>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</si>
  <si>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</si>
  <si>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</si>
  <si>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</si>
  <si>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</si>
  <si>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</si>
  <si>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</si>
  <si>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</si>
  <si>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</si>
  <si>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</si>
  <si>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</si>
  <si>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</si>
  <si>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</si>
  <si>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</si>
  <si>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</si>
  <si>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</si>
  <si>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</si>
  <si>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</si>
  <si>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</si>
  <si>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</si>
  <si>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</si>
  <si>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</si>
  <si>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</si>
  <si>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</si>
  <si>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</si>
  <si>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</si>
  <si>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</si>
  <si>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</si>
  <si>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</si>
  <si>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</si>
  <si>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</si>
  <si>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</si>
  <si>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</si>
  <si>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</si>
  <si>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</si>
  <si>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</si>
  <si>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</si>
  <si>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</si>
  <si>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</si>
  <si>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</si>
  <si>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</si>
  <si>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</si>
  <si>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</si>
  <si>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</si>
  <si>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</si>
  <si>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</si>
  <si>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</si>
  <si>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</si>
  <si>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</si>
  <si>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</si>
  <si>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</si>
  <si>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</si>
  <si>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</si>
  <si>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</si>
  <si>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</si>
  <si>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</si>
  <si>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</si>
  <si>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</si>
  <si>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</si>
  <si>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</si>
  <si>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</si>
  <si>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</si>
  <si>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</si>
  <si>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</si>
  <si>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</si>
  <si>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</si>
  <si>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</si>
  <si>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</si>
  <si>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</si>
  <si>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</si>
  <si>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</si>
  <si>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</si>
  <si>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</si>
  <si>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</si>
  <si>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</si>
  <si>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</si>
  <si>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</si>
  <si>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</si>
  <si>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</si>
  <si>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</si>
  <si>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</si>
  <si>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</si>
  <si>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</si>
  <si>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</si>
  <si>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</si>
  <si>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</si>
  <si>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</si>
  <si>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</si>
  <si>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</si>
  <si>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</si>
  <si>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</si>
  <si>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</si>
  <si>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</si>
  <si>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</si>
  <si>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</si>
  <si>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</si>
  <si>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</si>
  <si>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</si>
  <si>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</si>
  <si>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</si>
  <si>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</si>
  <si>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</si>
  <si>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</si>
  <si>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</si>
  <si>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</si>
  <si>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</si>
  <si>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</si>
  <si>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</si>
  <si>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</si>
  <si>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</si>
  <si>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</si>
  <si>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</si>
  <si>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</si>
  <si>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</si>
  <si>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</si>
  <si>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</si>
  <si>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</si>
  <si>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</si>
  <si>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</si>
  <si>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</si>
  <si>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</si>
  <si>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</si>
  <si>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</si>
  <si>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</si>
  <si>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</si>
  <si>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</si>
  <si>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</si>
  <si>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</si>
  <si>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</si>
  <si>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</si>
  <si>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</si>
  <si>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</si>
  <si>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</si>
  <si>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</si>
  <si>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</si>
  <si>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</si>
  <si>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</si>
  <si>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</si>
  <si>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</si>
  <si>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</si>
  <si>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</si>
  <si>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</si>
  <si>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</si>
  <si>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</si>
  <si>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</si>
  <si>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</si>
  <si>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</si>
  <si>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</si>
  <si>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</si>
  <si>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</si>
  <si>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</si>
  <si>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</si>
  <si>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</si>
  <si>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</si>
  <si>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</si>
  <si>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</si>
  <si>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</si>
  <si>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</si>
  <si>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</si>
  <si>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</si>
  <si>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</si>
  <si>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</si>
  <si>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</si>
  <si>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</si>
  <si>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</si>
  <si>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</si>
  <si>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</si>
  <si>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</si>
  <si>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</si>
  <si>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</si>
  <si>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</si>
  <si>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</si>
  <si>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</si>
  <si>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</si>
  <si>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</si>
  <si>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</si>
  <si>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</si>
  <si>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</si>
  <si>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</si>
  <si>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</si>
  <si>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</si>
  <si>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</si>
  <si>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</si>
  <si>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</si>
  <si>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</si>
  <si>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</si>
  <si>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</si>
  <si>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</si>
  <si>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</si>
  <si>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</si>
  <si>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</si>
  <si>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</si>
  <si>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</si>
  <si>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</si>
  <si>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</si>
  <si>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</si>
  <si>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</si>
  <si>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</si>
  <si>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</si>
  <si>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</si>
  <si>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</si>
  <si>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</si>
  <si>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</si>
  <si>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</si>
  <si>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</si>
  <si>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</si>
  <si>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</si>
  <si>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</si>
  <si>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</si>
  <si>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</si>
  <si>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</si>
  <si>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</si>
  <si>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</si>
  <si>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</si>
  <si>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</si>
  <si>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</si>
  <si>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</si>
  <si>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</si>
  <si>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</si>
  <si>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</si>
  <si>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</si>
  <si>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</si>
  <si>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</si>
  <si>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</si>
  <si>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</si>
  <si>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</si>
  <si>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</si>
  <si>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</si>
  <si>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</si>
  <si>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</si>
  <si>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</si>
  <si>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</si>
  <si>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</si>
  <si>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</si>
  <si>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</si>
  <si>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</si>
  <si>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</si>
  <si>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</si>
  <si>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</si>
  <si>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</si>
  <si>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</si>
  <si>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</si>
  <si>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</si>
  <si>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</si>
  <si>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</si>
  <si>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</si>
  <si>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</si>
  <si>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</si>
  <si>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</si>
  <si>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</si>
  <si>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</si>
  <si>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</si>
  <si>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</si>
  <si>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</si>
  <si>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</si>
  <si>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</si>
  <si>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</si>
  <si>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</si>
  <si>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</si>
  <si>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</si>
  <si>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</si>
  <si>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</si>
  <si>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</si>
  <si>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</si>
  <si>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</si>
  <si>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</si>
  <si>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</si>
  <si>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</si>
  <si>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</si>
  <si>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</si>
  <si>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</si>
  <si>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</si>
  <si>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</si>
  <si>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</si>
  <si>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</si>
  <si>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</si>
  <si>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</si>
  <si>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</si>
  <si>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</si>
  <si>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</si>
  <si>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</si>
  <si>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</si>
  <si>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</si>
  <si>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</si>
  <si>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</si>
  <si>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</si>
  <si>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</si>
  <si>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</si>
  <si>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</si>
  <si>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</si>
  <si>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</si>
  <si>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</si>
  <si>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</si>
  <si>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</si>
  <si>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</si>
  <si>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</si>
  <si>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</si>
  <si>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</si>
  <si>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</si>
  <si>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</si>
  <si>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</si>
  <si>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</si>
  <si>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</si>
  <si>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</si>
  <si>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</si>
  <si>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</si>
  <si>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</si>
  <si>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</si>
  <si>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</si>
  <si>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</si>
  <si>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</si>
  <si>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</si>
  <si>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</si>
  <si>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</si>
  <si>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</si>
  <si>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</si>
  <si>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</si>
  <si>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</si>
  <si>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</si>
  <si>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</si>
  <si>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</si>
  <si>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</si>
  <si>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</si>
  <si>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</si>
  <si>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</si>
  <si>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</si>
  <si>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</si>
  <si>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</si>
  <si>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</si>
  <si>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</si>
  <si>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</si>
  <si>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</si>
  <si>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</si>
  <si>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</si>
  <si>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</si>
  <si>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</si>
  <si>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</si>
  <si>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</si>
  <si>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</si>
  <si>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</si>
  <si>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</si>
  <si>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</si>
  <si>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</si>
  <si>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</si>
  <si>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</si>
  <si>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</si>
  <si>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</si>
  <si>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</si>
  <si>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</si>
  <si>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</si>
  <si>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</si>
  <si>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</si>
  <si>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</si>
  <si>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</si>
  <si>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</si>
  <si>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</si>
  <si>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</si>
  <si>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</si>
  <si>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</si>
  <si>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</si>
  <si>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</si>
  <si>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</si>
  <si>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</si>
  <si>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</si>
  <si>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</si>
  <si>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</si>
  <si>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</si>
  <si>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</si>
  <si>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</si>
  <si>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</si>
  <si>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</si>
  <si>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</si>
  <si>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</si>
  <si>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</si>
  <si>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</si>
  <si>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</si>
  <si>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</si>
  <si>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</si>
  <si>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</si>
  <si>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</si>
  <si>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</si>
  <si>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</si>
  <si>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</si>
  <si>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</si>
  <si>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</si>
  <si>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</si>
  <si>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</si>
  <si>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</si>
  <si>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</si>
  <si>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</si>
  <si>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</si>
  <si>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</si>
  <si>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</si>
  <si>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</si>
  <si>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</si>
  <si>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</si>
  <si>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</si>
  <si>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</si>
  <si>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</si>
  <si>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</si>
  <si>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</si>
  <si>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</si>
  <si>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</si>
  <si>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</si>
  <si>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</si>
  <si>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</si>
  <si>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</si>
  <si>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</si>
  <si>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</si>
  <si>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</si>
  <si>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</si>
  <si>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</si>
  <si>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</si>
  <si>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</si>
  <si>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</si>
  <si>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</si>
  <si>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</si>
  <si>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</si>
  <si>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</si>
  <si>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</si>
  <si>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</si>
  <si>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</si>
  <si>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</si>
  <si>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</si>
  <si>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</si>
  <si>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</si>
  <si>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</si>
  <si>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</si>
  <si>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</si>
  <si>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</si>
  <si>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</si>
  <si>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</si>
  <si>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</si>
  <si>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</si>
  <si>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</si>
  <si>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</si>
  <si>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</si>
  <si>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</si>
  <si>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</si>
  <si>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</si>
  <si>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</si>
  <si>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</si>
  <si>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</si>
  <si>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</si>
  <si>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</si>
  <si>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</si>
  <si>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</si>
  <si>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</si>
  <si>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</si>
  <si>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</si>
  <si>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</si>
  <si>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</si>
  <si>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</si>
  <si>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</si>
  <si>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</si>
  <si>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</si>
  <si>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</si>
  <si>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</si>
  <si>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</si>
  <si>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</si>
  <si>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</si>
  <si>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</si>
  <si>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</si>
  <si>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</si>
  <si>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</si>
  <si>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</si>
  <si>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</si>
  <si>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</si>
  <si>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</si>
  <si>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</si>
  <si>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</si>
  <si>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</si>
  <si>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</si>
  <si>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</si>
  <si>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</si>
  <si>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</si>
  <si>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</si>
  <si>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</si>
  <si>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</si>
  <si>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</si>
  <si>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</si>
  <si>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</si>
  <si>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</si>
  <si>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</si>
  <si>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</si>
  <si>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</si>
  <si>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</si>
  <si>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</si>
  <si>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</si>
  <si>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</si>
  <si>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</si>
  <si>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</si>
  <si>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</si>
  <si>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</si>
  <si>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</si>
  <si>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</si>
  <si>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</si>
  <si>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</si>
  <si>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</si>
  <si>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</si>
  <si>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</si>
  <si>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</si>
  <si>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</si>
  <si>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</si>
  <si>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</si>
  <si>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</si>
  <si>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</si>
  <si>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</si>
  <si>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</si>
  <si>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</si>
  <si>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</si>
  <si>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</si>
  <si>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</si>
  <si>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</si>
  <si>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</si>
  <si>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</si>
  <si>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</si>
  <si>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</si>
  <si>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</si>
  <si>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</si>
  <si>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</si>
  <si>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</si>
  <si>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</si>
  <si>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</si>
  <si>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</si>
  <si>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</si>
  <si>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</si>
  <si>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</si>
  <si>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</si>
  <si>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</si>
  <si>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</si>
  <si>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</si>
  <si>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</si>
  <si>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</si>
  <si>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</si>
  <si>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</si>
  <si>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</si>
  <si>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</si>
  <si>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</si>
  <si>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</si>
  <si>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</si>
  <si>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</si>
  <si>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</si>
  <si>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</si>
  <si>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</si>
  <si>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</si>
  <si>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</si>
  <si>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</si>
  <si>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</si>
  <si>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</si>
  <si>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</si>
  <si>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</si>
  <si>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</si>
  <si>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</si>
  <si>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</si>
  <si>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</si>
  <si>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</si>
  <si>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</si>
  <si>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</si>
  <si>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</si>
  <si>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</si>
  <si>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</si>
  <si>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</si>
  <si>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</si>
  <si>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</si>
  <si>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</si>
  <si>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</si>
  <si>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</si>
  <si>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</si>
  <si>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</si>
  <si>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</si>
  <si>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</si>
  <si>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</si>
  <si>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</si>
  <si>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</si>
  <si>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</si>
  <si>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</si>
  <si>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</si>
  <si>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</si>
  <si>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</si>
  <si>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</si>
  <si>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</si>
  <si>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</si>
  <si>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</si>
  <si>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</si>
  <si>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</si>
  <si>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</si>
  <si>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</si>
  <si>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</si>
  <si>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</si>
  <si>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</si>
  <si>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</si>
  <si>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</si>
  <si>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</si>
  <si>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</si>
  <si>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</si>
  <si>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</si>
  <si>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</si>
  <si>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</si>
  <si>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</si>
  <si>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</si>
  <si>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</si>
  <si>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</si>
  <si>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</si>
  <si>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</si>
  <si>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</si>
  <si>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</si>
  <si>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</si>
  <si>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</si>
  <si>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</si>
  <si>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</si>
  <si>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</si>
  <si>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</si>
  <si>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</si>
  <si>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</si>
  <si>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</si>
  <si>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</si>
  <si>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</si>
  <si>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</si>
  <si>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</si>
  <si>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</si>
  <si>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</si>
  <si>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</si>
  <si>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</si>
  <si>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</si>
  <si>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</si>
  <si>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</si>
  <si>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</si>
  <si>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</si>
  <si>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</si>
  <si>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</si>
  <si>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</si>
  <si>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</si>
  <si>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</si>
  <si>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</si>
  <si>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</si>
  <si>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</si>
  <si>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</si>
  <si>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</si>
  <si>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</si>
  <si>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</si>
  <si>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</si>
  <si>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</si>
  <si>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</si>
  <si>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</si>
  <si>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</si>
  <si>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</si>
  <si>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</si>
  <si>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</si>
  <si>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</si>
  <si>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</si>
  <si>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</si>
  <si>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</si>
  <si>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</si>
  <si>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</si>
  <si>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</si>
  <si>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</si>
  <si>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</si>
  <si>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</si>
  <si>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</si>
  <si>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</si>
  <si>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</si>
  <si>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</si>
  <si>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</si>
  <si>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</si>
  <si>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</si>
  <si>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</si>
  <si>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</si>
  <si>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</si>
  <si>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</si>
  <si>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</si>
  <si>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</si>
  <si>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</si>
  <si>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</si>
  <si>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</si>
  <si>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</si>
  <si>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</si>
  <si>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</si>
  <si>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</si>
  <si>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</si>
  <si>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</si>
  <si>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</si>
  <si>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</si>
  <si>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</si>
  <si>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</si>
  <si>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</si>
  <si>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</si>
  <si>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</si>
  <si>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</si>
  <si>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</si>
  <si>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</si>
  <si>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</si>
  <si>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</si>
  <si>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</si>
  <si>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</si>
  <si>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</si>
  <si>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</si>
  <si>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</si>
  <si>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</si>
  <si>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</si>
  <si>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</si>
  <si>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</si>
  <si>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</si>
  <si>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</si>
  <si>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</si>
  <si>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</si>
  <si>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</si>
  <si>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</si>
  <si>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</si>
  <si>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</si>
  <si>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</si>
  <si>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</si>
  <si>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</si>
  <si>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</si>
  <si>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</si>
  <si>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</si>
  <si>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</si>
  <si>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</si>
  <si>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</si>
  <si>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</si>
  <si>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</si>
  <si>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</si>
  <si>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</si>
  <si>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</si>
  <si>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</si>
  <si>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</si>
  <si>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</si>
  <si>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</si>
  <si>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</si>
  <si>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</si>
  <si>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</si>
  <si>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</si>
  <si>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</si>
  <si>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</si>
  <si>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</si>
  <si>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</si>
  <si>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</si>
  <si>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</si>
  <si>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</si>
  <si>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</si>
  <si>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</si>
  <si>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</si>
  <si>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</si>
  <si>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</si>
  <si>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</si>
  <si>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</si>
  <si>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</si>
  <si>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</si>
  <si>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</si>
  <si>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</si>
  <si>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</si>
  <si>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</si>
  <si>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</si>
  <si>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</si>
  <si>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</si>
  <si>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</si>
  <si>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</si>
  <si>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</si>
  <si>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</si>
  <si>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</si>
  <si>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</si>
  <si>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</si>
  <si>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</si>
  <si>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</si>
  <si>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</si>
  <si>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</si>
  <si>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</si>
  <si>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</si>
  <si>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</si>
  <si>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</si>
  <si>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</si>
  <si>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</si>
  <si>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</si>
  <si>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</si>
  <si>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</si>
  <si>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</si>
  <si>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</si>
  <si>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</si>
  <si>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</si>
  <si>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</si>
  <si>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</si>
  <si>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</si>
  <si>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</si>
  <si>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</si>
  <si>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</si>
  <si>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</si>
  <si>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</si>
  <si>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</si>
  <si>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</si>
  <si>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</si>
  <si>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</si>
  <si>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</si>
  <si>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</si>
  <si>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</si>
  <si>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</si>
  <si>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</si>
  <si>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</si>
  <si>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</si>
  <si>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</si>
  <si>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</si>
  <si>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</si>
  <si>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</si>
  <si>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</si>
  <si>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</si>
  <si>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</si>
  <si>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</si>
  <si>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</si>
  <si>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</si>
  <si>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</si>
  <si>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</si>
  <si>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</si>
  <si>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</si>
  <si>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</si>
  <si>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</si>
  <si>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</si>
  <si>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</si>
  <si>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</si>
  <si>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</si>
  <si>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</si>
  <si>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</si>
  <si>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</si>
  <si>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</si>
  <si>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</si>
  <si>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</si>
  <si>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</si>
  <si>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</si>
  <si>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</si>
  <si>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</si>
  <si>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</si>
  <si>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</si>
  <si>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</si>
  <si>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</si>
  <si>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</si>
  <si>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</si>
  <si>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</si>
  <si>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</si>
  <si>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</si>
  <si>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</si>
  <si>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</si>
  <si>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</si>
  <si>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</si>
  <si>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</si>
  <si>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</si>
  <si>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</si>
  <si>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</si>
  <si>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</si>
  <si>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</si>
  <si>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</si>
  <si>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</si>
  <si>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</si>
  <si>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</si>
  <si>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</si>
  <si>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</si>
  <si>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</si>
  <si>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</si>
  <si>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</si>
  <si>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</si>
  <si>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</si>
  <si>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</si>
  <si>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</si>
  <si>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</si>
  <si>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</si>
  <si>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</si>
  <si>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</si>
  <si>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</si>
  <si>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</si>
  <si>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</si>
  <si>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</si>
  <si>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</si>
  <si>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</si>
  <si>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</si>
  <si>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</si>
  <si>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</si>
  <si>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</si>
  <si>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</si>
  <si>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</si>
  <si>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</si>
  <si>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</si>
  <si>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</si>
  <si>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</si>
  <si>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</si>
  <si>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</si>
  <si>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</si>
  <si>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</si>
  <si>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</si>
  <si>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</si>
  <si>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</si>
  <si>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</si>
  <si>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</si>
  <si>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</si>
  <si>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</si>
  <si>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</si>
  <si>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</si>
  <si>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</si>
  <si>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</si>
  <si>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</si>
  <si>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</si>
  <si>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</si>
  <si>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</si>
  <si>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</si>
  <si>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</si>
  <si>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</si>
  <si>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</si>
  <si>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</si>
  <si>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</si>
  <si>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</si>
  <si>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</si>
  <si>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</si>
  <si>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</si>
  <si>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</si>
  <si>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</si>
  <si>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</si>
  <si>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</si>
  <si>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</si>
  <si>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</si>
  <si>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</si>
  <si>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</si>
  <si>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</si>
  <si>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</si>
  <si>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</si>
  <si>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</si>
  <si>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</si>
  <si>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</si>
  <si>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</si>
  <si>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</si>
  <si>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</si>
  <si>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</si>
  <si>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</si>
  <si>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</si>
  <si>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</si>
  <si>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</si>
  <si>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</si>
  <si>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</si>
  <si>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</si>
  <si>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</si>
  <si>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</si>
  <si>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</si>
  <si>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</si>
  <si>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</si>
  <si>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</si>
  <si>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</si>
  <si>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</si>
  <si>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</si>
  <si>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</si>
  <si>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</si>
  <si>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</si>
  <si>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</si>
  <si>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</si>
  <si>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</si>
  <si>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</si>
  <si>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</si>
  <si>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</si>
  <si>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</si>
  <si>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</si>
  <si>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</si>
  <si>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</si>
  <si>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</si>
  <si>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</si>
  <si>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</si>
  <si>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</si>
  <si>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</si>
  <si>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</si>
  <si>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</si>
  <si>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</si>
  <si>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</si>
  <si>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</si>
  <si>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</si>
  <si>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</si>
  <si>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</si>
  <si>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</si>
  <si>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</si>
  <si>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</si>
  <si>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</si>
  <si>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</si>
  <si>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</si>
  <si>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</si>
  <si>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</si>
  <si>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</si>
  <si>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</si>
  <si>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</si>
  <si>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</si>
  <si>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</si>
  <si>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</si>
  <si>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</si>
  <si>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</si>
  <si>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</si>
  <si>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</si>
  <si>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</si>
  <si>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</si>
  <si>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</si>
  <si>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</si>
  <si>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</si>
  <si>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</si>
  <si>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</si>
  <si>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</si>
  <si>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</si>
  <si>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</si>
  <si>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</si>
  <si>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</si>
  <si>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</si>
  <si>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</si>
  <si>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</si>
  <si>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</si>
  <si>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</si>
  <si>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</si>
  <si>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</si>
  <si>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</si>
  <si>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</si>
  <si>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</si>
  <si>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</si>
  <si>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</si>
  <si>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</si>
  <si>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</si>
  <si>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</si>
  <si>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</si>
  <si>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</si>
  <si>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</si>
  <si>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</si>
  <si>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</si>
  <si>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</si>
  <si>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</si>
  <si>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</si>
  <si>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</si>
  <si>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</si>
  <si>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</si>
  <si>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</si>
  <si>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</si>
  <si>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</si>
  <si>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</si>
  <si>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</si>
  <si>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</si>
  <si>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</si>
  <si>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</si>
  <si>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</si>
  <si>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</si>
  <si>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</si>
  <si>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</si>
  <si>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</si>
  <si>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</si>
  <si>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</si>
  <si>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</si>
  <si>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</si>
  <si>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</si>
  <si>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</si>
  <si>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</si>
  <si>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</si>
  <si>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</si>
  <si>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</si>
  <si>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</si>
  <si>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</si>
  <si>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</si>
  <si>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</si>
  <si>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</si>
  <si>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</si>
  <si>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</si>
  <si>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</si>
  <si>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</si>
  <si>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</si>
  <si>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</si>
  <si>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</si>
  <si>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</si>
  <si>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</si>
  <si>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</si>
  <si>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</si>
  <si>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</si>
  <si>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</si>
  <si>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</si>
  <si>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</si>
  <si>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</si>
  <si>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</si>
  <si>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</si>
  <si>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</si>
  <si>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</si>
  <si>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</si>
  <si>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</si>
  <si>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</si>
  <si>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</si>
  <si>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</si>
  <si>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</si>
  <si>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</si>
  <si>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</si>
  <si>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</si>
  <si>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</si>
  <si>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</si>
  <si>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</si>
  <si>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</si>
  <si>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</si>
  <si>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</si>
  <si>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</si>
  <si>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</si>
  <si>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</si>
  <si>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</si>
  <si>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</si>
  <si>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</si>
  <si>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</si>
  <si>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</si>
  <si>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</si>
  <si>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</si>
  <si>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</si>
  <si>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</si>
  <si>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</si>
  <si>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</si>
  <si>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</si>
  <si>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</si>
  <si>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</si>
  <si>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</si>
  <si>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</si>
  <si>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</si>
  <si>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</si>
  <si>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</si>
  <si>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</si>
  <si>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</si>
  <si>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</si>
  <si>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</si>
  <si>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</si>
  <si>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</si>
  <si>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</si>
  <si>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</si>
  <si>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</si>
  <si>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</si>
  <si>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</si>
  <si>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</si>
  <si>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</si>
  <si>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</si>
  <si>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</si>
  <si>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</si>
  <si>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</si>
  <si>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</si>
  <si>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</si>
  <si>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</si>
  <si>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</si>
  <si>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</si>
  <si>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</si>
  <si>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</si>
  <si>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</si>
  <si>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</si>
  <si>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</si>
  <si>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</si>
  <si>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</si>
  <si>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</si>
  <si>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</si>
  <si>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</si>
  <si>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</si>
  <si>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</si>
  <si>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</si>
  <si>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</si>
  <si>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</si>
  <si>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</si>
  <si>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</si>
  <si>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</si>
  <si>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</si>
  <si>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</si>
  <si>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</si>
  <si>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</si>
  <si>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</si>
  <si>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</si>
  <si>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</si>
  <si>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</si>
  <si>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</si>
  <si>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</si>
  <si>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</si>
  <si>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</si>
  <si>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</si>
  <si>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</si>
  <si>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</si>
  <si>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</si>
  <si>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</si>
  <si>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</si>
  <si>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</si>
  <si>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</si>
  <si>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</si>
  <si>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</si>
  <si>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</si>
  <si>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</si>
  <si>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</si>
  <si>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</si>
  <si>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</si>
  <si>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</si>
  <si>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</si>
  <si>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</si>
  <si>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</si>
  <si>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</si>
  <si>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</si>
  <si>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</si>
  <si>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</si>
  <si>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</si>
  <si>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</si>
  <si>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</si>
  <si>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</si>
  <si>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</si>
  <si>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</si>
  <si>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</si>
  <si>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</si>
  <si>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</si>
  <si>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</si>
  <si>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</si>
  <si>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</si>
  <si>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</si>
  <si>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</si>
  <si>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</si>
  <si>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</si>
  <si>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</si>
  <si>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</si>
  <si>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</si>
  <si>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</si>
  <si>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</si>
  <si>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</si>
  <si>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</si>
  <si>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</si>
  <si>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</si>
  <si>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</si>
  <si>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</si>
  <si>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</si>
  <si>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</si>
  <si>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</si>
  <si>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</si>
  <si>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</si>
  <si>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</si>
  <si>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</si>
  <si>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</si>
  <si>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</si>
  <si>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</si>
  <si>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</si>
  <si>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</si>
  <si>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</si>
  <si>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</si>
  <si>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</si>
  <si>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</si>
  <si>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</si>
  <si>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</si>
  <si>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</si>
  <si>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</si>
  <si>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</si>
  <si>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</si>
  <si>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</si>
  <si>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</si>
  <si>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</si>
  <si>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</si>
  <si>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</si>
  <si>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</si>
  <si>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</si>
  <si>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</si>
  <si>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</si>
  <si>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</si>
  <si>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</si>
  <si>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</si>
  <si>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</si>
  <si>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</si>
  <si>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</si>
  <si>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</si>
  <si>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</si>
  <si>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</si>
  <si>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</si>
  <si>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</si>
  <si>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</si>
  <si>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</si>
  <si>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</si>
  <si>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</si>
  <si>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</si>
  <si>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</si>
  <si>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</si>
  <si>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</si>
  <si>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</si>
  <si>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</si>
  <si>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</si>
  <si>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</si>
  <si>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</si>
  <si>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</si>
  <si>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</si>
  <si>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</si>
  <si>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</si>
  <si>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</si>
  <si>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</si>
  <si>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</si>
  <si>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</si>
  <si>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</si>
  <si>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</si>
  <si>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</si>
  <si>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</si>
  <si>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</si>
  <si>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</si>
  <si>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</si>
  <si>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</si>
  <si>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</si>
  <si>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</si>
  <si>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</si>
  <si>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</si>
  <si>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</si>
  <si>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</si>
  <si>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</si>
  <si>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</si>
  <si>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</si>
  <si>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</si>
  <si>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</si>
  <si>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</si>
  <si>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</si>
  <si>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</si>
  <si>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</si>
  <si>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</si>
  <si>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</si>
  <si>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</si>
  <si>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</si>
  <si>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</si>
  <si>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</si>
  <si>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</si>
  <si>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</si>
  <si>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</si>
  <si>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</si>
  <si>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</si>
  <si>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</si>
  <si>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</si>
  <si>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</si>
  <si>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</si>
  <si>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</si>
  <si>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</si>
  <si>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</si>
  <si>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</si>
  <si>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</si>
  <si>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</si>
  <si>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</si>
  <si>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</si>
  <si>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</si>
  <si>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</si>
  <si>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</si>
  <si>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</si>
  <si>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</si>
  <si>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</si>
  <si>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</si>
  <si>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</si>
  <si>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</si>
  <si>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</si>
  <si>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</si>
  <si>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</si>
  <si>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</si>
  <si>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</si>
  <si>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</si>
  <si>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</si>
  <si>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</si>
  <si>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</si>
  <si>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</si>
  <si>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</si>
  <si>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</si>
  <si>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</si>
  <si>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</si>
  <si>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</si>
  <si>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</si>
  <si>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</si>
  <si>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</si>
  <si>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</si>
  <si>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</si>
  <si>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</si>
  <si>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</si>
  <si>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</si>
  <si>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</si>
  <si>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</si>
  <si>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</si>
  <si>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</si>
  <si>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</si>
  <si>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</si>
  <si>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</si>
  <si>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</si>
  <si>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</si>
  <si>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</si>
  <si>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</si>
  <si>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</si>
  <si>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</si>
  <si>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</si>
  <si>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</si>
  <si>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</si>
  <si>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</si>
  <si>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</si>
  <si>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</si>
  <si>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</si>
  <si>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</si>
  <si>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</si>
  <si>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</si>
  <si>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</si>
  <si>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</si>
  <si>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</si>
  <si>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</si>
  <si>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</si>
  <si>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</si>
  <si>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</si>
  <si>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</si>
  <si>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</si>
  <si>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</si>
  <si>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</si>
  <si>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</si>
  <si>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</si>
  <si>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</si>
  <si>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</si>
  <si>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</si>
  <si>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</si>
  <si>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</si>
  <si>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</si>
  <si>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</si>
  <si>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</si>
  <si>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</si>
  <si>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</si>
  <si>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</si>
  <si>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</si>
  <si>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</si>
  <si>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</si>
  <si>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</si>
  <si>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</si>
  <si>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</si>
  <si>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</si>
  <si>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</si>
  <si>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</si>
  <si>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</si>
  <si>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</si>
  <si>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</si>
  <si>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</si>
  <si>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</si>
  <si>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</si>
  <si>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</si>
  <si>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</si>
  <si>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</si>
  <si>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</si>
  <si>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</si>
  <si>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</si>
  <si>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</si>
  <si>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</si>
  <si>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</si>
  <si>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</si>
  <si>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</si>
  <si>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</si>
  <si>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</si>
  <si>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</si>
  <si>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</si>
  <si>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</si>
  <si>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</si>
  <si>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</si>
  <si>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</si>
  <si>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</si>
  <si>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</si>
  <si>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</si>
  <si>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</si>
  <si>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</si>
  <si>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</si>
  <si>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</si>
  <si>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</si>
  <si>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</si>
  <si>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</si>
  <si>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</si>
  <si>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</si>
  <si>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</si>
  <si>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</si>
  <si>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</si>
  <si>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</si>
  <si>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</si>
  <si>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</si>
  <si>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</si>
  <si>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</si>
  <si>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</si>
  <si>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</si>
  <si>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</si>
  <si>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</si>
  <si>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</si>
  <si>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</si>
  <si>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</si>
  <si>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</si>
  <si>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</si>
  <si>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</si>
  <si>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</si>
  <si>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</si>
  <si>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</si>
  <si>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</si>
  <si>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</si>
  <si>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</si>
  <si>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</si>
  <si>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</si>
  <si>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</si>
  <si>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</si>
  <si>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</si>
  <si>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</si>
  <si>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</si>
  <si>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</si>
  <si>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</si>
  <si>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</si>
  <si>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</si>
  <si>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</si>
  <si>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</si>
  <si>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</si>
  <si>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</si>
  <si>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</si>
  <si>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</si>
  <si>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</si>
  <si>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</si>
  <si>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</si>
  <si>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</si>
  <si>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</si>
  <si>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</si>
  <si>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</si>
  <si>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</si>
  <si>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</si>
  <si>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</si>
  <si>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</si>
  <si>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</si>
  <si>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</si>
  <si>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</si>
  <si>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</si>
  <si>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</si>
  <si>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</si>
  <si>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</si>
  <si>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</si>
  <si>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</si>
  <si>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</si>
  <si>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</si>
  <si>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</si>
  <si>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</si>
  <si>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</si>
  <si>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</si>
  <si>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</si>
  <si>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</si>
  <si>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</si>
  <si>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</si>
  <si>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</si>
  <si>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</si>
  <si>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</si>
  <si>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</si>
  <si>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</si>
  <si>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</si>
  <si>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</si>
  <si>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</si>
  <si>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</si>
  <si>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</si>
  <si>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</si>
  <si>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</si>
  <si>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</si>
  <si>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</si>
  <si>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</si>
  <si>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</si>
  <si>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</si>
  <si>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</si>
  <si>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</si>
  <si>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</si>
  <si>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</si>
  <si>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</si>
  <si>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</si>
  <si>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</si>
  <si>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</si>
  <si>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</si>
  <si>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</si>
  <si>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</si>
  <si>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</si>
  <si>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</si>
  <si>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</si>
  <si>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</si>
  <si>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</si>
  <si>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</si>
  <si>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</si>
  <si>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</si>
  <si>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</si>
  <si>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</si>
  <si>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</si>
  <si>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</si>
  <si>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</si>
  <si>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</si>
  <si>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</si>
  <si>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</si>
  <si>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</si>
  <si>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</si>
  <si>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</si>
  <si>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</si>
  <si>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</si>
  <si>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</si>
  <si>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</si>
  <si>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</si>
  <si>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</si>
  <si>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</si>
  <si>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</si>
  <si>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</si>
  <si>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</si>
  <si>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</si>
  <si>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</si>
  <si>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</si>
  <si>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</si>
  <si>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</si>
  <si>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</si>
  <si>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</si>
  <si>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</si>
  <si>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</si>
  <si>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</si>
  <si>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</si>
  <si>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</si>
  <si>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</si>
  <si>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</si>
  <si>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</si>
  <si>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</si>
  <si>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</si>
  <si>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</si>
  <si>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</si>
  <si>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</si>
  <si>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</si>
  <si>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</si>
  <si>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</si>
  <si>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</si>
  <si>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</si>
  <si>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</si>
  <si>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</si>
  <si>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</si>
  <si>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</si>
  <si>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</si>
  <si>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</si>
  <si>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</si>
  <si>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</si>
  <si>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</si>
  <si>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</si>
  <si>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</si>
  <si>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</si>
  <si>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</si>
  <si>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</si>
  <si>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</si>
  <si>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</si>
  <si>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</si>
  <si>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</si>
  <si>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</si>
  <si>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</si>
  <si>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</si>
  <si>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</si>
  <si>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</si>
  <si>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</si>
  <si>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</si>
  <si>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</si>
  <si>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</si>
  <si>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</si>
  <si>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</si>
  <si>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</si>
  <si>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</si>
  <si>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</si>
  <si>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</si>
  <si>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</si>
  <si>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</si>
  <si>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</si>
  <si>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</si>
  <si>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</si>
  <si>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</si>
  <si>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</si>
  <si>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</si>
  <si>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</si>
  <si>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</si>
  <si>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</si>
  <si>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</si>
  <si>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</si>
  <si>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</si>
  <si>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</si>
  <si>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</si>
  <si>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</si>
  <si>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</si>
  <si>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</si>
  <si>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</si>
  <si>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</si>
  <si>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</si>
  <si>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</si>
  <si>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</si>
  <si>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</si>
  <si>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</si>
  <si>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</si>
  <si>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</si>
  <si>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</si>
  <si>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</si>
  <si>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</si>
  <si>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</si>
  <si>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</si>
  <si>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</si>
  <si>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</si>
  <si>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</si>
  <si>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</si>
  <si>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</si>
  <si>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</si>
  <si>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</si>
  <si>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</si>
  <si>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</si>
  <si>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</si>
  <si>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</si>
  <si>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</si>
  <si>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</si>
  <si>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</si>
  <si>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</si>
  <si>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</si>
  <si>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</si>
  <si>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</si>
  <si>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</si>
  <si>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</si>
  <si>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</si>
  <si>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</si>
  <si>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</si>
  <si>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</si>
  <si>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</si>
  <si>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</si>
  <si>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</si>
  <si>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</si>
  <si>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</si>
  <si>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</si>
  <si>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</si>
  <si>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</si>
  <si>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</si>
  <si>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</si>
  <si>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</si>
  <si>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</si>
  <si>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</si>
  <si>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</si>
  <si>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</si>
  <si>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</si>
  <si>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</si>
  <si>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</si>
  <si>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</si>
  <si>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</si>
  <si>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</si>
  <si>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</si>
  <si>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</si>
  <si>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</si>
  <si>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</si>
  <si>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</si>
  <si>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</si>
  <si>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</si>
  <si>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</si>
  <si>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</si>
  <si>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</si>
  <si>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</si>
  <si>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</si>
  <si>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</si>
  <si>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</si>
  <si>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</si>
  <si>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</si>
  <si>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</si>
  <si>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</si>
  <si>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</si>
  <si>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</si>
  <si>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</si>
  <si>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</si>
  <si>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</si>
  <si>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</si>
  <si>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</si>
  <si>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</si>
  <si>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</si>
  <si>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</si>
  <si>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</si>
  <si>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</si>
  <si>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</si>
  <si>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</si>
  <si>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</si>
  <si>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</si>
  <si>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</si>
  <si>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</si>
  <si>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</si>
  <si>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</si>
  <si>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</si>
  <si>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</si>
  <si>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</si>
  <si>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</si>
  <si>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</si>
  <si>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</si>
  <si>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</si>
  <si>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</si>
  <si>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</si>
  <si>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</si>
  <si>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</si>
  <si>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</si>
  <si>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</si>
  <si>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</si>
  <si>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</si>
  <si>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</si>
  <si>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</si>
  <si>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</si>
  <si>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</si>
  <si>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</si>
  <si>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</si>
  <si>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</si>
  <si>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</si>
  <si>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</si>
  <si>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</si>
  <si>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</si>
  <si>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</si>
  <si>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</si>
  <si>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</si>
  <si>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</si>
  <si>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</si>
  <si>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</si>
  <si>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</si>
  <si>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</si>
  <si>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</si>
  <si>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</si>
  <si>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</si>
  <si>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</si>
  <si>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</si>
  <si>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</si>
  <si>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</si>
  <si>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</si>
  <si>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</si>
  <si>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</si>
  <si>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</si>
  <si>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</si>
  <si>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</si>
  <si>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</si>
  <si>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</si>
  <si>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</si>
  <si>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</si>
  <si>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</si>
  <si>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</si>
  <si>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</si>
  <si>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</si>
  <si>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</si>
  <si>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</si>
  <si>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</si>
  <si>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</si>
  <si>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</si>
  <si>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</si>
  <si>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</si>
  <si>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</si>
  <si>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</si>
  <si>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</si>
  <si>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</si>
  <si>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</si>
  <si>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</si>
  <si>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</si>
  <si>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</si>
  <si>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</si>
  <si>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</si>
  <si>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</si>
  <si>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</si>
  <si>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</si>
  <si>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</si>
  <si>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</si>
  <si>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</si>
  <si>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</si>
  <si>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</si>
  <si>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</si>
  <si>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</si>
  <si>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</si>
  <si>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</si>
  <si>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</si>
  <si>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</si>
  <si>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</si>
  <si>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</si>
  <si>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</si>
  <si>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</si>
  <si>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</si>
  <si>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</si>
  <si>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</si>
  <si>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</si>
  <si>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</si>
  <si>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</si>
  <si>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</si>
  <si>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</si>
  <si>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</si>
  <si>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</si>
  <si>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</si>
  <si>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</si>
  <si>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</si>
  <si>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</si>
  <si>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</si>
  <si>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</si>
  <si>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</si>
  <si>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</si>
  <si>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</si>
  <si>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</si>
  <si>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</si>
  <si>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</si>
  <si>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</si>
  <si>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</si>
  <si>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</si>
  <si>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</si>
  <si>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</si>
  <si>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</si>
  <si>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</si>
  <si>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</si>
  <si>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</si>
  <si>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</si>
  <si>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</si>
  <si>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</si>
  <si>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</si>
  <si>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</si>
  <si>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</si>
  <si>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</si>
  <si>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</si>
  <si>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</si>
  <si>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</si>
  <si>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</si>
  <si>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</si>
  <si>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</si>
  <si>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</si>
  <si>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</si>
  <si>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</si>
  <si>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</si>
  <si>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</si>
  <si>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</si>
  <si>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</si>
  <si>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</si>
  <si>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</si>
  <si>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</si>
  <si>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</si>
  <si>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</si>
  <si>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</si>
  <si>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</si>
  <si>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</si>
  <si>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</si>
  <si>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</si>
  <si>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</si>
  <si>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</si>
  <si>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</si>
  <si>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</si>
  <si>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</si>
  <si>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</si>
  <si>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</si>
  <si>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</si>
  <si>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</si>
  <si>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</si>
  <si>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</si>
  <si>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</si>
  <si>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</si>
  <si>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</si>
  <si>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</si>
  <si>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</si>
  <si>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</si>
  <si>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</si>
  <si>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</si>
  <si>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</si>
  <si>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</si>
  <si>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</si>
  <si>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</si>
  <si>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</si>
  <si>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</si>
  <si>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</si>
  <si>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</si>
  <si>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</si>
  <si>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</si>
  <si>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</si>
  <si>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</si>
  <si>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</si>
  <si>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</si>
  <si>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</si>
  <si>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</si>
  <si>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</si>
  <si>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</si>
  <si>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</si>
  <si>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</si>
  <si>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</si>
  <si>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</si>
  <si>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</si>
  <si>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</si>
  <si>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</si>
  <si>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</si>
  <si>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</si>
  <si>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</si>
  <si>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</si>
  <si>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</si>
  <si>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</si>
  <si>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</si>
  <si>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</si>
  <si>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</si>
  <si>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</si>
  <si>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</si>
  <si>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</si>
  <si>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</si>
  <si>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</si>
  <si>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</si>
  <si>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</si>
  <si>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</si>
  <si>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</si>
  <si>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</si>
  <si>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</si>
  <si>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</si>
  <si>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</si>
  <si>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</si>
  <si>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</si>
  <si>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</si>
  <si>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</si>
  <si>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</si>
  <si>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</si>
  <si>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</si>
  <si>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</si>
  <si>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</si>
  <si>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</si>
  <si>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</si>
  <si>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</si>
  <si>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</si>
  <si>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</si>
  <si>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</si>
  <si>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</si>
  <si>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</si>
  <si>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</si>
  <si>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</si>
  <si>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</si>
  <si>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</si>
  <si>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</si>
  <si>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</si>
  <si>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</si>
  <si>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</si>
  <si>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</si>
  <si>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</si>
  <si>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</si>
  <si>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</si>
  <si>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</si>
  <si>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</si>
  <si>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</si>
  <si>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</si>
  <si>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</si>
  <si>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</si>
  <si>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</si>
  <si>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</si>
  <si>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</si>
  <si>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</si>
  <si>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</si>
  <si>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</si>
  <si>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</si>
  <si>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</si>
  <si>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</si>
  <si>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</si>
  <si>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</si>
  <si>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</si>
  <si>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</si>
  <si>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</si>
  <si>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</si>
  <si>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</si>
  <si>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</si>
  <si>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</si>
  <si>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</si>
  <si>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</si>
  <si>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</si>
  <si>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</si>
  <si>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</si>
  <si>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</si>
  <si>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</si>
  <si>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</si>
  <si>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</si>
  <si>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</si>
  <si>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</si>
  <si>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</si>
  <si>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</si>
  <si>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</si>
  <si>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</si>
  <si>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</si>
  <si>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</si>
  <si>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</si>
  <si>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</si>
  <si>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</si>
  <si>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</si>
  <si>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</si>
  <si>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</si>
  <si>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</si>
  <si>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</si>
  <si>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</si>
  <si>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</si>
  <si>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</si>
  <si>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</si>
  <si>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</si>
  <si>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</si>
  <si>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</si>
  <si>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</si>
  <si>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</si>
  <si>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</si>
  <si>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</si>
  <si>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</si>
  <si>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</si>
  <si>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</si>
  <si>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</si>
  <si>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</si>
  <si>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</si>
  <si>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</si>
  <si>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</si>
  <si>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</si>
  <si>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</si>
  <si>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</si>
  <si>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</si>
  <si>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</si>
  <si>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</si>
  <si>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</si>
  <si>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</si>
  <si>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</si>
  <si>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</si>
  <si>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</si>
  <si>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</si>
  <si>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</si>
  <si>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</si>
  <si>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</si>
  <si>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</si>
  <si>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</si>
  <si>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</si>
  <si>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</si>
  <si>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</si>
  <si>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</si>
  <si>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</si>
  <si>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</si>
  <si>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</si>
  <si>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</si>
  <si>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</si>
  <si>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</si>
  <si>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</si>
  <si>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</si>
  <si>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</si>
  <si>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</si>
  <si>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</si>
  <si>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</si>
  <si>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</si>
  <si>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</si>
  <si>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</si>
  <si>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</si>
  <si>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</si>
  <si>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</si>
  <si>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</si>
  <si>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</si>
  <si>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</si>
  <si>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</si>
  <si>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</si>
  <si>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</si>
  <si>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</si>
  <si>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</si>
  <si>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</si>
  <si>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</si>
  <si>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</si>
  <si>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</si>
  <si>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</si>
  <si>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</si>
  <si>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</si>
  <si>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</si>
  <si>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</si>
  <si>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</si>
  <si>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</si>
  <si>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</si>
  <si>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</si>
  <si>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</si>
  <si>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</si>
  <si>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</si>
  <si>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</si>
  <si>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</si>
  <si>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</si>
  <si>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</si>
  <si>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</si>
  <si>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</si>
  <si>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</si>
  <si>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</si>
  <si>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</si>
  <si>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</si>
  <si>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</si>
  <si>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</si>
  <si>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</si>
  <si>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</si>
  <si>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</si>
  <si>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</si>
  <si>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</si>
  <si>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</si>
  <si>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</si>
  <si>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</si>
  <si>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</si>
  <si>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</si>
  <si>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</si>
  <si>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</si>
  <si>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</si>
  <si>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</si>
  <si>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</si>
  <si>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</si>
  <si>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</si>
  <si>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</si>
  <si>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</si>
  <si>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</si>
  <si>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</si>
  <si>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</si>
  <si>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</si>
  <si>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</si>
  <si>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</si>
  <si>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</si>
  <si>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</si>
  <si>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</si>
  <si>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</si>
  <si>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</si>
  <si>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</si>
  <si>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</si>
  <si>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</si>
  <si>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</si>
  <si>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</si>
  <si>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</si>
  <si>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</si>
  <si>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</si>
  <si>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</si>
  <si>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</si>
  <si>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</si>
  <si>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</si>
  <si>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</si>
  <si>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</si>
  <si>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</si>
  <si>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</si>
  <si>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</si>
  <si>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</si>
  <si>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</si>
  <si>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</si>
  <si>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</si>
  <si>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</si>
  <si>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</si>
  <si>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</si>
  <si>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</si>
  <si>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</si>
  <si>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</si>
  <si>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</si>
  <si>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</si>
  <si>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</si>
  <si>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</si>
  <si>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</si>
  <si>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</si>
  <si>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</si>
  <si>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</si>
  <si>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</si>
  <si>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</si>
  <si>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</si>
  <si>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</si>
  <si>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</si>
  <si>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</si>
  <si>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</si>
  <si>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</si>
  <si>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</si>
  <si>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</si>
  <si>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</si>
  <si>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</si>
  <si>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</si>
  <si>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</si>
  <si>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</si>
  <si>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</si>
  <si>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</si>
  <si>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</si>
  <si>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</si>
  <si>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</si>
  <si>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</si>
  <si>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</si>
  <si>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</si>
  <si>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</si>
  <si>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</si>
  <si>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</si>
  <si>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</si>
  <si>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</si>
  <si>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</si>
  <si>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</si>
  <si>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</si>
  <si>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</si>
  <si>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</si>
  <si>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</si>
  <si>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</si>
  <si>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</si>
  <si>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</si>
  <si>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</si>
  <si>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</si>
  <si>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</si>
  <si>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</si>
  <si>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</si>
  <si>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</si>
  <si>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</si>
  <si>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</si>
  <si>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</si>
  <si>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</si>
  <si>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</si>
  <si>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</si>
  <si>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</si>
  <si>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</si>
  <si>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</si>
  <si>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</si>
  <si>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</si>
  <si>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</si>
  <si>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</si>
  <si>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</si>
  <si>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</si>
  <si>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</si>
  <si>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</si>
  <si>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</si>
  <si>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</si>
  <si>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</si>
  <si>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</si>
  <si>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</si>
  <si>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</si>
  <si>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</si>
  <si>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</si>
  <si>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</si>
  <si>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</si>
  <si>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</si>
  <si>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</si>
  <si>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</si>
  <si>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</si>
  <si>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</si>
  <si>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</si>
  <si>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</si>
  <si>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</si>
  <si>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</si>
  <si>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</si>
  <si>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</si>
  <si>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</si>
  <si>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</si>
  <si>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</si>
  <si>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</si>
  <si>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</si>
  <si>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</si>
  <si>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</si>
  <si>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</si>
  <si>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</si>
  <si>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</si>
  <si>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</si>
  <si>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</si>
  <si>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</si>
  <si>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</si>
  <si>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</si>
  <si>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</si>
  <si>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</si>
  <si>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</si>
  <si>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</si>
  <si>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</si>
  <si>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</si>
  <si>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</si>
  <si>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</si>
  <si>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</si>
  <si>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</si>
  <si>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</si>
  <si>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</si>
  <si>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</si>
  <si>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</si>
  <si>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</si>
  <si>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</si>
  <si>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</si>
  <si>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</si>
  <si>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</si>
  <si>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</si>
  <si>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</si>
  <si>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</si>
  <si>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</si>
  <si>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</si>
  <si>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</si>
  <si>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</si>
  <si>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</si>
  <si>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</si>
  <si>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</si>
  <si>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</si>
  <si>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</si>
  <si>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</si>
  <si>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</si>
  <si>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</si>
  <si>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</si>
  <si>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</si>
  <si>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</si>
  <si>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</si>
  <si>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</si>
  <si>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</si>
  <si>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</si>
  <si>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</si>
  <si>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</si>
  <si>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</si>
  <si>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</si>
  <si>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</si>
  <si>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</si>
  <si>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</si>
  <si>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</si>
  <si>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</si>
  <si>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</si>
  <si>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</si>
  <si>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</si>
  <si>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</si>
  <si>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</si>
  <si>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</si>
  <si>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</si>
  <si>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</si>
  <si>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</si>
  <si>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</si>
  <si>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</si>
  <si>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</si>
  <si>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</si>
  <si>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</si>
  <si>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</si>
  <si>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</si>
  <si>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</si>
  <si>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</si>
  <si>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</si>
  <si>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</si>
  <si>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</si>
  <si>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</si>
  <si>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</si>
  <si>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</si>
  <si>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</si>
  <si>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</si>
  <si>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</si>
  <si>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</si>
  <si>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</si>
  <si>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</si>
  <si>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</si>
  <si>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</si>
  <si>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</si>
  <si>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</si>
  <si>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</si>
  <si>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</si>
  <si>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</si>
  <si>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</si>
  <si>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</si>
  <si>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</si>
  <si>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</si>
  <si>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</si>
  <si>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</si>
  <si>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</si>
  <si>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</si>
  <si>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</si>
  <si>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</si>
  <si>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</si>
  <si>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</si>
  <si>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</si>
  <si>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</si>
  <si>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</si>
  <si>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</si>
  <si>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</si>
  <si>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</si>
  <si>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</si>
  <si>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</si>
  <si>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</si>
  <si>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</si>
  <si>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</si>
  <si>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</si>
  <si>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</si>
  <si>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</si>
  <si>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</si>
  <si>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</si>
  <si>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</si>
  <si>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</si>
  <si>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</si>
  <si>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</si>
  <si>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</si>
  <si>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</si>
  <si>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</si>
  <si>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</si>
  <si>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</si>
  <si>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</si>
  <si>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</si>
  <si>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</si>
  <si>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</si>
  <si>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</si>
  <si>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</si>
  <si>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</si>
  <si>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</si>
  <si>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</si>
  <si>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</si>
  <si>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</si>
  <si>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</si>
  <si>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</si>
  <si>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</si>
  <si>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</si>
  <si>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</si>
  <si>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</si>
  <si>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</si>
  <si>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</si>
  <si>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</si>
  <si>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</si>
  <si>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</si>
  <si>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</si>
  <si>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</si>
  <si>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</si>
  <si>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</si>
  <si>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</si>
  <si>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</si>
  <si>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</si>
  <si>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</si>
  <si>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</si>
  <si>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</si>
  <si>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</si>
  <si>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</si>
  <si>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</si>
  <si>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</si>
  <si>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</si>
  <si>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</si>
  <si>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</si>
  <si>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</si>
  <si>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</si>
  <si>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</si>
  <si>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</si>
  <si>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</si>
  <si>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</si>
  <si>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</si>
  <si>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</si>
  <si>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</si>
  <si>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</si>
  <si>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</si>
  <si>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</si>
  <si>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</si>
  <si>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</si>
  <si>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</si>
  <si>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</si>
  <si>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</si>
  <si>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</si>
  <si>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</si>
  <si>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</si>
  <si>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</si>
  <si>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</si>
  <si>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</si>
  <si>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</si>
  <si>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</si>
  <si>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</si>
  <si>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</si>
  <si>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</si>
  <si>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</si>
  <si>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</si>
  <si>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</si>
  <si>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</si>
  <si>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</si>
  <si>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</si>
  <si>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</si>
  <si>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</si>
  <si>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</si>
  <si>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</si>
  <si>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</si>
  <si>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</si>
  <si>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</si>
  <si>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</si>
  <si>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</si>
  <si>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</si>
  <si>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</si>
  <si>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</si>
  <si>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</si>
  <si>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</si>
  <si>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</si>
  <si>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</si>
  <si>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</si>
  <si>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</si>
  <si>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</si>
  <si>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</si>
  <si>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</si>
  <si>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</si>
  <si>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</si>
  <si>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</si>
  <si>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</si>
  <si>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</si>
  <si>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</si>
  <si>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</si>
  <si>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</si>
  <si>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</si>
  <si>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</si>
  <si>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</si>
  <si>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</si>
  <si>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</si>
  <si>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</si>
  <si>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</si>
  <si>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</si>
  <si>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</si>
  <si>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</si>
  <si>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</si>
  <si>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</si>
  <si>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</si>
  <si>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</si>
  <si>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</si>
  <si>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</si>
  <si>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</si>
  <si>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</si>
  <si>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</si>
  <si>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</si>
  <si>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</si>
  <si>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</si>
  <si>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</si>
  <si>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</si>
  <si>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</si>
  <si>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</si>
  <si>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</si>
  <si>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</si>
  <si>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</si>
  <si>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</si>
  <si>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</si>
  <si>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</si>
  <si>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</si>
  <si>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</si>
  <si>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</si>
  <si>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</si>
  <si>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</si>
  <si>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</si>
  <si>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</si>
  <si>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</si>
  <si>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</si>
  <si>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</si>
  <si>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</si>
  <si>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</si>
  <si>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</si>
  <si>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</si>
  <si>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</si>
  <si>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</si>
  <si>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</si>
  <si>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</si>
  <si>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</si>
  <si>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</si>
  <si>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</si>
  <si>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</si>
  <si>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</si>
  <si>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</si>
  <si>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</si>
  <si>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</si>
  <si>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</si>
  <si>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</si>
  <si>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</si>
  <si>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</si>
  <si>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</si>
  <si>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</si>
  <si>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</si>
  <si>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</si>
  <si>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</si>
  <si>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</si>
  <si>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</si>
  <si>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</si>
  <si>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</si>
  <si>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</si>
  <si>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</si>
  <si>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</si>
  <si>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</si>
  <si>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</si>
  <si>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</si>
  <si>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</si>
  <si>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</si>
  <si>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</si>
  <si>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</si>
  <si>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</si>
  <si>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</si>
  <si>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</si>
  <si>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</si>
  <si>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</si>
  <si>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</si>
  <si>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</si>
  <si>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</si>
  <si>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</si>
  <si>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</si>
  <si>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</si>
  <si>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</si>
  <si>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</si>
  <si>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</si>
  <si>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</si>
  <si>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</si>
  <si>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</si>
  <si>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</si>
  <si>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</si>
  <si>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</si>
  <si>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</si>
  <si>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</si>
  <si>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</si>
  <si>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</si>
  <si>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</si>
  <si>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</si>
  <si>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</si>
  <si>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</si>
  <si>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</si>
  <si>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</si>
  <si>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</si>
  <si>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</si>
  <si>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</si>
  <si>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</si>
  <si>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</si>
  <si>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</si>
  <si>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</si>
  <si>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</si>
  <si>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</si>
  <si>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</si>
  <si>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</si>
  <si>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</si>
  <si>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</si>
  <si>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</si>
  <si>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</si>
  <si>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</si>
  <si>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</si>
  <si>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</si>
  <si>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</si>
  <si>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</si>
  <si>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</si>
  <si>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</si>
  <si>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</si>
  <si>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</si>
  <si>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</si>
  <si>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</si>
  <si>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</si>
  <si>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</si>
  <si>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</si>
  <si>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</si>
  <si>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</si>
  <si>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</si>
  <si>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</si>
  <si>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</si>
  <si>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</si>
  <si>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</si>
  <si>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</si>
  <si>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</si>
  <si>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</si>
  <si>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</si>
  <si>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</si>
  <si>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</si>
  <si>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</si>
  <si>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</si>
  <si>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</si>
  <si>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</si>
  <si>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</si>
  <si>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</si>
  <si>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</si>
  <si>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</si>
  <si>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</si>
  <si>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</si>
  <si>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</si>
  <si>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</si>
  <si>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</si>
  <si>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</si>
  <si>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</si>
  <si>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</si>
  <si>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</si>
  <si>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</si>
  <si>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</si>
  <si>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</si>
  <si>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</si>
  <si>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</si>
  <si>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</si>
  <si>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</si>
  <si>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</si>
  <si>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</si>
  <si>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</si>
  <si>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</si>
  <si>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</si>
  <si>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</si>
  <si>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</si>
  <si>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</si>
  <si>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</si>
  <si>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</si>
  <si>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</si>
  <si>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</si>
  <si>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</si>
  <si>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</si>
  <si>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</si>
  <si>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</si>
  <si>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</si>
  <si>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</si>
  <si>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</si>
  <si>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</si>
  <si>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</si>
  <si>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</si>
  <si>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</si>
  <si>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</si>
  <si>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</si>
  <si>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</si>
  <si>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</si>
  <si>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</si>
  <si>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</si>
  <si>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</si>
  <si>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</si>
  <si>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</si>
  <si>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</si>
  <si>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</si>
  <si>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</si>
  <si>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</si>
  <si>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</si>
  <si>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</si>
  <si>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</si>
  <si>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</si>
  <si>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</si>
  <si>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</si>
  <si>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</si>
  <si>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</si>
  <si>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</si>
  <si>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</si>
  <si>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</si>
  <si>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</si>
  <si>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</si>
  <si>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</si>
  <si>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</si>
  <si>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</si>
  <si>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</si>
  <si>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</si>
  <si>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</si>
  <si>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</si>
  <si>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</si>
  <si>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</si>
  <si>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</si>
  <si>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</si>
  <si>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</si>
  <si>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</si>
  <si>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</si>
  <si>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</si>
  <si>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</si>
  <si>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</si>
  <si>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</si>
  <si>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</si>
  <si>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</si>
  <si>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</si>
  <si>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</si>
  <si>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</si>
  <si>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</si>
  <si>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</si>
  <si>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</si>
  <si>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</si>
  <si>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</si>
  <si>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</si>
  <si>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</si>
  <si>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</si>
  <si>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</si>
  <si>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</si>
  <si>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</si>
  <si>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</si>
  <si>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</si>
  <si>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</si>
  <si>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</si>
  <si>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</si>
  <si>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</si>
  <si>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</si>
  <si>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</si>
  <si>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</si>
  <si>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</si>
  <si>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</si>
  <si>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</si>
  <si>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</si>
  <si>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</si>
  <si>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</si>
  <si>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</si>
  <si>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</si>
  <si>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</si>
  <si>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</si>
  <si>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</si>
  <si>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</si>
  <si>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</si>
  <si>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</si>
  <si>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</si>
  <si>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</si>
  <si>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</si>
  <si>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</si>
  <si>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</si>
  <si>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</si>
  <si>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</si>
  <si>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</si>
  <si>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</si>
  <si>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</si>
  <si>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</si>
  <si>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</si>
  <si>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</si>
  <si>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</si>
  <si>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</si>
  <si>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</si>
  <si>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</si>
  <si>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</si>
  <si>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</si>
  <si>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</si>
  <si>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</si>
  <si>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</si>
  <si>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</si>
  <si>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</si>
  <si>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</si>
  <si>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</si>
  <si>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</si>
  <si>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</si>
  <si>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</si>
  <si>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</si>
  <si>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</si>
  <si>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</si>
  <si>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</si>
  <si>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</si>
  <si>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</si>
  <si>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</si>
  <si>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</si>
  <si>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</si>
  <si>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</si>
  <si>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</si>
  <si>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</si>
  <si>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</si>
  <si>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</si>
  <si>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</si>
  <si>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</si>
  <si>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</si>
  <si>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</si>
  <si>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</si>
  <si>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</si>
  <si>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</si>
  <si>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</si>
  <si>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</si>
  <si>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</si>
  <si>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</si>
  <si>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</si>
  <si>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</si>
  <si>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</si>
  <si>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</si>
  <si>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</si>
  <si>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</si>
  <si>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</si>
  <si>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</si>
  <si>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</si>
  <si>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</si>
  <si>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</si>
  <si>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</si>
  <si>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</si>
  <si>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</si>
  <si>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</si>
  <si>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</si>
  <si>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</si>
  <si>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</si>
  <si>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</si>
  <si>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</si>
  <si>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</si>
  <si>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</si>
  <si>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</si>
  <si>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</si>
  <si>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</si>
  <si>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</si>
  <si>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</si>
  <si>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</si>
  <si>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</si>
  <si>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</si>
  <si>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</si>
  <si>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</si>
  <si>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</si>
  <si>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</si>
  <si>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</si>
  <si>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</si>
  <si>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</si>
  <si>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</si>
  <si>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</si>
  <si>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</si>
  <si>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</si>
  <si>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</si>
  <si>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</si>
  <si>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</si>
  <si>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</si>
  <si>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</si>
  <si>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</si>
  <si>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</si>
  <si>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</si>
  <si>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</si>
  <si>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</si>
  <si>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</si>
  <si>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</si>
  <si>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</si>
  <si>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</si>
  <si>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</si>
  <si>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</si>
  <si>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</si>
  <si>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</si>
  <si>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</si>
  <si>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</si>
  <si>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</si>
  <si>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</si>
  <si>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</si>
  <si>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</si>
  <si>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</si>
  <si>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</si>
  <si>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</si>
  <si>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</si>
  <si>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</si>
  <si>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</si>
  <si>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</si>
  <si>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</si>
  <si>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</si>
  <si>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</si>
  <si>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</si>
  <si>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</si>
  <si>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</si>
  <si>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</si>
  <si>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</si>
  <si>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</si>
  <si>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</si>
  <si>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</si>
  <si>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</si>
  <si>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</si>
  <si>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</si>
  <si>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</si>
  <si>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</si>
  <si>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</si>
  <si>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</si>
  <si>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</si>
  <si>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</si>
  <si>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</si>
  <si>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</si>
  <si>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</si>
  <si>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</si>
  <si>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</si>
  <si>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</si>
  <si>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</si>
  <si>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</si>
  <si>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</si>
  <si>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</si>
  <si>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</si>
  <si>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</si>
  <si>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</si>
  <si>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</si>
  <si>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</si>
  <si>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</si>
  <si>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</si>
  <si>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</si>
  <si>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</si>
  <si>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</si>
  <si>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</si>
  <si>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</si>
  <si>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</si>
  <si>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</si>
  <si>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</si>
  <si>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</si>
  <si>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</si>
  <si>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</si>
  <si>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</si>
  <si>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</si>
  <si>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</si>
  <si>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</si>
  <si>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</si>
  <si>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</si>
  <si>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</si>
  <si>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</si>
  <si>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</si>
  <si>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</si>
  <si>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</si>
  <si>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</si>
  <si>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</si>
  <si>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</si>
  <si>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</si>
  <si>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</si>
  <si>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</si>
  <si>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</si>
  <si>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</si>
  <si>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</si>
  <si>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</si>
  <si>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</si>
  <si>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</si>
  <si>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</si>
  <si>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</si>
  <si>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</si>
  <si>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</si>
  <si>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</si>
  <si>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</si>
  <si>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</si>
  <si>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</si>
  <si>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</si>
  <si>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</si>
  <si>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</si>
  <si>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</si>
  <si>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</si>
  <si>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</si>
  <si>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</si>
  <si>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</si>
  <si>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</si>
  <si>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</si>
  <si>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</si>
  <si>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</si>
  <si>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</si>
  <si>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</si>
  <si>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</si>
  <si>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</si>
  <si>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</si>
  <si>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</si>
  <si>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</si>
  <si>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</si>
  <si>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</si>
  <si>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</si>
  <si>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</si>
  <si>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</si>
  <si>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</si>
  <si>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</si>
  <si>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</si>
  <si>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</si>
  <si>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</si>
  <si>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</si>
  <si>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</si>
  <si>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</si>
  <si>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</si>
  <si>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</si>
  <si>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</si>
  <si>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</si>
  <si>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</si>
  <si>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</si>
  <si>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</si>
  <si>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</si>
  <si>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</si>
  <si>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</si>
  <si>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</si>
  <si>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</si>
  <si>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</si>
  <si>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</si>
  <si>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</si>
  <si>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</si>
  <si>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</si>
  <si>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</si>
  <si>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</si>
  <si>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</si>
  <si>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</si>
  <si>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</si>
  <si>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</si>
  <si>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</si>
  <si>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</si>
  <si>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</si>
  <si>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</si>
  <si>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</si>
  <si>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</si>
  <si>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</si>
  <si>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</si>
  <si>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</si>
  <si>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</si>
  <si>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</si>
  <si>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</si>
  <si>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</si>
  <si>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</si>
  <si>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</si>
  <si>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</si>
  <si>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</si>
  <si>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</si>
  <si>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</si>
  <si>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</si>
  <si>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</si>
  <si>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</si>
  <si>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</si>
  <si>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</si>
  <si>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</si>
  <si>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</si>
  <si>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</si>
  <si>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</si>
  <si>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</si>
  <si>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</si>
  <si>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</si>
  <si>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</si>
  <si>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</si>
  <si>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</si>
  <si>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</si>
  <si>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</si>
  <si>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</si>
  <si>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</si>
  <si>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</si>
  <si>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</si>
  <si>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</si>
  <si>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</si>
  <si>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</si>
  <si>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</si>
  <si>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</si>
  <si>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</si>
  <si>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</si>
  <si>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</si>
  <si>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</si>
  <si>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</si>
  <si>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</si>
  <si>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</si>
  <si>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</si>
  <si>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</si>
  <si>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</si>
  <si>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</si>
  <si>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</si>
  <si>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</si>
  <si>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</si>
  <si>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</si>
  <si>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</si>
  <si>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</si>
  <si>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</si>
  <si>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</si>
  <si>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</si>
  <si>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</si>
  <si>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</si>
  <si>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</si>
  <si>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</si>
  <si>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</si>
  <si>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</si>
  <si>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</si>
  <si>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</si>
  <si>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</si>
  <si>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</si>
  <si>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</si>
  <si>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</si>
  <si>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</si>
  <si>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</si>
  <si>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</si>
  <si>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</si>
  <si>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</si>
  <si>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</si>
  <si>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</si>
  <si>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</si>
  <si>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</si>
  <si>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</si>
  <si>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</si>
  <si>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</si>
  <si>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</si>
  <si>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</si>
  <si>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</si>
  <si>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</si>
  <si>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</si>
  <si>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</si>
  <si>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</si>
  <si>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</si>
  <si>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</si>
  <si>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</si>
  <si>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</si>
  <si>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</si>
  <si>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</si>
  <si>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</si>
  <si>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</si>
  <si>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</si>
  <si>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</si>
  <si>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</si>
  <si>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</si>
  <si>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</si>
  <si>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</si>
  <si>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</si>
  <si>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</si>
  <si>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</si>
  <si>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</si>
  <si>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</si>
  <si>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</si>
  <si>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</si>
  <si>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</si>
  <si>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</si>
  <si>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</si>
  <si>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</si>
  <si>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</si>
  <si>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</si>
  <si>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</si>
  <si>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</si>
  <si>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</si>
  <si>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</si>
  <si>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</si>
  <si>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</si>
  <si>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</si>
  <si>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</si>
  <si>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</si>
  <si>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</si>
  <si>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</si>
  <si>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</si>
  <si>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</si>
  <si>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</si>
  <si>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</si>
  <si>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</si>
  <si>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</si>
  <si>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</si>
  <si>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</si>
  <si>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</si>
  <si>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</si>
  <si>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</si>
  <si>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</si>
  <si>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</si>
  <si>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</si>
  <si>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</si>
  <si>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</si>
  <si>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</si>
  <si>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</si>
  <si>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</si>
  <si>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</si>
  <si>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</si>
  <si>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</si>
  <si>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</si>
  <si>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</si>
  <si>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</si>
  <si>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</si>
  <si>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</si>
  <si>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</si>
  <si>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</si>
  <si>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</si>
  <si>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</si>
  <si>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</si>
  <si>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</si>
  <si>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</si>
  <si>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</si>
  <si>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</si>
  <si>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</si>
  <si>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</si>
  <si>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</si>
  <si>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</si>
  <si>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</si>
  <si>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</si>
  <si>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</si>
  <si>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</si>
  <si>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</si>
  <si>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</si>
  <si>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</si>
  <si>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</si>
  <si>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</si>
  <si>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</si>
  <si>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</si>
  <si>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</si>
  <si>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</si>
  <si>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</si>
  <si>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</si>
  <si>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</si>
  <si>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</si>
  <si>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</si>
  <si>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</si>
  <si>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</si>
  <si>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</si>
  <si>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</si>
  <si>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</si>
  <si>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</si>
  <si>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</si>
  <si>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</si>
  <si>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</si>
  <si>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</si>
  <si>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</si>
  <si>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</si>
  <si>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</si>
  <si>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</si>
  <si>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</si>
  <si>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</si>
  <si>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</si>
  <si>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</si>
  <si>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</si>
  <si>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</si>
  <si>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</si>
  <si>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</si>
  <si>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</si>
  <si>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</si>
  <si>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</si>
  <si>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</si>
  <si>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</si>
  <si>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</si>
  <si>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</si>
  <si>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</si>
  <si>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</si>
  <si>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</si>
  <si>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</si>
  <si>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</si>
  <si>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</si>
  <si>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</si>
  <si>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</si>
  <si>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</si>
  <si>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</si>
  <si>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</si>
  <si>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</si>
  <si>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</si>
  <si>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</si>
  <si>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</si>
  <si>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</si>
  <si>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</si>
  <si>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</si>
  <si>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</si>
  <si>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</si>
  <si>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</si>
  <si>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</si>
  <si>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</si>
  <si>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</si>
  <si>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</si>
  <si>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</si>
  <si>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</si>
  <si>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</si>
  <si>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</si>
  <si>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</si>
  <si>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</si>
  <si>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</si>
  <si>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</si>
  <si>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</si>
  <si>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</si>
  <si>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</si>
  <si>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</si>
  <si>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</si>
  <si>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</si>
  <si>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</si>
  <si>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</si>
  <si>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</si>
  <si>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</si>
  <si>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</si>
  <si>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</si>
  <si>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</si>
  <si>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</si>
  <si>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</si>
  <si>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</si>
  <si>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</si>
  <si>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</si>
  <si>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</si>
  <si>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</si>
  <si>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</si>
  <si>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</si>
  <si>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</si>
  <si>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</si>
  <si>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</si>
  <si>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</si>
  <si>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</si>
  <si>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</si>
  <si>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</si>
  <si>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</si>
  <si>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</si>
  <si>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</si>
  <si>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</si>
  <si>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</si>
  <si>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</si>
  <si>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</si>
  <si>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</si>
  <si>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</si>
  <si>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</si>
  <si>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</si>
  <si>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</si>
  <si>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</si>
  <si>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</si>
  <si>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</si>
  <si>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</si>
  <si>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</si>
  <si>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</si>
  <si>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</si>
  <si>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</si>
  <si>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</si>
  <si>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</si>
  <si>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</si>
  <si>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</si>
  <si>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</si>
  <si>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</si>
  <si>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</si>
  <si>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</si>
  <si>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</si>
  <si>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</si>
  <si>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</si>
  <si>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</si>
  <si>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</si>
  <si>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</si>
  <si>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</si>
  <si>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</si>
  <si>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</si>
  <si>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</si>
  <si>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</si>
  <si>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</si>
  <si>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</si>
  <si>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</si>
  <si>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</si>
  <si>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</si>
  <si>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</si>
  <si>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</si>
  <si>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</si>
  <si>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</si>
  <si>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</si>
  <si>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</si>
  <si>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</si>
  <si>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</si>
  <si>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</si>
  <si>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</si>
  <si>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</si>
  <si>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</si>
  <si>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</si>
  <si>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</si>
  <si>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</si>
  <si>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</si>
  <si>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</si>
  <si>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</si>
  <si>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</si>
  <si>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</si>
  <si>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</si>
  <si>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</si>
  <si>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</si>
  <si>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</si>
  <si>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</si>
  <si>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</si>
  <si>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</si>
  <si>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</si>
  <si>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</si>
  <si>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</si>
  <si>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</si>
  <si>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</si>
  <si>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</si>
  <si>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</si>
  <si>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</si>
  <si>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</si>
  <si>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</si>
  <si>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</si>
  <si>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</si>
  <si>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</si>
  <si>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</si>
  <si>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</si>
  <si>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</si>
  <si>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</si>
  <si>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</si>
  <si>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</si>
  <si>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</si>
  <si>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</si>
  <si>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</si>
  <si>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</si>
  <si>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</si>
  <si>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</si>
  <si>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</si>
  <si>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</si>
  <si>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</si>
  <si>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</si>
  <si>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</si>
  <si>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</si>
  <si>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</si>
  <si>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</si>
  <si>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</si>
  <si>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</si>
  <si>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</si>
  <si>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</si>
  <si>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</si>
  <si>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</si>
  <si>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</si>
  <si>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</si>
  <si>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</si>
  <si>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</si>
  <si>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</si>
  <si>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</si>
  <si>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</si>
  <si>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</si>
  <si>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</si>
  <si>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</si>
  <si>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</si>
  <si>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</si>
  <si>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</si>
  <si>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</si>
  <si>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</si>
  <si>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</si>
  <si>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</si>
  <si>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</si>
  <si>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</si>
  <si>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</si>
  <si>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</si>
  <si>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</si>
  <si>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</si>
  <si>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</si>
  <si>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</si>
  <si>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</si>
  <si>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</si>
  <si>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</si>
  <si>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</si>
  <si>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</si>
  <si>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</si>
  <si>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</si>
  <si>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</si>
  <si>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</si>
  <si>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</si>
  <si>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</si>
  <si>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</si>
  <si>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</si>
  <si>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</si>
  <si>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</si>
  <si>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</si>
  <si>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</si>
  <si>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</si>
  <si>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</si>
  <si>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</si>
  <si>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</si>
  <si>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</si>
  <si>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</si>
  <si>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</si>
  <si>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</si>
  <si>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</si>
  <si>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</si>
  <si>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</si>
  <si>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</si>
  <si>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</si>
  <si>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</si>
  <si>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</si>
  <si>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</si>
  <si>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</si>
  <si>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</si>
  <si>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</si>
  <si>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</si>
  <si>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</si>
  <si>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</si>
  <si>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</si>
  <si>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</si>
  <si>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</si>
  <si>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</si>
  <si>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</si>
  <si>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</si>
  <si>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</si>
  <si>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</si>
  <si>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</si>
  <si>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</si>
  <si>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</si>
  <si>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</si>
  <si>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</si>
  <si>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</si>
  <si>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</si>
  <si>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</si>
  <si>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</si>
  <si>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</si>
  <si>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</si>
  <si>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</si>
  <si>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</si>
  <si>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</si>
  <si>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</si>
  <si>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</si>
  <si>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</si>
  <si>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</si>
  <si>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</si>
  <si>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</si>
  <si>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</si>
  <si>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</si>
  <si>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</si>
  <si>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</si>
  <si>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</si>
  <si>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</si>
  <si>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</si>
  <si>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</si>
  <si>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</si>
  <si>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</si>
  <si>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</si>
  <si>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</si>
  <si>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</si>
  <si>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</si>
  <si>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</si>
  <si>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</si>
  <si>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</si>
  <si>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</si>
  <si>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</si>
  <si>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</si>
  <si>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</si>
  <si>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</si>
  <si>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</si>
  <si>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</si>
  <si>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</si>
  <si>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</si>
  <si>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</si>
  <si>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</si>
  <si>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</si>
  <si>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</si>
  <si>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</si>
  <si>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</si>
  <si>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</si>
  <si>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</si>
  <si>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</si>
  <si>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</si>
  <si>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</si>
  <si>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</si>
  <si>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</si>
  <si>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</si>
  <si>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</si>
  <si>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</si>
  <si>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</si>
  <si>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</si>
  <si>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</si>
  <si>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</si>
  <si>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</si>
  <si>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</si>
  <si>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</si>
  <si>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</si>
  <si>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</si>
  <si>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</si>
  <si>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</si>
  <si>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</si>
  <si>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</si>
  <si>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</si>
  <si>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</si>
  <si>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</si>
  <si>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</si>
  <si>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</si>
  <si>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</si>
  <si>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</si>
  <si>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</si>
  <si>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</si>
  <si>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</si>
  <si>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</si>
  <si>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</si>
  <si>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</si>
  <si>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</si>
  <si>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</si>
  <si>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</si>
  <si>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</si>
  <si>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</si>
  <si>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</si>
  <si>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</si>
  <si>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</si>
  <si>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</si>
  <si>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</si>
  <si>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</si>
  <si>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</si>
  <si>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</si>
  <si>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</si>
  <si>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</si>
  <si>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</si>
  <si>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</si>
  <si>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</si>
  <si>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</si>
  <si>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</si>
  <si>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</si>
  <si>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</si>
  <si>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</si>
  <si>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</si>
  <si>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</si>
  <si>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</si>
  <si>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</si>
  <si>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</si>
  <si>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</si>
  <si>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</si>
  <si>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</si>
  <si>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</si>
  <si>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</si>
  <si>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</si>
  <si>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</si>
  <si>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</si>
  <si>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</si>
  <si>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</si>
  <si>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</si>
  <si>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</si>
  <si>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</si>
  <si>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</si>
  <si>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</si>
  <si>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</si>
  <si>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</si>
  <si>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</si>
  <si>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</si>
  <si>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</si>
  <si>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</si>
  <si>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</si>
  <si>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</si>
  <si>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</si>
  <si>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</si>
  <si>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</si>
  <si>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</si>
  <si>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</si>
  <si>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</si>
  <si>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</si>
  <si>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</si>
  <si>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</si>
  <si>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</si>
  <si>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</si>
  <si>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</si>
  <si>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</si>
  <si>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</si>
  <si>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</si>
  <si>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</si>
  <si>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</si>
  <si>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</si>
  <si>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</si>
  <si>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</si>
  <si>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</si>
  <si>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</si>
  <si>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</si>
  <si>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</si>
  <si>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</si>
  <si>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</si>
  <si>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</si>
  <si>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</si>
  <si>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</si>
  <si>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</si>
  <si>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</si>
  <si>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</si>
  <si>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</si>
  <si>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</si>
  <si>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</si>
  <si>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</si>
  <si>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</si>
  <si>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</si>
  <si>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</si>
  <si>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</si>
  <si>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</si>
  <si>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</si>
  <si>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</si>
  <si>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</si>
  <si>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</si>
  <si>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</si>
  <si>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</si>
  <si>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</si>
  <si>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</si>
  <si>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</si>
  <si>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</si>
  <si>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</si>
  <si>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</si>
  <si>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</si>
  <si>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</si>
  <si>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</si>
  <si>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</si>
  <si>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</si>
  <si>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</si>
  <si>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</si>
  <si>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</si>
  <si>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</si>
  <si>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</si>
  <si>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</si>
  <si>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</si>
  <si>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</si>
  <si>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</si>
  <si>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</si>
  <si>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</si>
  <si>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</si>
  <si>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</si>
  <si>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</si>
  <si>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</si>
  <si>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</si>
  <si>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</si>
  <si>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</si>
  <si>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</si>
  <si>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</si>
  <si>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</si>
  <si>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</si>
  <si>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</si>
  <si>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</si>
  <si>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</si>
  <si>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</si>
  <si>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</si>
  <si>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</si>
  <si>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</si>
  <si>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</si>
  <si>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</si>
  <si>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</si>
  <si>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</si>
  <si>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</si>
  <si>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</si>
  <si>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</si>
  <si>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</si>
  <si>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</si>
  <si>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</si>
  <si>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</si>
  <si>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</si>
  <si>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</si>
  <si>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</si>
  <si>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</si>
  <si>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</si>
  <si>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</si>
  <si>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</si>
  <si>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</si>
  <si>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</si>
  <si>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</si>
  <si>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</si>
  <si>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</si>
  <si>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</si>
  <si>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</si>
  <si>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</si>
  <si>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</si>
  <si>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</si>
  <si>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</si>
  <si>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</si>
  <si>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</si>
  <si>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</si>
  <si>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</si>
  <si>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</si>
  <si>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</si>
  <si>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</si>
  <si>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</si>
  <si>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</si>
  <si>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</si>
  <si>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</si>
  <si>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</si>
  <si>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</si>
  <si>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</si>
  <si>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</si>
  <si>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</si>
  <si>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</si>
  <si>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</si>
  <si>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</si>
  <si>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</si>
  <si>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</si>
  <si>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</si>
  <si>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</si>
  <si>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</si>
  <si>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</si>
  <si>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</si>
  <si>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</si>
  <si>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</si>
  <si>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</si>
  <si>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</si>
  <si>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</si>
  <si>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</si>
  <si>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</si>
  <si>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</si>
  <si>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</si>
  <si>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</si>
  <si>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</si>
  <si>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</si>
  <si>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</si>
  <si>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</si>
  <si>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</si>
  <si>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</si>
  <si>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</si>
  <si>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</si>
  <si>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</si>
  <si>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</si>
  <si>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</si>
  <si>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</si>
  <si>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</si>
  <si>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</si>
  <si>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</si>
  <si>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</si>
  <si>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</si>
  <si>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</si>
  <si>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</si>
  <si>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</si>
  <si>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</si>
  <si>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</si>
  <si>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</si>
  <si>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</si>
  <si>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</si>
  <si>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</si>
  <si>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</si>
  <si>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</si>
  <si>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</si>
  <si>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</si>
  <si>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</si>
  <si>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</si>
  <si>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</si>
  <si>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</si>
  <si>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</si>
  <si>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</si>
  <si>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</si>
  <si>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</si>
  <si>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</si>
  <si>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</si>
  <si>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</si>
  <si>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</si>
  <si>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</si>
  <si>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</si>
  <si>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</si>
  <si>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</si>
  <si>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</si>
  <si>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</si>
  <si>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</si>
  <si>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</si>
  <si>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</si>
  <si>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</si>
  <si>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</si>
  <si>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</si>
  <si>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</si>
  <si>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</si>
  <si>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</si>
  <si>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</si>
  <si>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</si>
  <si>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</si>
  <si>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</si>
  <si>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</si>
  <si>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</si>
  <si>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</si>
  <si>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</si>
  <si>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</si>
  <si>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</si>
  <si>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</si>
  <si>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</si>
  <si>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</si>
  <si>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</si>
  <si>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</si>
  <si>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</si>
  <si>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</si>
  <si>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</si>
  <si>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</si>
  <si>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</si>
  <si>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</si>
  <si>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</si>
  <si>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</si>
  <si>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</si>
  <si>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</si>
  <si>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</si>
  <si>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</si>
  <si>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</si>
  <si>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</si>
  <si>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</si>
  <si>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</si>
  <si>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</si>
  <si>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</si>
  <si>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</si>
  <si>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</si>
  <si>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</si>
  <si>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</si>
  <si>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</si>
  <si>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</si>
  <si>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</si>
  <si>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</si>
  <si>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</si>
  <si>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</si>
  <si>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</si>
  <si>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</si>
  <si>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</si>
  <si>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</si>
  <si>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</si>
  <si>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</si>
  <si>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</si>
  <si>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</si>
  <si>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</si>
  <si>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</si>
  <si>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</si>
  <si>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</si>
  <si>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</si>
  <si>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</si>
  <si>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</si>
  <si>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</si>
  <si>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</si>
  <si>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</si>
  <si>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</si>
  <si>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</si>
  <si>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</si>
  <si>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</si>
  <si>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</si>
  <si>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</si>
  <si>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</si>
  <si>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</si>
  <si>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</si>
  <si>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</si>
  <si>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</si>
  <si>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</si>
  <si>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</si>
  <si>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</si>
  <si>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</si>
  <si>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</si>
  <si>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</si>
  <si>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</si>
  <si>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</si>
  <si>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</si>
  <si>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</si>
  <si>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</si>
  <si>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</si>
  <si>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</si>
  <si>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</si>
  <si>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</si>
  <si>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</si>
  <si>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</si>
  <si>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</si>
  <si>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</si>
  <si>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</si>
  <si>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</si>
  <si>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</si>
  <si>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</si>
  <si>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</si>
  <si>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</si>
  <si>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</si>
  <si>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</si>
  <si>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</si>
  <si>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</si>
  <si>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</si>
  <si>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</si>
  <si>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</si>
  <si>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</si>
  <si>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</si>
  <si>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</si>
  <si>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</si>
  <si>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</si>
  <si>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</si>
  <si>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</si>
  <si>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</si>
  <si>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</si>
  <si>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</si>
  <si>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</si>
  <si>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</si>
  <si>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</si>
  <si>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</si>
  <si>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</si>
  <si>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</si>
  <si>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</si>
  <si>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</si>
  <si>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</si>
  <si>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</si>
  <si>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</si>
  <si>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</si>
  <si>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</si>
  <si>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</si>
  <si>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</si>
  <si>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</si>
  <si>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</si>
  <si>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</si>
  <si>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</si>
  <si>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</si>
  <si>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</si>
  <si>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</si>
  <si>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</si>
  <si>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</si>
  <si>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</si>
  <si>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</si>
  <si>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</si>
  <si>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</si>
  <si>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</si>
  <si>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</si>
  <si>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</si>
  <si>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</si>
  <si>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</si>
  <si>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</si>
  <si>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</si>
  <si>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</si>
  <si>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</si>
  <si>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</si>
  <si>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</si>
  <si>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</si>
  <si>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</si>
  <si>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</si>
  <si>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</si>
  <si>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</si>
  <si>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</si>
  <si>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</si>
  <si>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</si>
  <si>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</si>
  <si>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</si>
  <si>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</si>
  <si>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</si>
  <si>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</si>
  <si>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</si>
  <si>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</si>
  <si>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</si>
  <si>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</si>
  <si>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</si>
  <si>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</si>
  <si>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</si>
  <si>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</si>
  <si>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</si>
  <si>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</si>
  <si>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</si>
  <si>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</si>
  <si>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</si>
  <si>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</si>
  <si>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</si>
  <si>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</si>
  <si>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</si>
  <si>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</si>
  <si>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</si>
  <si>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</si>
  <si>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</si>
  <si>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</si>
  <si>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</si>
  <si>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</si>
  <si>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</si>
  <si>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</si>
  <si>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</si>
  <si>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</si>
  <si>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</si>
  <si>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</si>
  <si>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</si>
  <si>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</si>
  <si>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</si>
  <si>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</si>
  <si>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</si>
  <si>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</si>
  <si>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</si>
  <si>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</si>
  <si>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</si>
  <si>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</si>
  <si>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</si>
  <si>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</si>
  <si>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</si>
  <si>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</si>
  <si>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</si>
  <si>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</si>
  <si>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</si>
  <si>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</si>
  <si>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</si>
  <si>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</si>
  <si>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</si>
  <si>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</si>
  <si>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</si>
  <si>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</si>
  <si>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</si>
  <si>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</si>
  <si>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</si>
  <si>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</si>
  <si>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</si>
  <si>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</si>
  <si>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</si>
  <si>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</si>
  <si>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</si>
  <si>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</si>
  <si>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</si>
  <si>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</si>
  <si>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</si>
  <si>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</si>
  <si>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</si>
  <si>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</si>
  <si>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</si>
  <si>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</si>
  <si>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</si>
  <si>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</si>
  <si>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</si>
  <si>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</si>
  <si>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</si>
  <si>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</si>
  <si>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</si>
  <si>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</si>
  <si>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</si>
  <si>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</si>
  <si>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</si>
  <si>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</si>
  <si>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</si>
  <si>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</si>
  <si>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</si>
  <si>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</si>
  <si>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</si>
  <si>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</si>
  <si>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</si>
  <si>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</si>
  <si>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</si>
  <si>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</si>
  <si>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</si>
  <si>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</si>
  <si>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</si>
  <si>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</si>
  <si>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</si>
  <si>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</si>
  <si>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</si>
  <si>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</si>
  <si>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</si>
  <si>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</si>
  <si>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</si>
  <si>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</si>
  <si>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</si>
  <si>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</si>
  <si>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</si>
  <si>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</si>
  <si>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</si>
  <si>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</si>
  <si>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</si>
  <si>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</si>
  <si>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</si>
  <si>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</si>
  <si>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</si>
  <si>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</si>
  <si>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</si>
  <si>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</si>
  <si>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</si>
  <si>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</si>
  <si>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</si>
  <si>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</si>
  <si>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</si>
  <si>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</si>
  <si>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</si>
  <si>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</si>
  <si>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</si>
  <si>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</si>
  <si>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</si>
  <si>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</si>
  <si>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</si>
  <si>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</si>
  <si>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</si>
  <si>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</si>
  <si>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</si>
  <si>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</si>
  <si>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</si>
  <si>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</si>
  <si>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</si>
  <si>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</si>
  <si>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</si>
  <si>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</si>
  <si>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</si>
  <si>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</si>
  <si>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</si>
  <si>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</si>
  <si>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</si>
  <si>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</si>
  <si>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</si>
  <si>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</si>
  <si>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</si>
  <si>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</si>
  <si>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</si>
  <si>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</si>
  <si>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</si>
  <si>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</si>
  <si>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</si>
  <si>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</si>
  <si>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</si>
  <si>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</si>
  <si>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</si>
  <si>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</si>
  <si>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</si>
  <si>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</si>
  <si>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</si>
  <si>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</si>
  <si>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</si>
  <si>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</si>
  <si>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</si>
  <si>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</si>
  <si>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</si>
  <si>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</si>
  <si>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</si>
  <si>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</si>
  <si>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</si>
  <si>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</si>
  <si>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</si>
  <si>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</si>
  <si>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</si>
  <si>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</si>
  <si>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</si>
  <si>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</si>
  <si>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</si>
  <si>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</si>
  <si>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</si>
  <si>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</si>
  <si>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</si>
  <si>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</si>
  <si>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</si>
  <si>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</si>
  <si>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</si>
  <si>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</si>
  <si>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</si>
  <si>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</si>
  <si>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</si>
  <si>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</si>
  <si>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</si>
  <si>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</si>
  <si>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</si>
  <si>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</si>
  <si>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</si>
  <si>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</si>
  <si>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</si>
  <si>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</si>
  <si>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</si>
  <si>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</si>
  <si>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</si>
  <si>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</si>
  <si>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</si>
  <si>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</si>
  <si>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</si>
  <si>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</si>
  <si>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</si>
  <si>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</si>
  <si>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</si>
  <si>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</si>
  <si>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</si>
  <si>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</si>
  <si>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</si>
  <si>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</si>
  <si>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</si>
  <si>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</si>
  <si>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</si>
  <si>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</si>
  <si>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</si>
  <si>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</si>
  <si>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</si>
  <si>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</si>
  <si>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</si>
  <si>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</si>
  <si>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</si>
  <si>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</si>
  <si>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</si>
  <si>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</si>
  <si>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</si>
  <si>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</si>
  <si>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</si>
  <si>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</si>
  <si>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</si>
  <si>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</si>
  <si>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</si>
  <si>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</si>
  <si>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</si>
  <si>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</si>
  <si>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</si>
  <si>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</si>
  <si>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</si>
  <si>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</si>
  <si>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</si>
  <si>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</si>
  <si>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</si>
  <si>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</si>
  <si>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</si>
  <si>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</si>
  <si>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</si>
  <si>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</si>
  <si>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</si>
  <si>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</si>
  <si>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</si>
  <si>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</si>
  <si>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</si>
  <si>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</si>
  <si>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</si>
  <si>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</si>
  <si>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</si>
  <si>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</si>
  <si>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</si>
  <si>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</si>
  <si>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</si>
  <si>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</si>
  <si>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</si>
  <si>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</si>
  <si>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</si>
  <si>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</si>
  <si>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</si>
  <si>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</si>
  <si>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</si>
  <si>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</si>
  <si>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</si>
  <si>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</si>
  <si>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</si>
  <si>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</si>
  <si>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</si>
  <si>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</si>
  <si>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</si>
  <si>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</si>
  <si>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</si>
  <si>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</si>
  <si>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</si>
  <si>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</si>
  <si>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</si>
  <si>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</si>
  <si>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</si>
  <si>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</si>
  <si>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</si>
  <si>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</si>
  <si>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</si>
  <si>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</si>
  <si>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</si>
  <si>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</si>
  <si>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</si>
  <si>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</si>
  <si>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</si>
  <si>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</si>
  <si>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</si>
  <si>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</si>
  <si>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</si>
  <si>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</si>
  <si>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</si>
  <si>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</si>
  <si>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</si>
  <si>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</si>
  <si>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</si>
  <si>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</si>
  <si>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</si>
  <si>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</si>
  <si>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</si>
  <si>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</si>
  <si>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</si>
  <si>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</si>
  <si>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</si>
  <si>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</si>
  <si>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</si>
  <si>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</si>
  <si>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</si>
  <si>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</si>
  <si>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</si>
  <si>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</si>
  <si>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</si>
  <si>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</si>
  <si>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</si>
  <si>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</si>
  <si>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</si>
  <si>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</si>
  <si>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</si>
  <si>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</si>
  <si>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</si>
  <si>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</si>
  <si>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</si>
  <si>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</si>
  <si>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</si>
  <si>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</si>
  <si>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</si>
  <si>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</si>
  <si>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</si>
  <si>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</si>
  <si>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</si>
  <si>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</si>
  <si>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</si>
  <si>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</si>
  <si>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</si>
  <si>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</si>
  <si>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</si>
  <si>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</si>
  <si>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</si>
  <si>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</si>
  <si>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</si>
  <si>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</si>
  <si>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</si>
  <si>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</si>
  <si>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</si>
  <si>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</si>
  <si>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</si>
  <si>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</si>
  <si>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</si>
  <si>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</si>
  <si>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</si>
  <si>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</si>
  <si>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</si>
  <si>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</si>
  <si>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</si>
  <si>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</si>
  <si>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</si>
  <si>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</si>
  <si>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</si>
  <si>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</si>
  <si>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</si>
  <si>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</si>
  <si>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</si>
  <si>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</si>
  <si>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</si>
  <si>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</si>
  <si>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</si>
  <si>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</si>
  <si>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</si>
  <si>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</si>
  <si>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</si>
  <si>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</si>
  <si>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</si>
  <si>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</si>
  <si>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</si>
  <si>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</si>
  <si>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</si>
  <si>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</si>
  <si>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</si>
  <si>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</si>
  <si>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</si>
  <si>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</si>
  <si>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</si>
  <si>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</si>
  <si>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</si>
  <si>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</si>
  <si>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</si>
  <si>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</si>
  <si>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</si>
  <si>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</si>
  <si>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</si>
  <si>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</si>
  <si>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</si>
  <si>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</si>
  <si>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</si>
  <si>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</si>
  <si>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</si>
  <si>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</si>
  <si>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</si>
  <si>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</si>
  <si>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</si>
  <si>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</si>
  <si>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</si>
  <si>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</si>
  <si>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</si>
  <si>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</si>
  <si>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</si>
  <si>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</si>
  <si>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</si>
  <si>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</si>
  <si>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</si>
  <si>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</si>
  <si>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</si>
  <si>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</si>
  <si>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</si>
  <si>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</si>
  <si>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</si>
  <si>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</si>
  <si>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</si>
  <si>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</si>
  <si>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</si>
  <si>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</si>
  <si>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</si>
  <si>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</si>
  <si>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</si>
  <si>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</si>
  <si>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</si>
  <si>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</si>
  <si>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</si>
  <si>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</si>
  <si>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</si>
  <si>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</si>
  <si>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</si>
  <si>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</si>
  <si>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</si>
  <si>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</si>
  <si>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</si>
  <si>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</si>
  <si>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</si>
  <si>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</si>
  <si>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</si>
  <si>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</si>
  <si>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</si>
  <si>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</si>
  <si>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</si>
  <si>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</si>
  <si>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</si>
  <si>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</si>
  <si>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</si>
  <si>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</si>
  <si>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</si>
  <si>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</si>
  <si>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</si>
  <si>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</si>
  <si>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</si>
  <si>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</si>
  <si>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</si>
  <si>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</si>
  <si>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</si>
  <si>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</si>
  <si>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</si>
  <si>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</si>
  <si>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</si>
  <si>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</si>
  <si>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</si>
  <si>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</si>
  <si>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</si>
  <si>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</si>
  <si>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</si>
  <si>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</si>
  <si>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</si>
  <si>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</si>
  <si>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</si>
  <si>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</si>
  <si>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</si>
  <si>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</si>
  <si>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</si>
  <si>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</si>
  <si>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</si>
  <si>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</si>
  <si>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</si>
  <si>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</si>
  <si>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</si>
  <si>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</si>
  <si>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</si>
  <si>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</si>
  <si>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</si>
  <si>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</si>
  <si>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</si>
  <si>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</si>
  <si>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</si>
  <si>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</si>
  <si>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</si>
  <si>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</si>
  <si>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</si>
  <si>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</si>
  <si>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</si>
  <si>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</si>
  <si>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</si>
  <si>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</si>
  <si>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</si>
  <si>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</si>
  <si>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</si>
  <si>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</si>
  <si>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</si>
  <si>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</si>
  <si>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</si>
  <si>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</si>
  <si>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</si>
  <si>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</si>
  <si>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</si>
  <si>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</si>
  <si>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</si>
  <si>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</si>
  <si>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</si>
  <si>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</si>
  <si>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</si>
  <si>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</si>
  <si>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</si>
  <si>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</si>
  <si>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</si>
  <si>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</si>
  <si>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</si>
  <si>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</si>
  <si>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</si>
  <si>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</si>
  <si>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</si>
  <si>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</si>
  <si>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</si>
  <si>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</si>
  <si>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</si>
  <si>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</si>
  <si>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</si>
  <si>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</si>
  <si>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</si>
  <si>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</si>
  <si>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</si>
  <si>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</si>
  <si>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</si>
  <si>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</si>
  <si>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</si>
  <si>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</si>
  <si>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</si>
  <si>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</si>
  <si>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</si>
  <si>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</si>
  <si>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</si>
  <si>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</si>
  <si>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</si>
  <si>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</si>
  <si>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</si>
  <si>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</si>
  <si>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</si>
  <si>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</si>
  <si>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</si>
  <si>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</si>
  <si>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</si>
  <si>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</si>
  <si>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</si>
  <si>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</si>
  <si>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</si>
  <si>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</si>
  <si>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</si>
  <si>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</si>
  <si>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</si>
  <si>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</si>
  <si>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</si>
  <si>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</si>
  <si>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</si>
  <si>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</si>
  <si>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</si>
  <si>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</si>
  <si>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</si>
  <si>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</si>
  <si>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</si>
  <si>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</si>
  <si>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</si>
  <si>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</si>
  <si>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</si>
  <si>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</si>
  <si>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</si>
  <si>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</si>
  <si>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</si>
  <si>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</si>
  <si>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</si>
  <si>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</si>
  <si>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</si>
  <si>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</si>
  <si>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</si>
  <si>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</si>
  <si>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</si>
  <si>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</si>
  <si>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</si>
  <si>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</si>
  <si>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</si>
  <si>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</si>
  <si>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</si>
  <si>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</si>
  <si>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</si>
  <si>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</si>
  <si>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</si>
  <si>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</si>
  <si>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</si>
  <si>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</si>
  <si>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</si>
  <si>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</si>
  <si>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</si>
  <si>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</si>
  <si>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</si>
  <si>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</si>
  <si>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</si>
  <si>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</si>
  <si>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</si>
  <si>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</si>
  <si>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</si>
  <si>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</si>
  <si>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</si>
  <si>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</si>
  <si>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</si>
  <si>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</si>
  <si>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</si>
  <si>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</si>
  <si>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</si>
  <si>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</si>
  <si>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</si>
  <si>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</si>
  <si>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</si>
  <si>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</si>
  <si>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</si>
  <si>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</si>
  <si>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</si>
  <si>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</si>
  <si>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</si>
  <si>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</si>
  <si>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</si>
  <si>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</si>
  <si>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</si>
  <si>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</si>
  <si>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</si>
  <si>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</si>
  <si>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</si>
  <si>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</si>
  <si>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</si>
  <si>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</si>
  <si>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</si>
  <si>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</si>
  <si>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</si>
  <si>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</si>
  <si>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</si>
  <si>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</si>
  <si>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</si>
  <si>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</si>
  <si>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</si>
  <si>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</si>
  <si>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</si>
  <si>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</si>
  <si>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</si>
  <si>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</si>
  <si>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</si>
  <si>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</si>
  <si>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</si>
  <si>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</si>
  <si>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</si>
  <si>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</si>
  <si>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</si>
  <si>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</si>
  <si>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</si>
  <si>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</si>
  <si>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</si>
  <si>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</si>
  <si>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</si>
  <si>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</si>
  <si>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</si>
  <si>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</si>
  <si>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</si>
  <si>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</si>
  <si>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</si>
  <si>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</si>
  <si>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</si>
  <si>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</si>
  <si>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</si>
  <si>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</si>
  <si>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</si>
  <si>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</si>
  <si>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</si>
  <si>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</si>
  <si>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</si>
  <si>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</si>
  <si>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</si>
  <si>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</si>
  <si>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</si>
  <si>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</si>
  <si>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</si>
  <si>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</si>
  <si>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</si>
  <si>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</si>
  <si>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</si>
  <si>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</si>
  <si>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</si>
  <si>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</si>
  <si>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</si>
  <si>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</si>
  <si>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</si>
  <si>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</si>
  <si>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</si>
  <si>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</si>
  <si>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</si>
  <si>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</si>
  <si>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</si>
  <si>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</si>
  <si>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</si>
  <si>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</si>
  <si>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</si>
  <si>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</si>
  <si>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</si>
  <si>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</si>
  <si>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</si>
  <si>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</si>
  <si>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</si>
  <si>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</si>
  <si>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</si>
  <si>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</si>
  <si>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</si>
  <si>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</si>
  <si>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</si>
  <si>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</si>
  <si>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</si>
  <si>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</si>
  <si>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</si>
  <si>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</si>
  <si>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</si>
  <si>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</si>
  <si>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</si>
  <si>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</si>
  <si>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</si>
  <si>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</si>
  <si>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</si>
  <si>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</si>
  <si>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</si>
  <si>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</si>
  <si>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</si>
  <si>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</si>
  <si>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</si>
  <si>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</si>
  <si>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</si>
  <si>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</si>
  <si>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</si>
  <si>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</si>
  <si>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</si>
  <si>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</si>
  <si>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</si>
  <si>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</si>
  <si>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</si>
  <si>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</si>
  <si>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</si>
  <si>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</si>
  <si>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</si>
  <si>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</si>
  <si>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</si>
  <si>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</si>
  <si>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</si>
  <si>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</si>
  <si>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</si>
  <si>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</si>
  <si>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</si>
  <si>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</si>
  <si>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</si>
  <si>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</si>
  <si>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</si>
  <si>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</si>
  <si>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</si>
  <si>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</si>
  <si>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</si>
  <si>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</si>
  <si>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</si>
  <si>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</si>
  <si>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</si>
  <si>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</si>
  <si>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</si>
  <si>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</si>
  <si>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</si>
  <si>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</si>
  <si>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</si>
  <si>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</si>
  <si>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</si>
  <si>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</si>
  <si>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</si>
  <si>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</si>
  <si>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</si>
  <si>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</si>
  <si>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</si>
  <si>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</si>
  <si>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</si>
  <si>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</si>
  <si>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</si>
  <si>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</si>
  <si>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</si>
  <si>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</si>
  <si>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</si>
  <si>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</si>
  <si>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</si>
  <si>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</si>
  <si>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</si>
  <si>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</si>
  <si>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</si>
  <si>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</si>
  <si>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</si>
  <si>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</si>
  <si>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</si>
  <si>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</si>
  <si>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</si>
  <si>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</si>
  <si>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</si>
  <si>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</si>
  <si>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</si>
  <si>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</si>
  <si>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</si>
  <si>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</si>
  <si>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</si>
  <si>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</si>
  <si>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</si>
  <si>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</si>
  <si>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</si>
  <si>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</si>
  <si>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</si>
  <si>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</si>
  <si>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</si>
  <si>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</si>
  <si>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</si>
  <si>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</si>
  <si>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</si>
  <si>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</si>
  <si>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</si>
  <si>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</si>
  <si>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</si>
  <si>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</si>
  <si>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</si>
  <si>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</si>
  <si>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</si>
  <si>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</si>
  <si>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</si>
  <si>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</si>
  <si>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</si>
  <si>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</si>
  <si>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</si>
  <si>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</si>
  <si>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</si>
  <si>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</si>
  <si>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</si>
  <si>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</si>
  <si>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</si>
  <si>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</si>
  <si>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</si>
  <si>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</si>
  <si>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</si>
  <si>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</si>
  <si>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</si>
  <si>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</si>
  <si>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</si>
  <si>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</si>
  <si>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</si>
  <si>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</si>
  <si>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</si>
  <si>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</si>
  <si>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</si>
  <si>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</si>
  <si>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</si>
  <si>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</si>
  <si>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</si>
  <si>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</si>
  <si>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</si>
  <si>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</si>
  <si>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</si>
  <si>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</si>
  <si>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</si>
  <si>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</si>
  <si>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</si>
  <si>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</si>
  <si>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</si>
  <si>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</si>
  <si>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</si>
  <si>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</si>
  <si>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</si>
  <si>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</si>
  <si>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</si>
  <si>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</si>
  <si>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</si>
  <si>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</si>
  <si>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</si>
  <si>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</si>
  <si>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</si>
  <si>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</si>
  <si>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</si>
  <si>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</si>
  <si>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</si>
  <si>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</si>
  <si>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</si>
  <si>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</si>
  <si>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</si>
  <si>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</si>
  <si>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</si>
  <si>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</si>
  <si>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</si>
  <si>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</si>
  <si>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</si>
  <si>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</si>
  <si>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</si>
  <si>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</si>
  <si>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</si>
  <si>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</si>
  <si>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</si>
  <si>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</si>
  <si>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</si>
  <si>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</si>
  <si>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</si>
  <si>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</si>
  <si>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</si>
  <si>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</si>
  <si>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</si>
  <si>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</si>
  <si>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</si>
  <si>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</si>
  <si>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</si>
  <si>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</si>
  <si>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</si>
  <si>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</si>
  <si>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</si>
  <si>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</si>
  <si>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</si>
  <si>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</si>
  <si>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</si>
  <si>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</si>
  <si>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</si>
  <si>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</si>
  <si>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</si>
  <si>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</si>
  <si>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</si>
  <si>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</si>
  <si>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</si>
  <si>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</si>
  <si>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</si>
  <si>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</si>
  <si>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</si>
  <si>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</si>
  <si>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</si>
  <si>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</si>
  <si>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</si>
  <si>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</si>
  <si>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</si>
  <si>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</si>
  <si>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</si>
  <si>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</si>
  <si>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</si>
  <si>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</si>
  <si>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</si>
  <si>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</si>
  <si>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</si>
  <si>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</si>
  <si>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</si>
  <si>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</si>
  <si>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</si>
  <si>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</si>
  <si>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</si>
  <si>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</si>
  <si>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</si>
  <si>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</si>
  <si>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</si>
  <si>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</si>
  <si>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</si>
  <si>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</si>
  <si>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</si>
  <si>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</si>
  <si>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</si>
  <si>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</si>
  <si>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</si>
  <si>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</si>
  <si>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</si>
  <si>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</si>
  <si>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</si>
  <si>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</si>
  <si>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</si>
  <si>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</si>
  <si>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</si>
  <si>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</si>
  <si>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</si>
  <si>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</si>
  <si>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</si>
  <si>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</si>
  <si>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</si>
  <si>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</si>
  <si>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</si>
  <si>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</si>
  <si>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</si>
  <si>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</si>
  <si>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</si>
  <si>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</si>
  <si>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</si>
  <si>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</si>
  <si>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</si>
  <si>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</si>
  <si>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</si>
  <si>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</si>
  <si>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</si>
  <si>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</si>
  <si>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</si>
  <si>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</si>
  <si>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</si>
  <si>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</si>
  <si>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</si>
  <si>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</si>
  <si>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</si>
  <si>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</si>
  <si>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</si>
  <si>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</si>
  <si>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</si>
  <si>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</si>
  <si>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</si>
  <si>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</si>
  <si>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</si>
  <si>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</si>
  <si>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</si>
  <si>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</si>
  <si>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</si>
  <si>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</si>
  <si>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</si>
  <si>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</si>
  <si>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</si>
  <si>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</si>
  <si>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</si>
  <si>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</si>
  <si>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</si>
  <si>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</si>
  <si>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</si>
  <si>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</si>
  <si>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</si>
  <si>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</si>
  <si>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</si>
  <si>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</si>
  <si>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</si>
  <si>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</si>
  <si>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</si>
  <si>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</si>
  <si>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</si>
  <si>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</si>
  <si>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</si>
  <si>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</si>
  <si>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</si>
  <si>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</si>
  <si>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</si>
  <si>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</si>
  <si>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</si>
  <si>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</si>
  <si>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</si>
  <si>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</si>
  <si>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</si>
  <si>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</si>
  <si>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</si>
  <si>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</si>
  <si>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</si>
  <si>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</si>
  <si>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</si>
  <si>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</si>
  <si>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</si>
  <si>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</si>
  <si>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</si>
  <si>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</si>
  <si>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</si>
  <si>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</si>
  <si>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</si>
  <si>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</si>
  <si>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</si>
  <si>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</si>
  <si>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</si>
  <si>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</si>
  <si>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</si>
  <si>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</si>
  <si>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</si>
  <si>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</si>
  <si>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</si>
  <si>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</si>
  <si>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</si>
  <si>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</si>
  <si>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</si>
  <si>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</si>
  <si>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</si>
  <si>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</si>
  <si>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</si>
  <si>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</si>
  <si>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</si>
  <si>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</si>
  <si>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</si>
  <si>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</si>
  <si>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</si>
  <si>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</si>
  <si>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</si>
  <si>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</si>
  <si>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</si>
  <si>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</si>
  <si>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</si>
  <si>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</si>
  <si>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</si>
  <si>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</si>
  <si>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</si>
  <si>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</si>
  <si>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</si>
  <si>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</si>
  <si>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</si>
  <si>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</si>
  <si>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</si>
  <si>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</si>
  <si>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</si>
  <si>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</si>
  <si>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</si>
  <si>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</si>
  <si>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</si>
  <si>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</si>
  <si>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</si>
  <si>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</si>
  <si>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</si>
  <si>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</si>
  <si>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</si>
  <si>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</si>
  <si>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</si>
  <si>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</si>
  <si>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</si>
  <si>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</si>
  <si>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</si>
  <si>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</si>
  <si>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</si>
  <si>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</si>
  <si>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</si>
  <si>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</si>
  <si>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</si>
  <si>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</si>
  <si>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</si>
  <si>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</si>
  <si>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</si>
  <si>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</si>
  <si>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</si>
  <si>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</si>
  <si>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</si>
  <si>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</si>
  <si>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</si>
  <si>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</si>
  <si>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</si>
  <si>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</si>
  <si>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</si>
  <si>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</si>
  <si>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</si>
  <si>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</si>
  <si>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</si>
  <si>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</si>
  <si>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</si>
  <si>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</si>
  <si>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</si>
  <si>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</si>
  <si>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</si>
  <si>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</si>
  <si>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</si>
  <si>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</si>
  <si>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</si>
  <si>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</si>
  <si>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</si>
  <si>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</si>
  <si>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</si>
  <si>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</si>
  <si>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</si>
  <si>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</si>
  <si>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</si>
  <si>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</si>
  <si>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</si>
  <si>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</si>
  <si>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</si>
  <si>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</si>
  <si>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</si>
  <si>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</si>
  <si>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</si>
  <si>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</si>
  <si>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</si>
  <si>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</si>
  <si>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</si>
  <si>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</si>
  <si>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</si>
  <si>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</si>
  <si>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</si>
  <si>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</si>
  <si>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</si>
  <si>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</si>
  <si>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</si>
  <si>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</si>
  <si>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</si>
  <si>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</si>
  <si>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</si>
  <si>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</si>
  <si>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</si>
  <si>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</si>
  <si>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</si>
  <si>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</si>
  <si>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</si>
  <si>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</si>
  <si>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</si>
  <si>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</si>
  <si>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</si>
  <si>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</si>
  <si>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</si>
  <si>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</si>
  <si>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</si>
  <si>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</si>
  <si>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</si>
  <si>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</si>
  <si>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</si>
  <si>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</si>
  <si>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</si>
  <si>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</si>
  <si>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</si>
  <si>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</si>
  <si>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</si>
  <si>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</si>
  <si>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</si>
  <si>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</si>
  <si>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</si>
  <si>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</si>
  <si>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</si>
  <si>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</si>
  <si>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</si>
  <si>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</si>
  <si>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</si>
  <si>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</si>
  <si>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</si>
  <si>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</si>
  <si>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</si>
  <si>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</si>
  <si>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</si>
  <si>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</si>
  <si>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</si>
  <si>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</si>
  <si>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</si>
  <si>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</si>
  <si>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</si>
  <si>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</si>
  <si>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</si>
  <si>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</si>
  <si>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</si>
  <si>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</si>
  <si>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</si>
  <si>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</si>
  <si>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</si>
  <si>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</si>
  <si>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</si>
  <si>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</si>
  <si>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</si>
  <si>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</si>
  <si>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</si>
  <si>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</si>
  <si>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</si>
  <si>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</si>
  <si>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</si>
  <si>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</si>
  <si>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</si>
  <si>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</si>
  <si>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</si>
  <si>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</si>
  <si>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</si>
  <si>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</si>
  <si>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</si>
  <si>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</si>
  <si>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</si>
  <si>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</si>
  <si>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</si>
  <si>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</si>
  <si>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</si>
  <si>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</si>
  <si>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</si>
  <si>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</si>
  <si>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</si>
  <si>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</si>
  <si>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</si>
  <si>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</si>
  <si>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</si>
  <si>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</si>
  <si>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</si>
  <si>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</si>
  <si>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</si>
  <si>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</si>
  <si>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</si>
  <si>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</si>
  <si>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</si>
  <si>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</si>
  <si>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</si>
  <si>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</si>
  <si>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</si>
  <si>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</si>
  <si>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</si>
  <si>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</si>
  <si>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</si>
  <si>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</si>
  <si>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</si>
  <si>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</si>
  <si>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</si>
  <si>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</si>
  <si>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</si>
  <si>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</si>
  <si>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</si>
  <si>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</si>
  <si>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</si>
  <si>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</si>
  <si>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</si>
  <si>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</si>
  <si>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</si>
  <si>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</si>
  <si>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</si>
  <si>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</si>
  <si>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</si>
  <si>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</si>
  <si>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</si>
  <si>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</si>
  <si>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</si>
  <si>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</si>
  <si>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</si>
  <si>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</si>
  <si>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</si>
  <si>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</si>
  <si>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</si>
  <si>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</si>
  <si>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</si>
  <si>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</si>
  <si>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</si>
  <si>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</si>
  <si>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</si>
  <si>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</si>
  <si>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</si>
  <si>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</si>
  <si>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</si>
  <si>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</si>
  <si>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</si>
  <si>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</si>
  <si>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</si>
  <si>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</si>
  <si>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</si>
  <si>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</si>
  <si>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</si>
  <si>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</si>
  <si>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</si>
  <si>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</si>
  <si>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</si>
  <si>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</si>
  <si>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</si>
  <si>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</si>
  <si>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</si>
  <si>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</si>
  <si>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</si>
  <si>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</si>
  <si>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</si>
  <si>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</si>
  <si>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</si>
  <si>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</si>
  <si>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</si>
  <si>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</si>
  <si>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</si>
  <si>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</si>
  <si>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</si>
  <si>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</si>
  <si>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</si>
  <si>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</si>
  <si>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</si>
  <si>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</si>
  <si>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</si>
  <si>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</si>
  <si>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</si>
  <si>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</si>
  <si>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</si>
  <si>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</si>
  <si>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</si>
  <si>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</si>
  <si>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</si>
  <si>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</si>
  <si>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</si>
  <si>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</si>
  <si>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</si>
  <si>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</si>
  <si>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</si>
  <si>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</si>
  <si>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</si>
  <si>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</si>
  <si>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</si>
  <si>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</si>
  <si>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</si>
  <si>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</si>
  <si>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</si>
  <si>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</si>
  <si>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</si>
  <si>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</si>
  <si>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</si>
  <si>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</si>
  <si>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</si>
  <si>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</si>
  <si>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</si>
  <si>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</si>
  <si>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</si>
  <si>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</si>
  <si>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</si>
  <si>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</si>
  <si>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</si>
  <si>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</si>
  <si>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</si>
  <si>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</si>
  <si>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</si>
  <si>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</si>
  <si>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</si>
  <si>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</si>
  <si>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</si>
  <si>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</si>
  <si>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</si>
  <si>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</si>
  <si>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</si>
  <si>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</si>
  <si>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</si>
  <si>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</si>
  <si>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</si>
  <si>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</si>
  <si>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</si>
  <si>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</si>
  <si>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</si>
  <si>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</si>
  <si>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</si>
  <si>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</si>
  <si>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</si>
  <si>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</si>
  <si>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</si>
  <si>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</si>
  <si>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</si>
  <si>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</si>
  <si>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</si>
  <si>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</si>
  <si>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</si>
  <si>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</si>
  <si>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</si>
  <si>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</si>
  <si>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</si>
  <si>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</si>
  <si>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</si>
  <si>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</si>
  <si>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</si>
  <si>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</si>
  <si>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</si>
  <si>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</si>
  <si>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</si>
  <si>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</si>
  <si>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</si>
  <si>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</si>
  <si>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</si>
  <si>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</si>
  <si>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</si>
  <si>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</si>
  <si>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</si>
  <si>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</si>
  <si>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</si>
  <si>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</si>
  <si>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</si>
  <si>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</si>
  <si>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</si>
  <si>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</si>
  <si>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</si>
  <si>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</si>
  <si>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</si>
  <si>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</si>
  <si>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</si>
  <si>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</si>
  <si>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</si>
  <si>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</si>
  <si>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</si>
  <si>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</si>
  <si>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</si>
  <si>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</si>
  <si>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</si>
  <si>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</si>
  <si>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</si>
  <si>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</si>
  <si>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</si>
  <si>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</si>
  <si>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</si>
  <si>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</si>
  <si>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</si>
  <si>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</si>
  <si>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</si>
  <si>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</si>
  <si>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</si>
  <si>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</si>
  <si>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</si>
  <si>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</si>
  <si>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</si>
  <si>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</si>
  <si>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</si>
  <si>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</si>
  <si>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</si>
  <si>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</si>
  <si>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</si>
  <si>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</si>
  <si>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</si>
  <si>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</si>
  <si>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</si>
  <si>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</si>
  <si>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</si>
  <si>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</si>
  <si>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</si>
  <si>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</si>
  <si>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</si>
  <si>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</si>
  <si>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</si>
  <si>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</si>
  <si>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</si>
  <si>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</si>
  <si>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</si>
  <si>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</si>
  <si>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</si>
  <si>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</si>
  <si>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</si>
  <si>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</si>
  <si>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</si>
  <si>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</si>
  <si>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</si>
  <si>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</si>
  <si>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</si>
  <si>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</si>
  <si>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</si>
  <si>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</si>
  <si>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</si>
  <si>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</si>
  <si>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</si>
  <si>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</si>
  <si>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</si>
  <si>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</si>
  <si>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</si>
  <si>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</si>
  <si>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</si>
  <si>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</si>
  <si>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</si>
  <si>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</si>
  <si>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</si>
  <si>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</si>
  <si>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</si>
  <si>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</si>
  <si>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</si>
  <si>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</si>
  <si>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</si>
  <si>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</si>
  <si>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</si>
  <si>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</si>
  <si>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</si>
  <si>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</si>
  <si>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</si>
  <si>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</si>
  <si>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</si>
  <si>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</si>
  <si>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</si>
  <si>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</si>
  <si>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</si>
  <si>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</si>
  <si>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</si>
  <si>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</si>
  <si>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</si>
  <si>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</si>
  <si>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</si>
  <si>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</si>
  <si>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</si>
  <si>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</si>
  <si>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</si>
  <si>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</si>
  <si>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</si>
  <si>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</si>
  <si>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</si>
  <si>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</si>
  <si>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</si>
  <si>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</si>
  <si>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</si>
  <si>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</si>
  <si>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</si>
  <si>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</si>
  <si>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</si>
  <si>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</si>
  <si>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</si>
  <si>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</si>
  <si>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</si>
  <si>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</si>
  <si>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</si>
  <si>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</si>
  <si>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</si>
  <si>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</si>
  <si>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</si>
  <si>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</si>
  <si>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</si>
  <si>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</si>
  <si>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</si>
  <si>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</si>
  <si>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</si>
  <si>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</si>
  <si>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</si>
  <si>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</si>
  <si>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</si>
  <si>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</si>
  <si>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</si>
  <si>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</si>
  <si>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</si>
  <si>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</si>
  <si>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</si>
  <si>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</si>
  <si>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</si>
  <si>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</si>
  <si>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</si>
  <si>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</si>
  <si>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</si>
  <si>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</si>
  <si>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</si>
  <si>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</si>
  <si>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</si>
  <si>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</si>
  <si>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</si>
  <si>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</si>
  <si>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</si>
  <si>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</si>
  <si>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</si>
  <si>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</si>
  <si>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</si>
  <si>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</si>
  <si>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</si>
  <si>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</si>
  <si>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</si>
  <si>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</si>
  <si>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</si>
  <si>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</si>
  <si>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</si>
  <si>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</si>
  <si>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</si>
  <si>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</si>
  <si>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</si>
  <si>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</si>
  <si>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</si>
  <si>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</si>
  <si>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</si>
  <si>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</si>
  <si>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</si>
  <si>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</si>
  <si>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</si>
  <si>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</si>
  <si>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</si>
  <si>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</si>
  <si>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</si>
  <si>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</si>
  <si>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</si>
  <si>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</si>
  <si>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</si>
  <si>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</si>
  <si>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</si>
  <si>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</si>
  <si>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</si>
  <si>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</si>
  <si>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</si>
  <si>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</si>
  <si>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</si>
  <si>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</si>
  <si>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</si>
  <si>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</si>
  <si>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</si>
  <si>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</si>
  <si>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</si>
  <si>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</si>
  <si>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</si>
  <si>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</si>
  <si>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</si>
  <si>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</si>
  <si>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</si>
  <si>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</si>
  <si>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</si>
  <si>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</si>
  <si>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</si>
  <si>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</si>
  <si>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</si>
  <si>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</si>
  <si>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</si>
  <si>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</si>
  <si>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</si>
  <si>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</si>
  <si>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</si>
  <si>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</si>
  <si>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</si>
  <si>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</si>
  <si>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</si>
  <si>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</si>
  <si>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</si>
  <si>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</si>
  <si>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</si>
  <si>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</si>
  <si>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</si>
  <si>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</si>
  <si>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</si>
  <si>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</si>
  <si>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</si>
  <si>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</si>
  <si>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</si>
  <si>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</si>
  <si>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</si>
  <si>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</si>
  <si>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</si>
  <si>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</si>
  <si>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</si>
  <si>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</si>
  <si>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</si>
  <si>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</si>
  <si>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</si>
  <si>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</si>
  <si>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</si>
  <si>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</si>
  <si>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</si>
  <si>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</si>
  <si>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</si>
  <si>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</si>
  <si>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</si>
  <si>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</si>
  <si>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</si>
  <si>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</si>
  <si>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</si>
  <si>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</si>
  <si>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</si>
  <si>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</si>
  <si>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</si>
  <si>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</si>
  <si>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</si>
  <si>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</si>
  <si>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</si>
  <si>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</si>
  <si>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</si>
  <si>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</si>
  <si>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</si>
  <si>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</si>
  <si>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</si>
  <si>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</si>
  <si>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</si>
  <si>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</si>
  <si>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</si>
  <si>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</si>
  <si>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</si>
  <si>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</si>
  <si>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</si>
  <si>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</si>
  <si>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</si>
  <si>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</si>
  <si>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</si>
  <si>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</si>
  <si>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</si>
  <si>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</si>
  <si>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</si>
  <si>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</si>
  <si>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</si>
  <si>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</si>
  <si>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</si>
  <si>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</si>
  <si>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</si>
  <si>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</si>
  <si>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</si>
  <si>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</si>
  <si>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</si>
  <si>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</si>
  <si>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</si>
  <si>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</si>
  <si>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</si>
  <si>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</si>
  <si>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</si>
  <si>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</si>
  <si>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</si>
  <si>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</si>
  <si>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</si>
  <si>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</si>
  <si>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</si>
  <si>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</si>
  <si>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</si>
  <si>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</si>
  <si>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</si>
  <si>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</si>
  <si>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</si>
  <si>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</si>
  <si>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</si>
  <si>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</si>
  <si>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</si>
  <si>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</si>
  <si>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</si>
  <si>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</si>
  <si>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</si>
  <si>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</si>
  <si>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</si>
  <si>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</si>
  <si>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</si>
  <si>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</si>
  <si>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</si>
  <si>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</si>
  <si>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</si>
  <si>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</si>
  <si>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</si>
  <si>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</si>
  <si>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</si>
  <si>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</si>
  <si>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</si>
  <si>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</si>
  <si>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</si>
  <si>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</si>
  <si>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</si>
  <si>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</si>
  <si>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</si>
  <si>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</si>
  <si>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</si>
  <si>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</si>
  <si>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</si>
  <si>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</si>
  <si>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</si>
  <si>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</si>
  <si>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</si>
  <si>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</si>
  <si>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</si>
  <si>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</si>
  <si>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</si>
  <si>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</si>
  <si>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</si>
  <si>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</si>
  <si>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</si>
  <si>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</si>
  <si>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</si>
  <si>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</si>
  <si>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</si>
  <si>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</si>
  <si>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</si>
  <si>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</si>
  <si>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</si>
  <si>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</si>
  <si>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</si>
  <si>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</si>
  <si>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</si>
  <si>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</si>
  <si>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</si>
  <si>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</si>
  <si>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</si>
  <si>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</si>
  <si>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</si>
  <si>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</si>
  <si>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</si>
  <si>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</si>
  <si>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</si>
  <si>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</si>
  <si>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</si>
  <si>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</si>
  <si>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</si>
  <si>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</si>
  <si>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</si>
  <si>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</si>
  <si>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</si>
  <si>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</si>
  <si>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</si>
  <si>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</si>
  <si>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</si>
  <si>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</si>
  <si>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</si>
  <si>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</si>
  <si>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</si>
  <si>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</si>
  <si>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</si>
  <si>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</si>
  <si>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</si>
  <si>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</si>
  <si>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</si>
  <si>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</si>
  <si>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</si>
  <si>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</si>
  <si>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</si>
  <si>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</si>
  <si>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</si>
  <si>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</si>
  <si>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</si>
  <si>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</si>
  <si>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</si>
  <si>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</si>
  <si>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</si>
  <si>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</si>
  <si>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</si>
  <si>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</si>
  <si>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</si>
  <si>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</si>
  <si>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</si>
  <si>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</si>
  <si>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</si>
  <si>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</si>
  <si>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</si>
  <si>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</si>
  <si>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</si>
  <si>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</si>
  <si>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</si>
  <si>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</si>
  <si>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</si>
  <si>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</si>
  <si>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</si>
  <si>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</si>
  <si>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</si>
  <si>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</si>
  <si>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</si>
  <si>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</si>
  <si>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</si>
  <si>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</si>
  <si>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</si>
  <si>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</si>
  <si>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</si>
  <si>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</si>
  <si>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</si>
  <si>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</si>
  <si>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</si>
  <si>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</si>
  <si>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</si>
  <si>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</si>
  <si>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</si>
  <si>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</si>
  <si>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</si>
  <si>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</si>
  <si>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</si>
  <si>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</si>
  <si>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</si>
  <si>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</si>
  <si>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</si>
  <si>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</si>
  <si>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</si>
  <si>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</si>
  <si>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</si>
  <si>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</si>
  <si>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</si>
  <si>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</si>
  <si>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</si>
  <si>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</si>
  <si>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</si>
  <si>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</si>
  <si>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</si>
  <si>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</si>
  <si>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</si>
  <si>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</si>
  <si>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</si>
  <si>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</si>
  <si>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</si>
  <si>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</si>
  <si>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</si>
  <si>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</si>
  <si>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</si>
  <si>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</si>
  <si>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</si>
  <si>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</si>
  <si>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</si>
  <si>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</si>
  <si>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</si>
  <si>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</si>
  <si>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</si>
  <si>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</si>
  <si>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</si>
  <si>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</si>
  <si>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</si>
  <si>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</si>
  <si>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</si>
  <si>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</si>
  <si>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</si>
  <si>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</si>
  <si>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</si>
  <si>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</si>
  <si>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</si>
  <si>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</si>
  <si>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</si>
  <si>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</si>
  <si>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</si>
  <si>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</si>
  <si>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</si>
  <si>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</si>
  <si>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</si>
  <si>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</si>
  <si>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</si>
  <si>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</si>
  <si>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</si>
  <si>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</si>
  <si>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</si>
  <si>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</si>
  <si>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</si>
  <si>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</si>
  <si>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</si>
  <si>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</si>
  <si>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</si>
  <si>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</si>
  <si>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</si>
  <si>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</si>
  <si>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</si>
  <si>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</si>
  <si>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</si>
  <si>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</si>
  <si>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</si>
  <si>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</si>
  <si>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</si>
  <si>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</si>
  <si>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</si>
  <si>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</si>
  <si>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</si>
  <si>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</si>
  <si>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</si>
  <si>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</si>
  <si>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</si>
  <si>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</si>
  <si>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</si>
  <si>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</si>
  <si>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</si>
  <si>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</si>
  <si>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</si>
  <si>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</si>
  <si>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</si>
  <si>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</si>
  <si>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</si>
  <si>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</si>
  <si>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</si>
  <si>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</si>
  <si>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</si>
  <si>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</si>
  <si>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</si>
  <si>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</si>
  <si>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</si>
  <si>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</si>
  <si>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</si>
  <si>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</si>
  <si>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</si>
  <si>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</si>
  <si>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</si>
  <si>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</si>
  <si>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</si>
  <si>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</si>
  <si>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</si>
  <si>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</si>
  <si>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</si>
  <si>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</si>
  <si>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</si>
  <si>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</si>
  <si>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</si>
  <si>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</si>
  <si>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</si>
  <si>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</si>
  <si>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</si>
  <si>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</si>
  <si>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</si>
  <si>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</si>
  <si>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</si>
  <si>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</si>
  <si>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</si>
  <si>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</si>
  <si>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</si>
  <si>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</si>
  <si>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</si>
  <si>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</si>
  <si>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</si>
  <si>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</si>
  <si>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</si>
  <si>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</si>
  <si>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</si>
  <si>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</si>
  <si>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</si>
  <si>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</si>
  <si>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</si>
  <si>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</si>
  <si>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</si>
  <si>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</si>
  <si>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</si>
  <si>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</si>
  <si>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</si>
  <si>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</si>
  <si>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</si>
  <si>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</si>
  <si>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</si>
  <si>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</si>
  <si>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</si>
  <si>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</si>
  <si>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</si>
  <si>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</si>
  <si>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</si>
  <si>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</si>
  <si>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</si>
  <si>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</si>
  <si>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</si>
  <si>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</si>
  <si>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</si>
  <si>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</si>
  <si>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</si>
  <si>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</si>
  <si>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</si>
  <si>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</si>
  <si>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</si>
  <si>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</si>
  <si>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</si>
  <si>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</si>
  <si>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</si>
  <si>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</si>
  <si>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</si>
  <si>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</si>
  <si>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</si>
  <si>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</si>
  <si>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</si>
  <si>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</si>
  <si>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</si>
  <si>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</si>
  <si>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</si>
  <si>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</si>
  <si>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</si>
  <si>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</si>
  <si>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</si>
  <si>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</si>
  <si>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</si>
  <si>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</si>
  <si>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</si>
  <si>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</si>
  <si>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</si>
  <si>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</si>
  <si>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</si>
  <si>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</si>
  <si>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</si>
  <si>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</si>
  <si>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</si>
  <si>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</si>
  <si>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</si>
  <si>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</si>
  <si>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</si>
  <si>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</si>
  <si>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</si>
  <si>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</si>
  <si>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</si>
  <si>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</si>
  <si>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</si>
  <si>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</si>
  <si>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</si>
  <si>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</si>
  <si>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</si>
  <si>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</si>
  <si>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</si>
  <si>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</si>
  <si>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</si>
  <si>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</si>
  <si>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</si>
  <si>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</si>
  <si>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</si>
  <si>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</si>
  <si>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</si>
  <si>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</si>
  <si>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</si>
  <si>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</si>
  <si>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</si>
  <si>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</si>
  <si>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</si>
  <si>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</si>
  <si>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</si>
  <si>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</si>
  <si>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</si>
  <si>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</si>
  <si>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</si>
  <si>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</si>
  <si>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</si>
  <si>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</si>
  <si>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</si>
  <si>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</si>
  <si>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</si>
  <si>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</si>
  <si>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</si>
  <si>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</si>
  <si>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</si>
  <si>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</si>
  <si>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</si>
  <si>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</si>
  <si>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</si>
  <si>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</si>
  <si>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</si>
  <si>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</si>
  <si>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</si>
  <si>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</si>
  <si>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</si>
  <si>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</si>
  <si>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</si>
  <si>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</si>
  <si>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</si>
  <si>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</si>
  <si>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</si>
  <si>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</si>
  <si>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</si>
  <si>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</si>
  <si>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</si>
  <si>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</si>
  <si>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</si>
  <si>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</si>
  <si>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</si>
  <si>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</si>
  <si>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</si>
  <si>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</si>
  <si>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</si>
  <si>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</si>
  <si>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</si>
  <si>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</si>
  <si>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</si>
  <si>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</si>
  <si>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</si>
  <si>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</si>
  <si>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</si>
  <si>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</si>
  <si>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</si>
  <si>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</si>
  <si>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</si>
  <si>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</si>
  <si>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</si>
  <si>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</si>
  <si>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</si>
  <si>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</si>
  <si>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</si>
  <si>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</si>
  <si>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</si>
  <si>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</si>
  <si>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</si>
  <si>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</si>
  <si>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</si>
  <si>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</si>
  <si>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</si>
  <si>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</si>
  <si>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</si>
  <si>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</si>
  <si>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</si>
  <si>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</si>
  <si>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</si>
  <si>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</si>
  <si>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</si>
  <si>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</si>
  <si>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</si>
  <si>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</si>
  <si>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</si>
  <si>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</si>
  <si>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</si>
  <si>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</si>
  <si>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</si>
  <si>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</si>
  <si>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</si>
  <si>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</si>
  <si>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</si>
  <si>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</si>
  <si>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</si>
  <si>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</si>
  <si>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</si>
  <si>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</si>
  <si>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</si>
  <si>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</si>
  <si>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</si>
  <si>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</si>
  <si>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</si>
  <si>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</si>
  <si>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</si>
  <si>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</si>
  <si>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</si>
  <si>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</si>
  <si>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</si>
  <si>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</si>
  <si>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</si>
  <si>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</si>
  <si>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</si>
  <si>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</si>
  <si>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</si>
  <si>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</si>
  <si>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</si>
  <si>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</si>
  <si>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</si>
  <si>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</si>
  <si>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</si>
  <si>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</si>
  <si>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</si>
  <si>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</si>
  <si>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</si>
  <si>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</si>
  <si>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</si>
  <si>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</si>
  <si>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</si>
  <si>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</si>
  <si>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</si>
  <si>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</si>
  <si>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</si>
  <si>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</si>
  <si>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</si>
  <si>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</si>
  <si>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</si>
  <si>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</si>
  <si>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</si>
  <si>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</si>
  <si>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</si>
  <si>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</si>
  <si>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</si>
  <si>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</si>
  <si>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</si>
  <si>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</si>
  <si>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</si>
  <si>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</si>
  <si>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</si>
  <si>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</si>
  <si>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</si>
  <si>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</si>
  <si>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</si>
  <si>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</si>
  <si>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</si>
  <si>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</si>
  <si>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</si>
  <si>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</si>
  <si>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</si>
  <si>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</si>
  <si>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</si>
  <si>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</si>
  <si>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</si>
  <si>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</si>
  <si>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</si>
  <si>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</si>
  <si>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</si>
  <si>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</si>
  <si>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</si>
  <si>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</si>
  <si>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</si>
  <si>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</si>
  <si>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</si>
  <si>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</si>
  <si>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</si>
  <si>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</si>
  <si>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</si>
  <si>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</si>
  <si>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</si>
  <si>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</si>
  <si>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</si>
  <si>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</si>
  <si>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</si>
  <si>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</si>
  <si>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</si>
  <si>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</si>
  <si>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</si>
  <si>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</si>
  <si>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</si>
  <si>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</si>
  <si>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</si>
  <si>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</si>
  <si>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</si>
  <si>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</si>
  <si>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</si>
  <si>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</si>
  <si>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</si>
  <si>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</si>
  <si>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</si>
  <si>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</si>
  <si>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</si>
  <si>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</si>
  <si>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</si>
  <si>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</si>
  <si>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</si>
  <si>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</si>
  <si>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</si>
  <si>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</si>
  <si>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</si>
  <si>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</si>
  <si>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</si>
  <si>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</si>
  <si>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</si>
  <si>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</si>
  <si>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</si>
  <si>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</si>
  <si>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</si>
  <si>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</si>
  <si>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</si>
  <si>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</si>
  <si>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</si>
  <si>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</si>
  <si>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</si>
  <si>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</si>
  <si>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</si>
  <si>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</si>
  <si>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</si>
  <si>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</si>
  <si>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</si>
  <si>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</si>
  <si>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</si>
  <si>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</si>
  <si>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</si>
  <si>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</si>
  <si>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</si>
  <si>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</si>
  <si>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</si>
  <si>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</si>
  <si>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</si>
  <si>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</si>
  <si>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</si>
  <si>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</si>
  <si>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</si>
  <si>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</si>
  <si>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</si>
  <si>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</si>
  <si>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</si>
  <si>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</si>
  <si>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</si>
  <si>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</si>
  <si>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</si>
  <si>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</si>
  <si>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</si>
  <si>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</si>
  <si>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</si>
  <si>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</si>
  <si>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</si>
  <si>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</si>
  <si>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</si>
  <si>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</si>
  <si>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</si>
  <si>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</si>
  <si>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</si>
  <si>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</si>
  <si>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</si>
  <si>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</si>
  <si>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</si>
  <si>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</si>
  <si>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</si>
  <si>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</si>
  <si>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</si>
  <si>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</si>
  <si>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</si>
  <si>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</si>
  <si>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</si>
  <si>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</si>
  <si>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</si>
  <si>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</si>
  <si>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</si>
  <si>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</si>
  <si>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</si>
  <si>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</si>
  <si>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</si>
  <si>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</si>
  <si>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</si>
  <si>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</si>
  <si>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</si>
  <si>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</si>
  <si>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</si>
  <si>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</si>
  <si>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</si>
  <si>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</si>
  <si>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</si>
  <si>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</si>
  <si>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</si>
  <si>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</si>
  <si>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</si>
  <si>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</si>
  <si>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</si>
  <si>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</si>
  <si>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</si>
  <si>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</si>
  <si>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</si>
  <si>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</si>
  <si>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</si>
  <si>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</si>
  <si>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</si>
  <si>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</si>
  <si>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</si>
  <si>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</si>
  <si>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</si>
  <si>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</si>
  <si>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</si>
  <si>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</si>
  <si>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</si>
  <si>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</si>
  <si>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</si>
  <si>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</si>
  <si>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</si>
  <si>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</si>
  <si>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</si>
  <si>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</si>
  <si>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</si>
  <si>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</si>
  <si>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</si>
  <si>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</si>
  <si>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</si>
  <si>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</si>
  <si>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</si>
  <si>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</si>
  <si>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</si>
  <si>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</si>
  <si>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</si>
  <si>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</si>
  <si>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</si>
  <si>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</si>
  <si>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</si>
  <si>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</si>
  <si>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</si>
  <si>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</si>
  <si>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</si>
  <si>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</si>
  <si>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</si>
  <si>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</si>
  <si>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</si>
  <si>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</si>
  <si>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</si>
  <si>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</si>
  <si>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</si>
  <si>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</si>
  <si>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</si>
  <si>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</si>
  <si>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</si>
  <si>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</si>
  <si>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</si>
  <si>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</si>
  <si>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</si>
  <si>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</si>
  <si>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</si>
  <si>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</si>
  <si>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</si>
  <si>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</si>
  <si>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</si>
  <si>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</si>
  <si>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</si>
  <si>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</si>
  <si>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</si>
  <si>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</si>
  <si>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</si>
  <si>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</si>
  <si>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</si>
  <si>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</si>
  <si>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</si>
  <si>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</si>
  <si>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</si>
  <si>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</si>
  <si>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</si>
  <si>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</si>
  <si>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</si>
  <si>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</si>
  <si>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</si>
  <si>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</si>
  <si>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</si>
  <si>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</si>
  <si>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</si>
  <si>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</si>
  <si>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</si>
  <si>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</si>
  <si>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</si>
  <si>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</si>
  <si>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</si>
  <si>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</si>
  <si>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</si>
  <si>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</si>
  <si>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</si>
  <si>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</si>
  <si>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</si>
  <si>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</si>
  <si>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</si>
  <si>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</si>
  <si>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</si>
  <si>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</si>
  <si>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</si>
  <si>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</si>
  <si>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</si>
  <si>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</si>
  <si>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</si>
  <si>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</si>
  <si>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</si>
  <si>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</si>
  <si>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</si>
  <si>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</si>
  <si>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</si>
  <si>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</si>
  <si>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</si>
  <si>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</si>
  <si>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</si>
  <si>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</si>
  <si>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</si>
  <si>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</si>
  <si>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</si>
  <si>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</si>
  <si>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</si>
  <si>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</si>
  <si>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</si>
  <si>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</si>
  <si>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</si>
  <si>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</si>
  <si>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</si>
  <si>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</si>
  <si>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</si>
  <si>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</si>
  <si>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</si>
  <si>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</si>
  <si>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</si>
  <si>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</si>
  <si>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</si>
  <si>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</si>
  <si>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</si>
  <si>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</si>
  <si>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</si>
  <si>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</si>
  <si>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</si>
  <si>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</si>
  <si>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</si>
  <si>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</si>
  <si>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</si>
  <si>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</si>
  <si>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</si>
  <si>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</si>
  <si>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</si>
  <si>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</si>
  <si>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</si>
  <si>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</si>
  <si>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</si>
  <si>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</si>
  <si>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</si>
  <si>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</si>
  <si>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</si>
  <si>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</si>
  <si>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</si>
  <si>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</si>
  <si>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</si>
  <si>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</si>
  <si>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</si>
  <si>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</si>
  <si>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</si>
  <si>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</si>
  <si>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</si>
  <si>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</si>
  <si>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</si>
  <si>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</si>
  <si>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</si>
  <si>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</si>
  <si>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</si>
  <si>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</si>
  <si>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</si>
  <si>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</si>
  <si>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</si>
  <si>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</si>
  <si>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</si>
  <si>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</si>
  <si>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</si>
  <si>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</si>
  <si>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</si>
  <si>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</si>
  <si>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</si>
  <si>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</si>
  <si>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</si>
  <si>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</si>
  <si>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</si>
  <si>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</si>
  <si>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</si>
  <si>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</si>
  <si>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</si>
  <si>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</si>
  <si>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</si>
  <si>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</si>
  <si>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</si>
  <si>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</si>
  <si>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</si>
  <si>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</si>
  <si>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</si>
  <si>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</si>
  <si>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</si>
  <si>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</si>
  <si>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</si>
  <si>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</si>
  <si>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</si>
  <si>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</si>
  <si>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</si>
  <si>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</si>
  <si>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</si>
  <si>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</si>
  <si>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</si>
  <si>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</si>
  <si>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</si>
  <si>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</si>
  <si>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</si>
  <si>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</si>
  <si>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</si>
  <si>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</si>
  <si>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</si>
  <si>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</si>
  <si>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</si>
  <si>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</si>
  <si>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</si>
  <si>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</si>
  <si>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</si>
  <si>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</si>
  <si>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</si>
  <si>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</si>
  <si>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</si>
  <si>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</si>
  <si>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</si>
  <si>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</si>
  <si>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</si>
  <si>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</si>
  <si>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</si>
  <si>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</si>
  <si>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</si>
  <si>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</si>
  <si>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</si>
  <si>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</si>
  <si>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</si>
  <si>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</si>
  <si>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</si>
  <si>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</si>
  <si>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</si>
  <si>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</si>
  <si>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</si>
  <si>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</si>
  <si>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</si>
  <si>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</si>
  <si>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</si>
  <si>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</si>
  <si>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</si>
  <si>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</si>
  <si>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</si>
  <si>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</si>
  <si>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</si>
  <si>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</si>
  <si>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</si>
  <si>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</si>
  <si>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</si>
  <si>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</si>
  <si>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</si>
  <si>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</si>
  <si>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</si>
  <si>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</si>
  <si>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</si>
  <si>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</si>
  <si>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</si>
  <si>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</si>
  <si>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</si>
  <si>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</si>
  <si>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</si>
  <si>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</si>
  <si>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</si>
  <si>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</si>
  <si>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</si>
  <si>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</si>
  <si>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</si>
  <si>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</si>
  <si>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</si>
  <si>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</si>
  <si>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</si>
  <si>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</si>
  <si>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</si>
  <si>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</si>
  <si>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</si>
  <si>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</si>
  <si>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</si>
  <si>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</si>
  <si>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</si>
  <si>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</si>
  <si>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</si>
  <si>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</si>
  <si>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</si>
  <si>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</si>
  <si>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</si>
  <si>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</si>
  <si>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</si>
  <si>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</si>
  <si>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</si>
  <si>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</si>
  <si>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</si>
  <si>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</si>
  <si>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</si>
  <si>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</si>
  <si>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</si>
  <si>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</si>
  <si>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</si>
  <si>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</si>
  <si>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</si>
  <si>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</si>
  <si>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</si>
  <si>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</si>
  <si>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</si>
  <si>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</si>
  <si>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</si>
  <si>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</si>
  <si>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</si>
  <si>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</si>
  <si>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</si>
  <si>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</si>
  <si>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</si>
  <si>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</si>
  <si>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</si>
  <si>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</si>
  <si>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</si>
  <si>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</si>
  <si>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</si>
  <si>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</si>
  <si>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</si>
  <si>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</si>
  <si>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</si>
  <si>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</si>
  <si>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</si>
  <si>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</si>
  <si>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</si>
  <si>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</si>
  <si>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</si>
  <si>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</si>
  <si>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</si>
  <si>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</si>
  <si>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</si>
  <si>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</si>
  <si>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</si>
  <si>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</si>
  <si>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</si>
  <si>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</si>
  <si>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</si>
  <si>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</si>
  <si>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</si>
  <si>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</si>
  <si>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</si>
  <si>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</si>
  <si>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</si>
  <si>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</si>
  <si>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</si>
  <si>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</si>
  <si>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</si>
  <si>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</si>
  <si>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</si>
  <si>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</si>
  <si>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</si>
  <si>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</si>
  <si>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</si>
  <si>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</si>
  <si>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</si>
  <si>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</si>
  <si>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</si>
  <si>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</si>
  <si>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</si>
  <si>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</si>
  <si>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</si>
  <si>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</si>
  <si>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</si>
  <si>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</si>
  <si>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</si>
  <si>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</si>
  <si>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</si>
  <si>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</si>
  <si>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</si>
  <si>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</si>
  <si>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</si>
  <si>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</si>
  <si>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</si>
  <si>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</si>
  <si>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</si>
  <si>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</si>
  <si>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</si>
  <si>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</si>
  <si>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</si>
  <si>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</si>
  <si>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</si>
  <si>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</si>
  <si>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</si>
  <si>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</si>
  <si>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</si>
  <si>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</si>
  <si>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</si>
  <si>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</si>
  <si>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</si>
  <si>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</si>
  <si>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</si>
  <si>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</si>
  <si>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</si>
  <si>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</si>
  <si>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</si>
  <si>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</si>
  <si>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</si>
  <si>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</si>
  <si>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</si>
  <si>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</si>
  <si>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</si>
  <si>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</si>
  <si>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</si>
  <si>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</si>
  <si>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</si>
  <si>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</si>
  <si>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</si>
  <si>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</si>
  <si>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</si>
  <si>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</si>
  <si>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</si>
  <si>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</si>
  <si>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</si>
  <si>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</si>
  <si>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</si>
  <si>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</si>
  <si>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</si>
  <si>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</si>
  <si>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</si>
  <si>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</si>
  <si>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</si>
  <si>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</si>
  <si>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</si>
  <si>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</si>
  <si>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</si>
  <si>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</si>
  <si>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</si>
  <si>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</si>
  <si>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</si>
  <si>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</si>
  <si>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</si>
  <si>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</si>
  <si>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</si>
  <si>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</si>
  <si>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</si>
  <si>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</si>
  <si>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</si>
  <si>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</si>
  <si>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</si>
  <si>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</si>
  <si>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</si>
  <si>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</si>
  <si>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</si>
  <si>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</si>
  <si>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</si>
  <si>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</si>
  <si>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</si>
  <si>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</si>
  <si>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</si>
  <si>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</si>
  <si>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</si>
  <si>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</si>
  <si>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</si>
  <si>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</si>
  <si>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</si>
  <si>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</si>
  <si>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</si>
  <si>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</si>
  <si>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</si>
  <si>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</si>
  <si>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</si>
  <si>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</si>
  <si>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</si>
  <si>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</si>
  <si>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</si>
  <si>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</si>
  <si>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</si>
  <si>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</si>
  <si>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</si>
  <si>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</si>
  <si>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</si>
  <si>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</si>
  <si>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</si>
  <si>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</si>
  <si>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</si>
  <si>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</si>
  <si>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</si>
  <si>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</si>
  <si>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</si>
  <si>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</si>
  <si>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</si>
  <si>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</si>
  <si>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</si>
  <si>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</si>
  <si>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</si>
  <si>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</si>
  <si>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</si>
  <si>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</si>
  <si>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</si>
  <si>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</si>
  <si>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</si>
  <si>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</si>
  <si>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</si>
  <si>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</si>
  <si>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</si>
  <si>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</si>
  <si>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</si>
  <si>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</si>
  <si>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</si>
  <si>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</si>
  <si>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</si>
  <si>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</si>
  <si>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</si>
  <si>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</si>
  <si>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</si>
  <si>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</si>
  <si>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</si>
  <si>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</si>
  <si>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</si>
  <si>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</si>
  <si>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</si>
  <si>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</si>
  <si>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</si>
  <si>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</si>
  <si>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</si>
  <si>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</si>
  <si>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</si>
  <si>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</si>
  <si>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</si>
  <si>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</si>
  <si>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</si>
  <si>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</si>
  <si>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</si>
  <si>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</si>
  <si>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</si>
  <si>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</si>
  <si>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</si>
  <si>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</si>
  <si>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</si>
  <si>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</si>
  <si>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</si>
  <si>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</si>
  <si>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</si>
  <si>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</si>
  <si>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</si>
  <si>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</si>
  <si>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</si>
  <si>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</si>
  <si>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</si>
  <si>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</si>
  <si>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</si>
  <si>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</si>
  <si>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</si>
  <si>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</si>
  <si>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</si>
  <si>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</si>
  <si>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</si>
  <si>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</si>
  <si>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</si>
  <si>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</si>
  <si>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</si>
  <si>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</si>
  <si>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</si>
  <si>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</si>
  <si>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</si>
  <si>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</si>
  <si>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</si>
  <si>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</si>
  <si>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</si>
  <si>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</si>
  <si>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</si>
  <si>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</si>
  <si>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</si>
  <si>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</si>
  <si>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</si>
  <si>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</si>
  <si>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</si>
  <si>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</si>
  <si>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</si>
  <si>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</si>
  <si>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</si>
  <si>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</si>
  <si>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</si>
  <si>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</si>
  <si>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</si>
  <si>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</si>
  <si>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</si>
  <si>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</si>
  <si>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</si>
  <si>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</si>
  <si>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</si>
  <si>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</si>
  <si>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</si>
  <si>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</si>
  <si>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</si>
  <si>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</si>
  <si>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</si>
  <si>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</si>
  <si>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</si>
  <si>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</si>
  <si>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</si>
  <si>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</si>
  <si>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</si>
  <si>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</si>
  <si>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</si>
  <si>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</si>
  <si>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</si>
  <si>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</si>
  <si>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</si>
  <si>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</si>
  <si>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</si>
  <si>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</si>
  <si>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</si>
  <si>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</si>
  <si>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</si>
  <si>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</si>
  <si>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</si>
  <si>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</si>
  <si>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</si>
  <si>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</si>
  <si>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</si>
  <si>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</si>
  <si>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</si>
  <si>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</si>
  <si>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</si>
  <si>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</si>
  <si>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</si>
  <si>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</si>
  <si>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</si>
  <si>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</si>
  <si>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</si>
  <si>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</si>
  <si>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</si>
  <si>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</si>
  <si>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</si>
  <si>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</si>
  <si>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</si>
  <si>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</si>
  <si>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</si>
  <si>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</si>
  <si>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</si>
  <si>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</si>
  <si>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</si>
  <si>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</si>
  <si>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</si>
  <si>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</si>
  <si>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</si>
  <si>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</si>
  <si>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</si>
  <si>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</si>
  <si>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</si>
  <si>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</si>
  <si>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</si>
  <si>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</si>
  <si>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</si>
  <si>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</si>
  <si>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</si>
  <si>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</si>
  <si>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</si>
  <si>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</si>
  <si>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</si>
  <si>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</si>
  <si>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</si>
  <si>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</si>
  <si>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</si>
  <si>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</si>
  <si>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</si>
  <si>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</si>
  <si>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</si>
  <si>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</si>
  <si>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</si>
  <si>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</si>
  <si>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</si>
  <si>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</si>
  <si>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</si>
  <si>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</si>
  <si>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</si>
  <si>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</si>
  <si>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</si>
  <si>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</si>
  <si>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</si>
  <si>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</si>
  <si>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</si>
  <si>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</si>
  <si>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</si>
  <si>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</si>
  <si>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</si>
  <si>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</si>
  <si>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</si>
  <si>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</si>
  <si>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</si>
  <si>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</si>
  <si>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</si>
  <si>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</si>
  <si>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</si>
  <si>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</si>
  <si>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</si>
  <si>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</si>
  <si>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</si>
  <si>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</si>
  <si>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</si>
  <si>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</si>
  <si>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</si>
  <si>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</si>
  <si>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</si>
  <si>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</si>
  <si>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</si>
  <si>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</si>
  <si>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</si>
  <si>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</si>
  <si>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</si>
  <si>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</si>
  <si>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</si>
  <si>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</si>
  <si>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</si>
  <si>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</si>
  <si>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</si>
  <si>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</si>
  <si>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</si>
  <si>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</si>
  <si>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</si>
  <si>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</si>
  <si>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</si>
  <si>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</si>
  <si>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</si>
  <si>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</si>
  <si>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</si>
  <si>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</si>
  <si>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</si>
  <si>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</si>
  <si>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</si>
  <si>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</si>
  <si>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</si>
  <si>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</si>
  <si>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</si>
  <si>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</si>
  <si>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</si>
  <si>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</si>
  <si>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</si>
  <si>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</si>
  <si>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</si>
  <si>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</si>
  <si>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</si>
  <si>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</si>
  <si>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</si>
  <si>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</si>
  <si>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</si>
  <si>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</si>
  <si>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</si>
  <si>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</si>
  <si>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</si>
  <si>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</si>
  <si>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</si>
  <si>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</si>
  <si>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</si>
  <si>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</si>
  <si>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</si>
  <si>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</si>
  <si>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</si>
  <si>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</si>
  <si>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</si>
  <si>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</si>
  <si>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</si>
  <si>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</si>
  <si>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</si>
  <si>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</si>
  <si>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</si>
  <si>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</si>
  <si>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</si>
  <si>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</si>
  <si>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</si>
  <si>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</si>
  <si>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</si>
  <si>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</si>
  <si>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</si>
  <si>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</si>
  <si>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</si>
  <si>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</si>
  <si>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</si>
  <si>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</si>
  <si>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</si>
  <si>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</si>
  <si>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</si>
  <si>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</si>
  <si>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</si>
  <si>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</si>
  <si>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</si>
  <si>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</si>
  <si>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</si>
  <si>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</si>
  <si>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</si>
  <si>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</si>
  <si>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</si>
  <si>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</si>
  <si>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</si>
  <si>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</si>
  <si>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</si>
  <si>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</si>
  <si>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</si>
  <si>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</si>
  <si>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</si>
  <si>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</si>
  <si>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</si>
  <si>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</si>
  <si>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</si>
  <si>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</si>
  <si>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</si>
  <si>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</si>
  <si>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</si>
  <si>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</si>
  <si>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</si>
  <si>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</si>
  <si>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</si>
  <si>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</si>
  <si>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</si>
  <si>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</si>
  <si>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</si>
  <si>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</si>
  <si>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</si>
  <si>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</si>
  <si>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</si>
  <si>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</si>
  <si>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</si>
  <si>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</si>
  <si>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</si>
  <si>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</si>
  <si>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</si>
  <si>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</si>
  <si>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</si>
  <si>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</si>
  <si>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</si>
  <si>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</si>
  <si>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</si>
  <si>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</si>
  <si>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</si>
  <si>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</si>
  <si>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</si>
  <si>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</si>
  <si>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</si>
  <si>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</si>
  <si>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</si>
  <si>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</si>
  <si>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</si>
  <si>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Re</t>
  </si>
  <si>
    <t>(All)</t>
  </si>
  <si>
    <t>Row Labels</t>
  </si>
  <si>
    <t>Grand Total</t>
  </si>
  <si>
    <t>Column Labels</t>
  </si>
  <si>
    <t>theater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</si>
  <si>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</si>
  <si>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</si>
  <si>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</si>
  <si>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</si>
  <si>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</si>
  <si>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</si>
  <si>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</si>
  <si>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</si>
  <si>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</si>
  <si>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</si>
  <si>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</si>
  <si>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</si>
  <si>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Count of outcome</t>
  </si>
  <si>
    <t>Goal</t>
  </si>
  <si>
    <t>Number Successful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</si>
  <si>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</si>
  <si>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</si>
  <si>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</si>
  <si>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</si>
  <si>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</si>
  <si>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</si>
  <si>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</si>
  <si>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</si>
  <si>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</si>
  <si>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</si>
  <si>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</si>
  <si>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</si>
  <si>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</si>
  <si>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</si>
  <si>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</si>
  <si>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Failed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</si>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</sst>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Based on Launch Date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4-0345-8C88-0925FF08FA5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E4-0345-8C88-0925FF08FA5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E4-0345-8C88-0925FF08F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419936"/>
        <c:axId val="823574943"/>
      </c:lineChart>
      <c:catAx>
        <c:axId val="27841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574943"/>
        <c:crosses val="autoZero"/>
        <c:auto val="1"/>
        <c:lblAlgn val="ctr"/>
        <c:lblOffset val="100"/>
        <c:noMultiLvlLbl val="0"/>
      </c:catAx>
      <c:valAx>
        <c:axId val="82357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41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01-E34A-9454-4C03E4F6A56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01-E34A-9454-4C03E4F6A56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01-E34A-9454-4C03E4F6A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142896"/>
        <c:axId val="335116432"/>
      </c:lineChart>
      <c:catAx>
        <c:axId val="76214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16432"/>
        <c:crosses val="autoZero"/>
        <c:auto val="1"/>
        <c:lblAlgn val="ctr"/>
        <c:lblOffset val="100"/>
        <c:noMultiLvlLbl val="0"/>
      </c:catAx>
      <c:valAx>
        <c:axId val="33511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14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12</xdr:row>
      <xdr:rowOff>12700</xdr:rowOff>
    </xdr:from>
    <xdr:to>
      <xdr:col>22</xdr:col>
      <xdr:colOff>25400</xdr:colOff>
      <xdr:row>43</xdr:row>
      <xdr:rowOff>0</xdr:rowOff>
    </xdr:to>
    <xdr:graphicFrame macro="">
      <xdr:nvGraphicFramePr>
        <xdr:cNvPr id="5" name="Theater Outcomes Based on Launch Date">
          <a:extLst>
            <a:ext uri="{FF2B5EF4-FFF2-40B4-BE49-F238E27FC236}">
              <a16:creationId xmlns:a16="http://schemas.microsoft.com/office/drawing/2014/main" id="{8730FA6F-3504-D1B1-7018-604215F84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0.31845</cdr:x>
      <cdr:y>0.02371</cdr:y>
    </cdr:from>
    <cdr:to>
      <cdr:x>0.64583</cdr:x>
      <cdr:y>0.09698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7EB756D-DD59-8A9C-34E0-5E6D8581E396}"/>
            </a:ext>
          </a:extLst>
        </cdr:cNvPr>
        <cdr:cNvSpPr txBox="1"/>
      </cdr:nvSpPr>
      <cdr:spPr>
        <a:xfrm xmlns:a="http://schemas.openxmlformats.org/drawingml/2006/main">
          <a:off x="2717800" y="139700"/>
          <a:ext cx="2794000" cy="431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Theater Outcomes Based on Launch Date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19</xdr:row>
      <xdr:rowOff>138546</xdr:rowOff>
    </xdr:from>
    <xdr:to>
      <xdr:col>10</xdr:col>
      <xdr:colOff>635000</xdr:colOff>
      <xdr:row>43</xdr:row>
      <xdr:rowOff>182419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A2A5C2-9B48-3E06-F0D7-1BC63DCF5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ce Fegley" refreshedDate="45078.286739699077" createdVersion="8" refreshedVersion="8" minRefreshableVersion="3" recordCount="4115" xr:uid="{1ADB04FC-E45B-3448-855D-8E779EEB9102}">
  <cacheSource type="worksheet">
    <worksheetSource ref="A1:R1048576" sheet="Kickstarter"/>
  </cacheSource>
  <cacheFields count="20">
    <cacheField name="Re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5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6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8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9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10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1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12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13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1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1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17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18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19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20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21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22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23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2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25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26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2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28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29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30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3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32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33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34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3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36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3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3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3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4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41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42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43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4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45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4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48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49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5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52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53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54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55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56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57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58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59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6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6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62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63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64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65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6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67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68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69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70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71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72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73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74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75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76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7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78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79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80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8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82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83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84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85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8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87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88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8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9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92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9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94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9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96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97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98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9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100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10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10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103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104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105"/>
    <x v="0"/>
    <s v="shorts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106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10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108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109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11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11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11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11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114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115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11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117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11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119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12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12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122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123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124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125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126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127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12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129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130"/>
    <x v="0"/>
    <s v="science fiction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131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132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133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134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13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13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137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138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139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14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14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142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14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1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145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14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147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148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149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15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151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152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153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15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15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1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157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15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159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16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161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162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163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164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165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166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167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168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16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17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17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172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173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174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175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176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177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178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179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18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181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182"/>
    <x v="0"/>
    <s v="drama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183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184"/>
    <x v="0"/>
    <s v="drama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185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186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187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188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189"/>
    <x v="0"/>
    <s v="drama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19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191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19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193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194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195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196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197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19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199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20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201"/>
    <x v="0"/>
    <s v="drama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202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203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204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205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206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207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208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209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21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211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21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21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214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215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216"/>
    <x v="0"/>
    <s v="drama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217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218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21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220"/>
    <x v="0"/>
    <s v="drama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22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222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223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224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225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226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227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228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229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2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23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232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233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234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235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236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237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238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23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240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241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24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243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24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24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246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247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248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249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250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25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252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253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254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255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256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25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258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25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26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261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262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263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264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265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266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267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26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269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27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27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27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273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274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275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276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277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27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27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280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281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282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2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284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285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286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287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288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289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29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291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292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29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294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295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296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297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298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299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300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30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3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303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30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305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306"/>
    <x v="0"/>
    <s v="documentary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307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308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309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31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31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31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313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314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315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316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31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31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319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32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321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322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32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324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325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326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32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328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329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33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331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332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333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334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33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336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337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338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339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34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34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342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343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344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345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346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34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348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349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35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35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352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353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354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355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35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3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35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35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36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36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36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363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364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365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36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36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368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36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37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371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37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373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374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375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37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377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378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379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380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38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382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383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38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385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386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387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388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389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390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39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39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393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394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395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39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397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398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399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4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40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402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40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404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405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40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407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408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409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410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411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412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413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414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415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416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417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418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419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420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421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422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423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424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425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426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427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428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429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43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431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432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433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434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435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436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437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43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439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440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441"/>
    <x v="0"/>
    <s v="animation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44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443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444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44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446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447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448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44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45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4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452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45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454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45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456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457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458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459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46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461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462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46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464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46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466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467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468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469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47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471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47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473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47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475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476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47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478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479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480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481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482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483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484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485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486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487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488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489"/>
    <x v="0"/>
    <s v="animation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49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49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492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493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49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49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496"/>
    <x v="0"/>
    <s v="animation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497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498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499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5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50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50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50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504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505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506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50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508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509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51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511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512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513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514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515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516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517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518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519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520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52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522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523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5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525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52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527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528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529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53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531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532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533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534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53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53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537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53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539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540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541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542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543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544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545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54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547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5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549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55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551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552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553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554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555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556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557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558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559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560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561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562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563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564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565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566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567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568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569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570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571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572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57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574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5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576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577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578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579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58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581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582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583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584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585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586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58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588"/>
    <x v="2"/>
    <s v="web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58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59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591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592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59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594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59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596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597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598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599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6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601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602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60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604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60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606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607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608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609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61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611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612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61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614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615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616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617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618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619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62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621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622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623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624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625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626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627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628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629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63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63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632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633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634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635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636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637"/>
    <x v="2"/>
    <s v="web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638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639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64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64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642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64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644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645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646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647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64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649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650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65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652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65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65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655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656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65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658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65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660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661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662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663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664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665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666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667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668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669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67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67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672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67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674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675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676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677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67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67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68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68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68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68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684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685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686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687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68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689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69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691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69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69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694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695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696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697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698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69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70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70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70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703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704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705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706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70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708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709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71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711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71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713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714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71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716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717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718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71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720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72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722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723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724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725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726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72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728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729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730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73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73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733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734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73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736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73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738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73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740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74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74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743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74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745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746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747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748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749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750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75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752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753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754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755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756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7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75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75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76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761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762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763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764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765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766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767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768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769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77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77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77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773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774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77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776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77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778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779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780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78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78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783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784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78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786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787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7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789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790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791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792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79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794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79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796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797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798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799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800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80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802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803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80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805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806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80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808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809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810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81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812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813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814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815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816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81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81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819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82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82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822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823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824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825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82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827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828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829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830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83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832"/>
    <x v="4"/>
    <s v="rock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833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834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83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836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837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838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839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84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84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842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843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844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845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846"/>
    <x v="4"/>
    <s v="metal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847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848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84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85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851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85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853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854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855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85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857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858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859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86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861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862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863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864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86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866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867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86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8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87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871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872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873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87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875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876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877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878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879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88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881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882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883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884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88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886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887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88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889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890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891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89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89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894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895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896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897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898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899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90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901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902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903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904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905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906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907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908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909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91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911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912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913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914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915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916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917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918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919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92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921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922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92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924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925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926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927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928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92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93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93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93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933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93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93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936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93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93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939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94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94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942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943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944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94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946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947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948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94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950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951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95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953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954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95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956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957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958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959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960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96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96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963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964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965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966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967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968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969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97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971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972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97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974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97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976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97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978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979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98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981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982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98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984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98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986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987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988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989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99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991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992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993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99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995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996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99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998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10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100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1002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1003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100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1005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1006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1007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1008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1009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101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1011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10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1013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1014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101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10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1017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101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101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102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1021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1022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1023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1024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1025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102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102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1028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1029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103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1031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1032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1033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1034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1035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103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1037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1038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1039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104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1041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1042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1043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1044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104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1046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1047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1048"/>
    <x v="5"/>
    <s v="audio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1049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105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1051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1052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1053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1054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105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1056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1057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1058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1059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106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1061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1062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1063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1064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1065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1066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1067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1068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106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107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1071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1072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1073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1074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107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1076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107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1078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1079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1080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1081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108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1083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108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1085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1086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108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1088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1089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109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1091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1092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1093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1094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1095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1096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1097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1098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1099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110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1101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110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1103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1104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110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1106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1107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110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1109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111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11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1112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111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1114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111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1116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1117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1118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1119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112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1121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1122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1123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1124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1125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1126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1127"/>
    <x v="6"/>
    <s v="mobile games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1128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1129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113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1131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113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113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1134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1135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1136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113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1138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1139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114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1141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1142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1143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1144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1145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1146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1147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1148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1149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115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1151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1152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1153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1154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115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1156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1157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115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1159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116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1161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1162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116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1164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1165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1166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1167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1168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1169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117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1171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117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1173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1174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117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1176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1177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1178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1179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1180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118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1182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118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1184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118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118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1187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118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118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1190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1191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119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119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1194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1195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1196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1197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1198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1199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1200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120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1202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1203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1204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120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1206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1207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1208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1209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121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121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1212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121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121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1215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1216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121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1218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121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1220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1221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1222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1223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1224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1225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1226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1227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122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1229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12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1231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1232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1233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1234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12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1236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1237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1238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1239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124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1241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1242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1243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1244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124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124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1247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1248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1249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1250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125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1252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125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125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1255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1256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1257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125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1259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126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126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126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1263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1264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126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1266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1267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1268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1269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1270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127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1272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1273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1274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1275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1276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127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127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1279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1280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128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1282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128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284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28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286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287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288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289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29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291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292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293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294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29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296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297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298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29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3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301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302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30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1304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1305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130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1307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1308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130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131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1311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131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1313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1314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1315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1316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1317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1318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131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132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1321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1322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132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132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132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1326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132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1328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132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133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1331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1332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1333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1334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133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133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1337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1338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1339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134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1341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1342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1343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1344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1345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1346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1347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134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1349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1350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135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1352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1353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1354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135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1356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135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1358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1359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136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136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1362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1363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136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136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136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1367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1368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1369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137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1371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137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137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1374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1375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137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1377"/>
    <x v="4"/>
    <s v="rock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137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1379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138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1381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1382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1383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138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1385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1386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1387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138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1389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139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1391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139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139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1394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1395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1396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1397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1398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1399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14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140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1402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1403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1404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1405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1406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1407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1408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1409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141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1411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141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1413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1414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1415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1416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1417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1418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1419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142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142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1422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1423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142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1425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1426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1427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1428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1429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143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143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1432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1433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1434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143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1436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1437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1438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1439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144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1441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1442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1443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1444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144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1446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1447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1448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1449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1450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145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1452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1453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1454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145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145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1457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1458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1459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146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1461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1462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1463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1464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1465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1466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1467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1468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146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1470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147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147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147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1474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1475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1476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147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1478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1479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148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1481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1482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1483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1484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148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148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1487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1488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148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1490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149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1492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1493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1494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1495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1496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1497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149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1499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1500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150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150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1503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1504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1505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150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15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150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150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1510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151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1512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1513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151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1515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1516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1517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1518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1519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152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152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1522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152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1524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1525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1526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1527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1528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152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1530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1531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15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1533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1534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153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1536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1537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1538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15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154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1541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1542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1543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1544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1545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1546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1547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1548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154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1550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1551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1552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1553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1554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1555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1556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1557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1558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155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156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1561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1562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1563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1564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1565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1566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1567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1568"/>
    <x v="3"/>
    <s v="art books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1569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157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1571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157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157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1574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1575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1576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1577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1578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1579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158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1581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1582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1583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1584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1585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1586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1587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1588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1589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159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1591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1592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1593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1594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1595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1596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159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159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1599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16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160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1602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160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160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1605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1606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1607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1608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1609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1610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1611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1612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1613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1614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1615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1616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1617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1618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1619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162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162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1622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1623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1624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1625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1626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1627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162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1629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163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163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1632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1633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1634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163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163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1637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1638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1639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1640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1641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1642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1643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1644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1645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1646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164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1648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164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1650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165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1652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1653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1654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165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1656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165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1658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1659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166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166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1662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1663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1664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1665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1666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1667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166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1669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1670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167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1672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1673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1674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1675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1676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1677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1678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1679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168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1681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1682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1683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168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1685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1686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1687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1688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1689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169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1691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169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1693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1694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1695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1696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169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1698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1699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17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1701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1702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1703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1704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1705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1706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1707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1708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1709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171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1711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1712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1713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1714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171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1716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1717"/>
    <x v="4"/>
    <s v="faith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1718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1719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1720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1721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172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1723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1724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1725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1726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1727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172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1729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173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1731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1732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1733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1734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173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1736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173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173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1739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174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174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1742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174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1744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1745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1746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1747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1748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1749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1750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1751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175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175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1754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175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1756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1757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175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175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1760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1761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176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1763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1764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1765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1766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1767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1768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176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177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1771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1772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1773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1774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1775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1776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1777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1778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177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178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1781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1782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178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178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1785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1786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178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1788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1789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1790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1791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1792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1793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1794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1795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179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1797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1798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179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180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1801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1802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1803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180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1805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1806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1807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1808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1809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1810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1811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1812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181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1814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1815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1816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1817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1818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1819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182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182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1822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1823"/>
    <x v="4"/>
    <s v="rock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1824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1825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182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1827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1828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1829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1830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183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183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1833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1834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1835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1836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18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183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1839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1840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184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1842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1843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1844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1845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1846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184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1848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184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185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185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1852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1853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185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1855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1856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185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1858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185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1860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186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1862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1863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1864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1865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1866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1867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1868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186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187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187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187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187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1874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1875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1876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1877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1878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1879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188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188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188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1883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1884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1885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188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1887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1888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1889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1890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189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1892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1893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1894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1895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1896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18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1898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1899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19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1901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1902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190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190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190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190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1907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1908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190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191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1911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191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1913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1914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1915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1916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1917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1918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191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192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192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1922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192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192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1925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1926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192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1928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1929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1930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193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1932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1933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193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193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1936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1937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1938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1939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194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194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1942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194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1944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194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1946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1947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1948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1949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1950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1951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1952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1953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1954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1955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1956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1957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195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195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1960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196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1962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1963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1964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1965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1966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1967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196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1969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1970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197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1972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197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1974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1975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1976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1977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1978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1979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1980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1981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1982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1983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198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198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1986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1987"/>
    <x v="8"/>
    <s v="people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1988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1989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1990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1991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1992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1993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1994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1995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1996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1997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199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1999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200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00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002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003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004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00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006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007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008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009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010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0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012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013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014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015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016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017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01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019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02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02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02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02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024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025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026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027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028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029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030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03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03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03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034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035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03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03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038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039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040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04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042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04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04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045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04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04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048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04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050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05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05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053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054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055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056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057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058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059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06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06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06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063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064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06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066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067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06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06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070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07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07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073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074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07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076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077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078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079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08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208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2082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2083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20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2085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2086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2087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2088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2089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2090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209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209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209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2094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2095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2096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2097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2098"/>
    <x v="4"/>
    <s v="indie rock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2099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21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210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2102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2103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2104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210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2106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2107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2108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2109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211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211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2112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2113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2114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2115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211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2117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211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211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2120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2121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2122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2123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2124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2125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2126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2127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2128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2129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2130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213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21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21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213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2135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213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2137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2138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213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214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2141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2142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2143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2144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2145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2146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2147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2148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2149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215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2151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2152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2153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2154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215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2156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2157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2158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2159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2160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216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2162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2163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2164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216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2166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216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2168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2169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2170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217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217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217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2174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2175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2176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217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2178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2179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2180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2181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2182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2183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2184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2185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218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218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2188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2189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219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219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2192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2193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2194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21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2196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2197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2198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2199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22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220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2202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2203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2204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220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2206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2207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2208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2209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221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221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2212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2213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2214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2215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2216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2217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2218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2219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222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222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2222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2223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222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222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2226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222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2228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2229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2230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2231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2232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223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223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223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2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2237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223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223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2240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224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2242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2243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2244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2245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2246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224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224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2249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2250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225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2252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2253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2254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2255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225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2257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2258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2259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226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226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2262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226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2264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2265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226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2267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2268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2269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227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227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2272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2273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2274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227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2276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2277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227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2279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2280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2281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2282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228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2284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228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2286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2287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2288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228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229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229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2292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2293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22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2295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2296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2297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2298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229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2300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230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2302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2303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230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2305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2306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2307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2308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230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2310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231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2312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2313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2314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231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231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2317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2318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231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232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232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2322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2323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2324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2325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2326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232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232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2329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233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233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2332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2333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2334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2335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2336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233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2338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2339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2340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341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342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343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344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345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346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347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34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349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35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351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35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353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354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35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356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357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358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359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36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361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362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363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364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365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366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367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368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369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37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371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372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373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374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375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37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377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378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379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38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381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382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383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384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385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386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387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3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389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39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391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392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39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394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395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396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397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398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399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40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2401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240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2403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2404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240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24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2407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2408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2409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241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2411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2412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241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2414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2415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2416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2417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2418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241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2420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242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2422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2423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242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2425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2426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2427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2428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2429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2430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243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243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243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243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2435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2436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2437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2438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243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2440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244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244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244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2444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2445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2446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2447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244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244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245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245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2452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2453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2454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245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2456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2457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2458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2459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246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246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2462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2463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2464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2465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2466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2467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246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246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2470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247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247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2473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2474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2475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2476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2477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2478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247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248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248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2482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248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248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2485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248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248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248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248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2490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2491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2492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2493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249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249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2496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2497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249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2499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2500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2501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250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2503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250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2505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2506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2507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2508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250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251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2511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2512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2513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2514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251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2516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251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251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2519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252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252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2522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252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252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25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2526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2527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2528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2529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253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253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2532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253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2534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253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253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2537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2538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2539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254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2541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2542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2543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25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2545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2546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254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2548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2549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255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255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255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255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2554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2555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2556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2557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2558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255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2560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2561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2562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2563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2564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2565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2566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256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2568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2569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2570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257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2572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257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2574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2575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2576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257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2578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2579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258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2581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2582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2583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2584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2585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258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2587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2588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2589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259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2591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2592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259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2594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259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2596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259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2598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2599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260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60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6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6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604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60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606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60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608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60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61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61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61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613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614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615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616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617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618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619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62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62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622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62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624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625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62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62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628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629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63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63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632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633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63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635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63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637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638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63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640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641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642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643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64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645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646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647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64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649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65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651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652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653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654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65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65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65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658"/>
    <x v="2"/>
    <s v="space exploration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659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66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66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662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663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66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665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666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667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66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669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67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671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67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673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674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675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67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677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678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679"/>
    <x v="2"/>
    <s v="makerspaces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680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2681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2682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2683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2684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2685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2686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2687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2688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2689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2690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2691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2692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269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2694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2695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2696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269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269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2699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270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2701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2702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2703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2704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270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2706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2707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270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2709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271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271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2712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2713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2714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2715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27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2717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271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2719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2720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72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72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723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724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72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726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72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728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729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730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73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732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733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734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735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736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737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73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7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740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2741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2742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2743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2744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274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274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2747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2748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2749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275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2751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2752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275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2754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2755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275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2757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275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2759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276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276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2762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2763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2764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2765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2766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2767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2768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2769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277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277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2772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2773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2774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27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277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2777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2778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2779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278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278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2782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2783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278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2785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2786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2787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2788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2789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2790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2791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2792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279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2794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279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2796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2797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2798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2799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2800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280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2802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280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2804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2805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2806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2807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280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280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281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281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281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2813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2814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28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2816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281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281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281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282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282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282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2823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282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2825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2826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282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2828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2829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283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2831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2832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2833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2834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2835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2836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283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28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2839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284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2841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2842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2843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2844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2845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2846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284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2848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2849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285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2851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2852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285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2854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2855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2856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2857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2858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2859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2860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2861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286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286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286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2865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2866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2867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286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2869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2870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2871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2872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287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2874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287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2876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2877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2878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287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288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2881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2882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2883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2884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2885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2886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2887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2888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288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289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2891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2892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2893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2894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289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289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2897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2898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2899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2900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2901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2902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2903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2904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290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2906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290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290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2909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291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291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2912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2913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291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2915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2916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291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2918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291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292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292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2922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2923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2924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292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2926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2927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2928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2929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2930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293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2932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29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293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2935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2936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293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2938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2939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2940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294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294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2943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2944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2945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2946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294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2948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294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295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2951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2952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2953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2954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295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2956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2957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2958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2959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296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296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296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296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2964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2965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2966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2967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296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296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297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2971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2972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2973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2974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2975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2976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297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2978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2979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298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298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2982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2983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2984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2985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298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2987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2988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2989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299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299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2992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29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299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2995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2996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2997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2998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2999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30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3001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300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300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300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300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300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3007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3008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300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3010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301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3012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3013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3014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301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3016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3017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3018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3019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302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302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3022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3023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302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302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302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3027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3028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302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303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3031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3032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303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3034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3035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3036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3037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3038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3039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304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304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3042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3043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3044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304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3046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3047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3048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3049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305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305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3052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305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3054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3055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3056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305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3058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3059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3060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3061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306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3063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3064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306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3066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3067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306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3069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3070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307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3072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3073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3074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3075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3076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3077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307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3079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308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308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3082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3083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3084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3085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3086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3087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3088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30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309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3091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3092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309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3094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3095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309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3097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3098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3099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310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3101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3102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3103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3104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3105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3106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310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3108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3109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31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31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3112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3113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3114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3115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3116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3117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3118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3119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3120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3121"/>
    <x v="1"/>
    <s v="spaces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312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3123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3124"/>
    <x v="1"/>
    <s v="spaces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3125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3126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3127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3128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312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313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3131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313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3133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3134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3135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3136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3137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3138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3139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314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3141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314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3143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314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3145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31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3147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3148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3149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315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3151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3152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3153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3154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315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3156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3157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3158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3159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316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316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3162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3163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3164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316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3166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31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3168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3169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317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317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3172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3173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3174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3175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3176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3177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3178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3179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3180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3181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3182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318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3184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3185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3186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3187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3188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3189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319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3191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3192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3193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3194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3195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3196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3197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3198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3199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32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3201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3202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3203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3204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320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3206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32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3208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3209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321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3211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321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3213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321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3215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3216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3217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3218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3219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322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322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3222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3223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322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322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32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3227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3228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32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323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323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3232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323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3234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3235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3236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3237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323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323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324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324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324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3243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3244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3245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32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324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32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3249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3250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3251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32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325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3254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325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3256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3257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3258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325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3260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3261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3262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3263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3264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3265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3266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3267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326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3269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3270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3271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3272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3273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3274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3275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3276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3277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3278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327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328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328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3282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3283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3284"/>
    <x v="1"/>
    <s v="plays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3285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3286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3287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3288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3289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3290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329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3292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3293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329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3295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3296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3297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3298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3299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3300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3301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3302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3303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3304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33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3306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3307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3308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3309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3310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3311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3312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331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3314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33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3316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3317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3318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3319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3320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332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3322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3323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3324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3325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3326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332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3328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332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3330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3331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3332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3333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3334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3335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333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3337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333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3339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3340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3341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3342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3343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3344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3345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3346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3347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334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3349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335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335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3352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3353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3354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3355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335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3357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3358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335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336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336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336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336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336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3365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336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33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336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336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337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3371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3372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337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3374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3375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3376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3377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3378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3379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3380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338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3382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3383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3384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3385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338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338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3388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3389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3390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3391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3392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3393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3394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3395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339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339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3398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3399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3400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340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340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3403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340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3405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340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340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3408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3409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341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3411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341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341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3414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3415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3416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3417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3418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3419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342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34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3422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3423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3424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3425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3426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3427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3428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3429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343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343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3432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3433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3434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343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3436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343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343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343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344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3441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344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344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3444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3445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3446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344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3448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3449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3450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345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3452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3453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3454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3455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3456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3457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345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345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346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3461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346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3463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3464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3465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346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346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3468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346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347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347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3472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3473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3474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3475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3476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3477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34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3479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348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348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3482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3483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3484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3485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3486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3487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348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3489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3490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349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3492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349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3494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3495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349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34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3498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349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35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3501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3502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3503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3504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35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3506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350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3508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3509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3510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3511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35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351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3514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3515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3516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3517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3518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351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352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352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3522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352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35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3525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3526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352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352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3529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3530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353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3532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3533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3534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353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3536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3537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3538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3539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3540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3541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35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3543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3544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354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3546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3547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3548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354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3550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355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3552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3553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3554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3555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3556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3557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3558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3559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356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356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3562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356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3564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3565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3566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356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3568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3569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357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3571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3572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3573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3574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3575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3576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3577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3578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3579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358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3581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358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358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358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3585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3586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3587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3588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358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3590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359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3592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3593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3594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3595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3596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3597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359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3599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3600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360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3602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360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3604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3605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36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3607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3608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3609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3610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361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3612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3613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3614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3615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3616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3617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3618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361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362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3621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3622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362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3624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3625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3626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362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3628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3629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363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3631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3632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3633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363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3635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3636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3637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363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3639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364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3641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3642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3643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3644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3645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3646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3647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364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3649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3650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3651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3652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365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365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365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3656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3657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3658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3659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3660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366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3662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3663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3664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3665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3666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3667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3668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3669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367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367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3672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3673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367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367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3676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3677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367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3679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3680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368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3682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3683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3684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3685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3686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3687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368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3689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3690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369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369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3693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369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3695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369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3697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3698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3699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37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370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3702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370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370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3705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3706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370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3708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3709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3710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3711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3712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3713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3714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3715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3716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3717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3718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3719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372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372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3722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3723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3724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3725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372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3727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3728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3729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373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3731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3732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3733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3734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3735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3736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3737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3738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3739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3740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3741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3742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3743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3744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3745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3746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3747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3748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3749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375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375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3752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375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3754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375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3756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3757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3758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3759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3760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376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3762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3763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3764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3765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3766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376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3768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376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377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377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3772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377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3774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3775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3776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3777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3778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3779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378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378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3782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3783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3784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378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378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3787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3788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378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379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3791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379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3793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379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379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379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379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379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3799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38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3801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3802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3803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3804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380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3806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380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3808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380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3810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381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3812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381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3814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3815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381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3817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3818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3819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382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382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3822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382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3824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3825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3826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382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382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3829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3830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383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3832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3833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3834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3835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383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3837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3838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3839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3840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3841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384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3843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3844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3845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3846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3847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384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3849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3850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3851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3852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385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385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385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3856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3857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3858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3859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3860"/>
    <x v="1"/>
    <s v="plays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3861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3862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3863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386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3865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3866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3867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3868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3869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387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387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3872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3873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3874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3875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38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3877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3878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3879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388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388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3882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3883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3884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3885"/>
    <x v="1"/>
    <s v="musical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3886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388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388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3889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3890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3891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3892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3893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3894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3895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3896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3897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389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3899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390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3901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39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3903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3904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390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3906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3907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3908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3909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391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3911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391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39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391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391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3916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3917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3918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3919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392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3921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3922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3923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3924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392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3926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3927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392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3929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393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3931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393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393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3934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3935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3936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3937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3938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3939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394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3941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3942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3943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3944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394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3946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3947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3948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3949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395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395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3952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3953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395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395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3956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395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3958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3959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3960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3961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3962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3963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3964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396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3966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396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3968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3969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397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3971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3972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3973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3974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3975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3976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3977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3978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3979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3980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3981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3982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3983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3984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3985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3986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3987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398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398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3990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3991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3992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399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3994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399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3996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3997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399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399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400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4001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4002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4003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4004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40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4006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4007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4008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4009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4010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4011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4012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40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4014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4015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4016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4017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401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4019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4020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4021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4022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40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4024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402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4026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4027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4028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4029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403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4031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4032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4033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4034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4035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403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4037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4038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4039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404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4041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4042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4043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4044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4045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404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4047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404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4049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4050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4051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405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4053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4054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405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4056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4057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4058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4059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406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4061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4062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4063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4064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406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406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4067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4068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4069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407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407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407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4073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4074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4075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4076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4077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4078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4079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408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4081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4082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4083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4084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4085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4086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4087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4088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4089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409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409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409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409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4094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4095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4096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4097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4098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4099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410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4101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410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410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410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4105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4106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4107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4108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410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4110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411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4112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4113"/>
    <x v="1"/>
    <s v="plays"/>
    <x v="0"/>
  </r>
  <r>
    <m/>
    <m/>
    <m/>
    <m/>
    <m/>
    <x v="4"/>
    <m/>
    <m/>
    <m/>
    <x v="4114"/>
    <m/>
    <m/>
    <m/>
    <m/>
    <x v="4114"/>
    <x v="9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6000D5-56DE-034A-866B-E8678B38C131}" name="Theater Outcomes Based on Launch Date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hier="-1"/>
    <pageField fld="17" hier="-1"/>
  </pageFields>
  <dataFields count="1">
    <dataField name="Count of outcom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A110" zoomScale="95" zoomScaleNormal="95" workbookViewId="0">
      <selection activeCell="B125" sqref="B12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6.5" customWidth="1"/>
    <col min="16" max="16" width="24.5" customWidth="1"/>
    <col min="17" max="17" width="23" customWidth="1"/>
  </cols>
  <sheetData>
    <row r="1" spans="1:18" ht="16" x14ac:dyDescent="0.2">
      <c r="A1" s="1" t="s">
        <v>8309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8304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8303</v>
      </c>
      <c r="O1" s="1" t="s">
        <v>8308</v>
      </c>
      <c r="P1" s="1" t="s">
        <v>8305</v>
      </c>
      <c r="Q1" s="1" t="s">
        <v>8306</v>
      </c>
      <c r="R1" s="1" t="s">
        <v>8307</v>
      </c>
    </row>
    <row r="2" spans="1:18" ht="48" x14ac:dyDescent="0.2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2" x14ac:dyDescent="0.2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8" x14ac:dyDescent="0.2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2" x14ac:dyDescent="0.2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4" x14ac:dyDescent="0.2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8" x14ac:dyDescent="0.2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48" x14ac:dyDescent="0.2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48" x14ac:dyDescent="0.2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16" x14ac:dyDescent="0.2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8" x14ac:dyDescent="0.2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48" x14ac:dyDescent="0.2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48" x14ac:dyDescent="0.2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48" x14ac:dyDescent="0.2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32" x14ac:dyDescent="0.2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2" x14ac:dyDescent="0.2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8" x14ac:dyDescent="0.2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48" x14ac:dyDescent="0.2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48" x14ac:dyDescent="0.2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8" x14ac:dyDescent="0.2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48" x14ac:dyDescent="0.2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8" x14ac:dyDescent="0.2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8" x14ac:dyDescent="0.2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2" x14ac:dyDescent="0.2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8" x14ac:dyDescent="0.2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2" x14ac:dyDescent="0.2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48" x14ac:dyDescent="0.2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8" x14ac:dyDescent="0.2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8" x14ac:dyDescent="0.2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2" x14ac:dyDescent="0.2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48" x14ac:dyDescent="0.2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8" x14ac:dyDescent="0.2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8" x14ac:dyDescent="0.2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48" x14ac:dyDescent="0.2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48" x14ac:dyDescent="0.2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48" x14ac:dyDescent="0.2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32" x14ac:dyDescent="0.2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2" x14ac:dyDescent="0.2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48" x14ac:dyDescent="0.2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8" x14ac:dyDescent="0.2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48" x14ac:dyDescent="0.2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48" x14ac:dyDescent="0.2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48" x14ac:dyDescent="0.2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48" x14ac:dyDescent="0.2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48" x14ac:dyDescent="0.2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48" x14ac:dyDescent="0.2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8" x14ac:dyDescent="0.2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8" x14ac:dyDescent="0.2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48" x14ac:dyDescent="0.2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48" x14ac:dyDescent="0.2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16" x14ac:dyDescent="0.2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8" x14ac:dyDescent="0.2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48" x14ac:dyDescent="0.2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8" x14ac:dyDescent="0.2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2" x14ac:dyDescent="0.2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48" x14ac:dyDescent="0.2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8" x14ac:dyDescent="0.2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32" x14ac:dyDescent="0.2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48" x14ac:dyDescent="0.2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32" x14ac:dyDescent="0.2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48" x14ac:dyDescent="0.2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8" x14ac:dyDescent="0.2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48" x14ac:dyDescent="0.2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48" x14ac:dyDescent="0.2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8" x14ac:dyDescent="0.2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48" x14ac:dyDescent="0.2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32" x14ac:dyDescent="0.2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2" x14ac:dyDescent="0.2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8" x14ac:dyDescent="0.2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4" x14ac:dyDescent="0.2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48" x14ac:dyDescent="0.2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48" x14ac:dyDescent="0.2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8" x14ac:dyDescent="0.2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48" x14ac:dyDescent="0.2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48" x14ac:dyDescent="0.2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48" x14ac:dyDescent="0.2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8" x14ac:dyDescent="0.2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48" x14ac:dyDescent="0.2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8" x14ac:dyDescent="0.2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96" x14ac:dyDescent="0.2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8" x14ac:dyDescent="0.2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8" x14ac:dyDescent="0.2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48" x14ac:dyDescent="0.2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48" x14ac:dyDescent="0.2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48" x14ac:dyDescent="0.2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8" x14ac:dyDescent="0.2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48" x14ac:dyDescent="0.2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48" x14ac:dyDescent="0.2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8" x14ac:dyDescent="0.2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48" x14ac:dyDescent="0.2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8" x14ac:dyDescent="0.2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2" x14ac:dyDescent="0.2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8" x14ac:dyDescent="0.2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48" x14ac:dyDescent="0.2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48" x14ac:dyDescent="0.2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8" x14ac:dyDescent="0.2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48" x14ac:dyDescent="0.2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48" x14ac:dyDescent="0.2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8" x14ac:dyDescent="0.2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8" x14ac:dyDescent="0.2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32" x14ac:dyDescent="0.2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48" x14ac:dyDescent="0.2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48" x14ac:dyDescent="0.2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48" x14ac:dyDescent="0.2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32" x14ac:dyDescent="0.2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2" x14ac:dyDescent="0.2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8" x14ac:dyDescent="0.2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ht="16" x14ac:dyDescent="0.2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48" x14ac:dyDescent="0.2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8" x14ac:dyDescent="0.2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8" x14ac:dyDescent="0.2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8" x14ac:dyDescent="0.2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8" x14ac:dyDescent="0.2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48" x14ac:dyDescent="0.2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2" x14ac:dyDescent="0.2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48" x14ac:dyDescent="0.2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16" x14ac:dyDescent="0.2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48" x14ac:dyDescent="0.2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48" x14ac:dyDescent="0.2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32" x14ac:dyDescent="0.2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48" x14ac:dyDescent="0.2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48" x14ac:dyDescent="0.2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48" x14ac:dyDescent="0.2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32" x14ac:dyDescent="0.2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48" x14ac:dyDescent="0.2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8" x14ac:dyDescent="0.2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48" x14ac:dyDescent="0.2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48" x14ac:dyDescent="0.2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48" x14ac:dyDescent="0.2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2" x14ac:dyDescent="0.2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48" x14ac:dyDescent="0.2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48" x14ac:dyDescent="0.2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ht="16" x14ac:dyDescent="0.2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48" x14ac:dyDescent="0.2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32" x14ac:dyDescent="0.2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2" x14ac:dyDescent="0.2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8" x14ac:dyDescent="0.2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48" x14ac:dyDescent="0.2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48" x14ac:dyDescent="0.2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48" x14ac:dyDescent="0.2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32" x14ac:dyDescent="0.2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48" x14ac:dyDescent="0.2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8" x14ac:dyDescent="0.2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48" x14ac:dyDescent="0.2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48" x14ac:dyDescent="0.2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8" x14ac:dyDescent="0.2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48" x14ac:dyDescent="0.2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48" x14ac:dyDescent="0.2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2" x14ac:dyDescent="0.2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48" x14ac:dyDescent="0.2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48" x14ac:dyDescent="0.2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8" x14ac:dyDescent="0.2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48" x14ac:dyDescent="0.2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2" x14ac:dyDescent="0.2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8" x14ac:dyDescent="0.2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32" x14ac:dyDescent="0.2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4" x14ac:dyDescent="0.2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48" x14ac:dyDescent="0.2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8" x14ac:dyDescent="0.2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48" x14ac:dyDescent="0.2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48" x14ac:dyDescent="0.2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48" x14ac:dyDescent="0.2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48" x14ac:dyDescent="0.2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8" x14ac:dyDescent="0.2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4" x14ac:dyDescent="0.2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48" x14ac:dyDescent="0.2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2" x14ac:dyDescent="0.2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8" x14ac:dyDescent="0.2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8" x14ac:dyDescent="0.2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48" x14ac:dyDescent="0.2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48" x14ac:dyDescent="0.2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48" x14ac:dyDescent="0.2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8" x14ac:dyDescent="0.2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8" x14ac:dyDescent="0.2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8" x14ac:dyDescent="0.2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48" x14ac:dyDescent="0.2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48" x14ac:dyDescent="0.2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48" x14ac:dyDescent="0.2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2" x14ac:dyDescent="0.2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32" x14ac:dyDescent="0.2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2" x14ac:dyDescent="0.2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8" x14ac:dyDescent="0.2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48" x14ac:dyDescent="0.2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48" x14ac:dyDescent="0.2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ht="16" x14ac:dyDescent="0.2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48" x14ac:dyDescent="0.2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ht="16" x14ac:dyDescent="0.2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48" x14ac:dyDescent="0.2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32" x14ac:dyDescent="0.2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48" x14ac:dyDescent="0.2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48" x14ac:dyDescent="0.2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ht="16" x14ac:dyDescent="0.2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8" x14ac:dyDescent="0.2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48" x14ac:dyDescent="0.2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48" x14ac:dyDescent="0.2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8" x14ac:dyDescent="0.2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8" x14ac:dyDescent="0.2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8" x14ac:dyDescent="0.2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48" x14ac:dyDescent="0.2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48" x14ac:dyDescent="0.2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48" x14ac:dyDescent="0.2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32" x14ac:dyDescent="0.2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48" x14ac:dyDescent="0.2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ht="16" x14ac:dyDescent="0.2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48" x14ac:dyDescent="0.2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48" x14ac:dyDescent="0.2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8" x14ac:dyDescent="0.2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8" x14ac:dyDescent="0.2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8" x14ac:dyDescent="0.2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48" x14ac:dyDescent="0.2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48" x14ac:dyDescent="0.2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48" x14ac:dyDescent="0.2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48" x14ac:dyDescent="0.2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32" x14ac:dyDescent="0.2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8" x14ac:dyDescent="0.2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48" x14ac:dyDescent="0.2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48" x14ac:dyDescent="0.2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48" x14ac:dyDescent="0.2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ht="16" x14ac:dyDescent="0.2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48" x14ac:dyDescent="0.2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32" x14ac:dyDescent="0.2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8" x14ac:dyDescent="0.2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16" x14ac:dyDescent="0.2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48" x14ac:dyDescent="0.2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48" x14ac:dyDescent="0.2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48" x14ac:dyDescent="0.2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8" x14ac:dyDescent="0.2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32" x14ac:dyDescent="0.2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8" x14ac:dyDescent="0.2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2" x14ac:dyDescent="0.2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48" x14ac:dyDescent="0.2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48" x14ac:dyDescent="0.2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48" x14ac:dyDescent="0.2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48" x14ac:dyDescent="0.2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8" x14ac:dyDescent="0.2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48" x14ac:dyDescent="0.2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32" x14ac:dyDescent="0.2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48" x14ac:dyDescent="0.2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16" x14ac:dyDescent="0.2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48" x14ac:dyDescent="0.2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8" x14ac:dyDescent="0.2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48" x14ac:dyDescent="0.2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48" x14ac:dyDescent="0.2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8" x14ac:dyDescent="0.2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8" x14ac:dyDescent="0.2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48" x14ac:dyDescent="0.2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48" x14ac:dyDescent="0.2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8" x14ac:dyDescent="0.2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4" x14ac:dyDescent="0.2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48" x14ac:dyDescent="0.2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48" x14ac:dyDescent="0.2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48" x14ac:dyDescent="0.2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8" x14ac:dyDescent="0.2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8" x14ac:dyDescent="0.2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48" x14ac:dyDescent="0.2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8" x14ac:dyDescent="0.2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2" x14ac:dyDescent="0.2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48" x14ac:dyDescent="0.2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48" x14ac:dyDescent="0.2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48" x14ac:dyDescent="0.2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48" x14ac:dyDescent="0.2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32" x14ac:dyDescent="0.2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32" x14ac:dyDescent="0.2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2" x14ac:dyDescent="0.2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4" x14ac:dyDescent="0.2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4" x14ac:dyDescent="0.2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4" x14ac:dyDescent="0.2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48" x14ac:dyDescent="0.2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8" x14ac:dyDescent="0.2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48" x14ac:dyDescent="0.2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48" x14ac:dyDescent="0.2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8" x14ac:dyDescent="0.2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48" x14ac:dyDescent="0.2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48" x14ac:dyDescent="0.2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48" x14ac:dyDescent="0.2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48" x14ac:dyDescent="0.2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8" x14ac:dyDescent="0.2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48" x14ac:dyDescent="0.2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48" x14ac:dyDescent="0.2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32" x14ac:dyDescent="0.2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48" x14ac:dyDescent="0.2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48" x14ac:dyDescent="0.2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48" x14ac:dyDescent="0.2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8" x14ac:dyDescent="0.2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2" x14ac:dyDescent="0.2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48" x14ac:dyDescent="0.2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8" x14ac:dyDescent="0.2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48" x14ac:dyDescent="0.2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2" x14ac:dyDescent="0.2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48" x14ac:dyDescent="0.2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48" x14ac:dyDescent="0.2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32" x14ac:dyDescent="0.2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8" x14ac:dyDescent="0.2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48" x14ac:dyDescent="0.2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48" x14ac:dyDescent="0.2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48" x14ac:dyDescent="0.2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48" x14ac:dyDescent="0.2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8" x14ac:dyDescent="0.2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48" x14ac:dyDescent="0.2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2" x14ac:dyDescent="0.2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48" x14ac:dyDescent="0.2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48" x14ac:dyDescent="0.2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8" x14ac:dyDescent="0.2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4" x14ac:dyDescent="0.2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8" x14ac:dyDescent="0.2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2" x14ac:dyDescent="0.2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32" x14ac:dyDescent="0.2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2" x14ac:dyDescent="0.2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ht="16" x14ac:dyDescent="0.2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48" x14ac:dyDescent="0.2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48" x14ac:dyDescent="0.2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8" x14ac:dyDescent="0.2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8" x14ac:dyDescent="0.2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48" x14ac:dyDescent="0.2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48" x14ac:dyDescent="0.2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48" x14ac:dyDescent="0.2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8" x14ac:dyDescent="0.2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32" x14ac:dyDescent="0.2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32" x14ac:dyDescent="0.2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8" x14ac:dyDescent="0.2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4" x14ac:dyDescent="0.2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48" x14ac:dyDescent="0.2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8" x14ac:dyDescent="0.2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8" x14ac:dyDescent="0.2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48" x14ac:dyDescent="0.2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8" x14ac:dyDescent="0.2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8" x14ac:dyDescent="0.2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8" x14ac:dyDescent="0.2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48" x14ac:dyDescent="0.2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8" x14ac:dyDescent="0.2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8" x14ac:dyDescent="0.2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48" x14ac:dyDescent="0.2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8" x14ac:dyDescent="0.2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48" x14ac:dyDescent="0.2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48" x14ac:dyDescent="0.2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48" x14ac:dyDescent="0.2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48" x14ac:dyDescent="0.2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8" x14ac:dyDescent="0.2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48" x14ac:dyDescent="0.2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48" x14ac:dyDescent="0.2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8" x14ac:dyDescent="0.2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8" x14ac:dyDescent="0.2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48" x14ac:dyDescent="0.2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2" x14ac:dyDescent="0.2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48" x14ac:dyDescent="0.2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48" x14ac:dyDescent="0.2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8" x14ac:dyDescent="0.2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48" x14ac:dyDescent="0.2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48" x14ac:dyDescent="0.2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48" x14ac:dyDescent="0.2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32" x14ac:dyDescent="0.2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8" x14ac:dyDescent="0.2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48" x14ac:dyDescent="0.2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48" x14ac:dyDescent="0.2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48" x14ac:dyDescent="0.2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48" x14ac:dyDescent="0.2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32" x14ac:dyDescent="0.2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32" x14ac:dyDescent="0.2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48" x14ac:dyDescent="0.2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8" x14ac:dyDescent="0.2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8" x14ac:dyDescent="0.2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48" x14ac:dyDescent="0.2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48" x14ac:dyDescent="0.2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48" x14ac:dyDescent="0.2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48" x14ac:dyDescent="0.2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48" x14ac:dyDescent="0.2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8" x14ac:dyDescent="0.2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8" x14ac:dyDescent="0.2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48" x14ac:dyDescent="0.2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48" x14ac:dyDescent="0.2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48" x14ac:dyDescent="0.2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48" x14ac:dyDescent="0.2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48" x14ac:dyDescent="0.2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2" x14ac:dyDescent="0.2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8" x14ac:dyDescent="0.2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48" x14ac:dyDescent="0.2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48" x14ac:dyDescent="0.2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48" x14ac:dyDescent="0.2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8" x14ac:dyDescent="0.2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48" x14ac:dyDescent="0.2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48" x14ac:dyDescent="0.2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48" x14ac:dyDescent="0.2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8" x14ac:dyDescent="0.2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48" x14ac:dyDescent="0.2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48" x14ac:dyDescent="0.2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48" x14ac:dyDescent="0.2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48" x14ac:dyDescent="0.2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48" x14ac:dyDescent="0.2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48" x14ac:dyDescent="0.2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8" x14ac:dyDescent="0.2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48" x14ac:dyDescent="0.2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8" x14ac:dyDescent="0.2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8" x14ac:dyDescent="0.2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48" x14ac:dyDescent="0.2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32" x14ac:dyDescent="0.2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48" x14ac:dyDescent="0.2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8" x14ac:dyDescent="0.2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8" x14ac:dyDescent="0.2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4" x14ac:dyDescent="0.2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8" x14ac:dyDescent="0.2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48" x14ac:dyDescent="0.2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8" x14ac:dyDescent="0.2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48" x14ac:dyDescent="0.2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48" x14ac:dyDescent="0.2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8" x14ac:dyDescent="0.2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8" x14ac:dyDescent="0.2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32" x14ac:dyDescent="0.2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48" x14ac:dyDescent="0.2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8" x14ac:dyDescent="0.2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8" x14ac:dyDescent="0.2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8" x14ac:dyDescent="0.2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8" x14ac:dyDescent="0.2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48" x14ac:dyDescent="0.2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48" x14ac:dyDescent="0.2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8" x14ac:dyDescent="0.2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48" x14ac:dyDescent="0.2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4" x14ac:dyDescent="0.2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32" x14ac:dyDescent="0.2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48" x14ac:dyDescent="0.2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48" x14ac:dyDescent="0.2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8" x14ac:dyDescent="0.2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48" x14ac:dyDescent="0.2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48" x14ac:dyDescent="0.2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48" x14ac:dyDescent="0.2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8" x14ac:dyDescent="0.2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8" x14ac:dyDescent="0.2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48" x14ac:dyDescent="0.2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48" x14ac:dyDescent="0.2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48" x14ac:dyDescent="0.2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2" x14ac:dyDescent="0.2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4" x14ac:dyDescent="0.2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32" x14ac:dyDescent="0.2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8" x14ac:dyDescent="0.2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48" x14ac:dyDescent="0.2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4" x14ac:dyDescent="0.2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48" x14ac:dyDescent="0.2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48" x14ac:dyDescent="0.2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8" x14ac:dyDescent="0.2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8" x14ac:dyDescent="0.2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8" x14ac:dyDescent="0.2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48" x14ac:dyDescent="0.2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8" x14ac:dyDescent="0.2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48" x14ac:dyDescent="0.2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ht="16" x14ac:dyDescent="0.2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8" x14ac:dyDescent="0.2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32" x14ac:dyDescent="0.2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8" x14ac:dyDescent="0.2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48" x14ac:dyDescent="0.2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48" x14ac:dyDescent="0.2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48" x14ac:dyDescent="0.2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48" x14ac:dyDescent="0.2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48" x14ac:dyDescent="0.2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48" x14ac:dyDescent="0.2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32" x14ac:dyDescent="0.2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48" x14ac:dyDescent="0.2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8" x14ac:dyDescent="0.2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48" x14ac:dyDescent="0.2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48" x14ac:dyDescent="0.2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48" x14ac:dyDescent="0.2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8" x14ac:dyDescent="0.2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48" x14ac:dyDescent="0.2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2" x14ac:dyDescent="0.2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48" x14ac:dyDescent="0.2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48" x14ac:dyDescent="0.2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8" x14ac:dyDescent="0.2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32" x14ac:dyDescent="0.2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16" x14ac:dyDescent="0.2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8" x14ac:dyDescent="0.2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48" x14ac:dyDescent="0.2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48" x14ac:dyDescent="0.2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2" x14ac:dyDescent="0.2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48" x14ac:dyDescent="0.2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4" x14ac:dyDescent="0.2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48" x14ac:dyDescent="0.2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8" x14ac:dyDescent="0.2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8" x14ac:dyDescent="0.2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48" x14ac:dyDescent="0.2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2" x14ac:dyDescent="0.2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48" x14ac:dyDescent="0.2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8" x14ac:dyDescent="0.2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8" x14ac:dyDescent="0.2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48" x14ac:dyDescent="0.2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48" x14ac:dyDescent="0.2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8" x14ac:dyDescent="0.2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48" x14ac:dyDescent="0.2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4" x14ac:dyDescent="0.2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32" x14ac:dyDescent="0.2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48" x14ac:dyDescent="0.2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48" x14ac:dyDescent="0.2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32" x14ac:dyDescent="0.2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8" x14ac:dyDescent="0.2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ht="16" x14ac:dyDescent="0.2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8" x14ac:dyDescent="0.2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48" x14ac:dyDescent="0.2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8" x14ac:dyDescent="0.2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48" x14ac:dyDescent="0.2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8" x14ac:dyDescent="0.2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32" x14ac:dyDescent="0.2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ht="16" x14ac:dyDescent="0.2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8" x14ac:dyDescent="0.2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4" x14ac:dyDescent="0.2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4" x14ac:dyDescent="0.2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48" x14ac:dyDescent="0.2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48" x14ac:dyDescent="0.2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48" x14ac:dyDescent="0.2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48" x14ac:dyDescent="0.2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8" x14ac:dyDescent="0.2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8" x14ac:dyDescent="0.2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48" x14ac:dyDescent="0.2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48" x14ac:dyDescent="0.2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8" x14ac:dyDescent="0.2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8" x14ac:dyDescent="0.2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8" x14ac:dyDescent="0.2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48" x14ac:dyDescent="0.2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32" x14ac:dyDescent="0.2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8" x14ac:dyDescent="0.2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8" x14ac:dyDescent="0.2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2" x14ac:dyDescent="0.2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48" x14ac:dyDescent="0.2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48" x14ac:dyDescent="0.2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8" x14ac:dyDescent="0.2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48" x14ac:dyDescent="0.2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48" x14ac:dyDescent="0.2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8" x14ac:dyDescent="0.2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48" x14ac:dyDescent="0.2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48" x14ac:dyDescent="0.2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48" x14ac:dyDescent="0.2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8" x14ac:dyDescent="0.2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48" x14ac:dyDescent="0.2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16" x14ac:dyDescent="0.2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48" x14ac:dyDescent="0.2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48" x14ac:dyDescent="0.2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48" x14ac:dyDescent="0.2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48" x14ac:dyDescent="0.2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48" x14ac:dyDescent="0.2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48" x14ac:dyDescent="0.2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32" x14ac:dyDescent="0.2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48" x14ac:dyDescent="0.2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48" x14ac:dyDescent="0.2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48" x14ac:dyDescent="0.2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8" x14ac:dyDescent="0.2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4" x14ac:dyDescent="0.2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8" x14ac:dyDescent="0.2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8" x14ac:dyDescent="0.2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48" x14ac:dyDescent="0.2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48" x14ac:dyDescent="0.2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48" x14ac:dyDescent="0.2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48" x14ac:dyDescent="0.2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48" x14ac:dyDescent="0.2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8" x14ac:dyDescent="0.2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48" x14ac:dyDescent="0.2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48" x14ac:dyDescent="0.2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48" x14ac:dyDescent="0.2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8" x14ac:dyDescent="0.2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8" x14ac:dyDescent="0.2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48" x14ac:dyDescent="0.2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48" x14ac:dyDescent="0.2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2" x14ac:dyDescent="0.2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48" x14ac:dyDescent="0.2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48" x14ac:dyDescent="0.2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48" x14ac:dyDescent="0.2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8" x14ac:dyDescent="0.2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48" x14ac:dyDescent="0.2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48" x14ac:dyDescent="0.2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48" x14ac:dyDescent="0.2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48" x14ac:dyDescent="0.2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48" x14ac:dyDescent="0.2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48" x14ac:dyDescent="0.2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48" x14ac:dyDescent="0.2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64" x14ac:dyDescent="0.2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8" x14ac:dyDescent="0.2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2" x14ac:dyDescent="0.2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48" x14ac:dyDescent="0.2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48" x14ac:dyDescent="0.2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48" x14ac:dyDescent="0.2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48" x14ac:dyDescent="0.2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48" x14ac:dyDescent="0.2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8" x14ac:dyDescent="0.2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48" x14ac:dyDescent="0.2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2" x14ac:dyDescent="0.2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32" x14ac:dyDescent="0.2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48" x14ac:dyDescent="0.2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48" x14ac:dyDescent="0.2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48" x14ac:dyDescent="0.2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32" x14ac:dyDescent="0.2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32" x14ac:dyDescent="0.2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8" x14ac:dyDescent="0.2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8" x14ac:dyDescent="0.2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80" x14ac:dyDescent="0.2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48" x14ac:dyDescent="0.2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ht="16" x14ac:dyDescent="0.2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48" x14ac:dyDescent="0.2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8" x14ac:dyDescent="0.2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48" x14ac:dyDescent="0.2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48" x14ac:dyDescent="0.2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2" x14ac:dyDescent="0.2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48" x14ac:dyDescent="0.2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32" x14ac:dyDescent="0.2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8" x14ac:dyDescent="0.2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2" x14ac:dyDescent="0.2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48" x14ac:dyDescent="0.2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2" x14ac:dyDescent="0.2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48" x14ac:dyDescent="0.2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8" x14ac:dyDescent="0.2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8" x14ac:dyDescent="0.2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48" x14ac:dyDescent="0.2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2" x14ac:dyDescent="0.2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48" x14ac:dyDescent="0.2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48" x14ac:dyDescent="0.2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48" x14ac:dyDescent="0.2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48" x14ac:dyDescent="0.2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8" x14ac:dyDescent="0.2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48" x14ac:dyDescent="0.2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2" x14ac:dyDescent="0.2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48" x14ac:dyDescent="0.2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8" x14ac:dyDescent="0.2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8" x14ac:dyDescent="0.2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48" x14ac:dyDescent="0.2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48" x14ac:dyDescent="0.2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48" x14ac:dyDescent="0.2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2" x14ac:dyDescent="0.2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8" x14ac:dyDescent="0.2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48" x14ac:dyDescent="0.2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48" x14ac:dyDescent="0.2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48" x14ac:dyDescent="0.2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8" x14ac:dyDescent="0.2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48" x14ac:dyDescent="0.2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48" x14ac:dyDescent="0.2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48" x14ac:dyDescent="0.2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8" x14ac:dyDescent="0.2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48" x14ac:dyDescent="0.2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48" x14ac:dyDescent="0.2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32" x14ac:dyDescent="0.2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32" x14ac:dyDescent="0.2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8" x14ac:dyDescent="0.2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32" x14ac:dyDescent="0.2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2" x14ac:dyDescent="0.2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32" x14ac:dyDescent="0.2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48" x14ac:dyDescent="0.2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ht="16" x14ac:dyDescent="0.2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2" x14ac:dyDescent="0.2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48" x14ac:dyDescent="0.2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48" x14ac:dyDescent="0.2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48" x14ac:dyDescent="0.2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32" x14ac:dyDescent="0.2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48" x14ac:dyDescent="0.2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2" x14ac:dyDescent="0.2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48" x14ac:dyDescent="0.2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48" x14ac:dyDescent="0.2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2" x14ac:dyDescent="0.2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48" x14ac:dyDescent="0.2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48" x14ac:dyDescent="0.2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48" x14ac:dyDescent="0.2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48" x14ac:dyDescent="0.2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48" x14ac:dyDescent="0.2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48" x14ac:dyDescent="0.2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8" x14ac:dyDescent="0.2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48" x14ac:dyDescent="0.2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48" x14ac:dyDescent="0.2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48" x14ac:dyDescent="0.2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ht="16" x14ac:dyDescent="0.2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48" x14ac:dyDescent="0.2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8" x14ac:dyDescent="0.2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32" x14ac:dyDescent="0.2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48" x14ac:dyDescent="0.2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48" x14ac:dyDescent="0.2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48" x14ac:dyDescent="0.2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48" x14ac:dyDescent="0.2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48" x14ac:dyDescent="0.2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8" x14ac:dyDescent="0.2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4" x14ac:dyDescent="0.2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48" x14ac:dyDescent="0.2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48" x14ac:dyDescent="0.2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48" x14ac:dyDescent="0.2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48" x14ac:dyDescent="0.2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2" x14ac:dyDescent="0.2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48" x14ac:dyDescent="0.2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4" x14ac:dyDescent="0.2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48" x14ac:dyDescent="0.2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48" x14ac:dyDescent="0.2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48" x14ac:dyDescent="0.2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48" x14ac:dyDescent="0.2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48" x14ac:dyDescent="0.2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8" x14ac:dyDescent="0.2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48" x14ac:dyDescent="0.2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16" x14ac:dyDescent="0.2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48" x14ac:dyDescent="0.2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4" x14ac:dyDescent="0.2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48" x14ac:dyDescent="0.2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48" x14ac:dyDescent="0.2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48" x14ac:dyDescent="0.2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2" x14ac:dyDescent="0.2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8" x14ac:dyDescent="0.2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48" x14ac:dyDescent="0.2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32" x14ac:dyDescent="0.2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48" x14ac:dyDescent="0.2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48" x14ac:dyDescent="0.2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2" x14ac:dyDescent="0.2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48" x14ac:dyDescent="0.2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48" x14ac:dyDescent="0.2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48" x14ac:dyDescent="0.2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48" x14ac:dyDescent="0.2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48" x14ac:dyDescent="0.2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48" x14ac:dyDescent="0.2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8" x14ac:dyDescent="0.2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8" x14ac:dyDescent="0.2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2" x14ac:dyDescent="0.2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48" x14ac:dyDescent="0.2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48" x14ac:dyDescent="0.2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48" x14ac:dyDescent="0.2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2" x14ac:dyDescent="0.2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32" x14ac:dyDescent="0.2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48" x14ac:dyDescent="0.2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48" x14ac:dyDescent="0.2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48" x14ac:dyDescent="0.2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8" x14ac:dyDescent="0.2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48" x14ac:dyDescent="0.2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8" x14ac:dyDescent="0.2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16" x14ac:dyDescent="0.2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48" x14ac:dyDescent="0.2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48" x14ac:dyDescent="0.2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8" x14ac:dyDescent="0.2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48" x14ac:dyDescent="0.2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48" x14ac:dyDescent="0.2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32" x14ac:dyDescent="0.2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48" x14ac:dyDescent="0.2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8" x14ac:dyDescent="0.2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48" x14ac:dyDescent="0.2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48" x14ac:dyDescent="0.2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8" x14ac:dyDescent="0.2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48" x14ac:dyDescent="0.2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2" x14ac:dyDescent="0.2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8" x14ac:dyDescent="0.2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48" x14ac:dyDescent="0.2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48" x14ac:dyDescent="0.2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32" x14ac:dyDescent="0.2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8" x14ac:dyDescent="0.2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48" x14ac:dyDescent="0.2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48" x14ac:dyDescent="0.2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2" x14ac:dyDescent="0.2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48" x14ac:dyDescent="0.2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48" x14ac:dyDescent="0.2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2" x14ac:dyDescent="0.2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48" x14ac:dyDescent="0.2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48" x14ac:dyDescent="0.2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32" x14ac:dyDescent="0.2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48" x14ac:dyDescent="0.2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16" x14ac:dyDescent="0.2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48" x14ac:dyDescent="0.2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8" x14ac:dyDescent="0.2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48" x14ac:dyDescent="0.2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48" x14ac:dyDescent="0.2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8" x14ac:dyDescent="0.2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48" x14ac:dyDescent="0.2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48" x14ac:dyDescent="0.2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48" x14ac:dyDescent="0.2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8" x14ac:dyDescent="0.2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8" x14ac:dyDescent="0.2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48" x14ac:dyDescent="0.2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32" x14ac:dyDescent="0.2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8" x14ac:dyDescent="0.2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48" x14ac:dyDescent="0.2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8" x14ac:dyDescent="0.2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8" x14ac:dyDescent="0.2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8" x14ac:dyDescent="0.2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8" x14ac:dyDescent="0.2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48" x14ac:dyDescent="0.2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48" x14ac:dyDescent="0.2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64" x14ac:dyDescent="0.2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48" x14ac:dyDescent="0.2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48" x14ac:dyDescent="0.2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48" x14ac:dyDescent="0.2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8" x14ac:dyDescent="0.2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4" x14ac:dyDescent="0.2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48" x14ac:dyDescent="0.2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48" x14ac:dyDescent="0.2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8" x14ac:dyDescent="0.2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48" x14ac:dyDescent="0.2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48" x14ac:dyDescent="0.2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8" x14ac:dyDescent="0.2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48" x14ac:dyDescent="0.2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32" x14ac:dyDescent="0.2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8" x14ac:dyDescent="0.2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8" x14ac:dyDescent="0.2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48" x14ac:dyDescent="0.2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48" x14ac:dyDescent="0.2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48" x14ac:dyDescent="0.2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8" x14ac:dyDescent="0.2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48" x14ac:dyDescent="0.2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48" x14ac:dyDescent="0.2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8" x14ac:dyDescent="0.2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48" x14ac:dyDescent="0.2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48" x14ac:dyDescent="0.2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2" x14ac:dyDescent="0.2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48" x14ac:dyDescent="0.2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48" x14ac:dyDescent="0.2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48" x14ac:dyDescent="0.2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4" x14ac:dyDescent="0.2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48" x14ac:dyDescent="0.2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8" x14ac:dyDescent="0.2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48" x14ac:dyDescent="0.2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8" x14ac:dyDescent="0.2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8" x14ac:dyDescent="0.2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48" x14ac:dyDescent="0.2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48" x14ac:dyDescent="0.2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48" x14ac:dyDescent="0.2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8" x14ac:dyDescent="0.2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16" x14ac:dyDescent="0.2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2" x14ac:dyDescent="0.2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48" x14ac:dyDescent="0.2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32" x14ac:dyDescent="0.2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48" x14ac:dyDescent="0.2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32" x14ac:dyDescent="0.2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48" x14ac:dyDescent="0.2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2" x14ac:dyDescent="0.2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48" x14ac:dyDescent="0.2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2" x14ac:dyDescent="0.2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32" x14ac:dyDescent="0.2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8" x14ac:dyDescent="0.2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48" x14ac:dyDescent="0.2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2" x14ac:dyDescent="0.2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8" x14ac:dyDescent="0.2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8" x14ac:dyDescent="0.2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32" x14ac:dyDescent="0.2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8" x14ac:dyDescent="0.2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48" x14ac:dyDescent="0.2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32" x14ac:dyDescent="0.2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8" x14ac:dyDescent="0.2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48" x14ac:dyDescent="0.2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48" x14ac:dyDescent="0.2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48" x14ac:dyDescent="0.2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8" x14ac:dyDescent="0.2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32" x14ac:dyDescent="0.2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48" x14ac:dyDescent="0.2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ht="16" x14ac:dyDescent="0.2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48" x14ac:dyDescent="0.2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48" x14ac:dyDescent="0.2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ht="16" x14ac:dyDescent="0.2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32" x14ac:dyDescent="0.2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48" x14ac:dyDescent="0.2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8" x14ac:dyDescent="0.2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32" x14ac:dyDescent="0.2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48" x14ac:dyDescent="0.2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8" x14ac:dyDescent="0.2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48" x14ac:dyDescent="0.2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48" x14ac:dyDescent="0.2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8" x14ac:dyDescent="0.2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32" x14ac:dyDescent="0.2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16" x14ac:dyDescent="0.2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8" x14ac:dyDescent="0.2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4" x14ac:dyDescent="0.2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8" x14ac:dyDescent="0.2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32" x14ac:dyDescent="0.2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2" x14ac:dyDescent="0.2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8" x14ac:dyDescent="0.2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8" x14ac:dyDescent="0.2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32" x14ac:dyDescent="0.2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48" x14ac:dyDescent="0.2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32" x14ac:dyDescent="0.2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48" x14ac:dyDescent="0.2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32" x14ac:dyDescent="0.2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48" x14ac:dyDescent="0.2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8" x14ac:dyDescent="0.2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8" x14ac:dyDescent="0.2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8" x14ac:dyDescent="0.2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8" x14ac:dyDescent="0.2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48" x14ac:dyDescent="0.2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8" x14ac:dyDescent="0.2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48" x14ac:dyDescent="0.2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4" x14ac:dyDescent="0.2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48" x14ac:dyDescent="0.2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48" x14ac:dyDescent="0.2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48" x14ac:dyDescent="0.2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8" x14ac:dyDescent="0.2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32" x14ac:dyDescent="0.2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48" x14ac:dyDescent="0.2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4" x14ac:dyDescent="0.2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16" x14ac:dyDescent="0.2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48" x14ac:dyDescent="0.2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48" x14ac:dyDescent="0.2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48" x14ac:dyDescent="0.2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48" x14ac:dyDescent="0.2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8" x14ac:dyDescent="0.2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48" x14ac:dyDescent="0.2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48" x14ac:dyDescent="0.2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8" x14ac:dyDescent="0.2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8" x14ac:dyDescent="0.2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48" x14ac:dyDescent="0.2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48" x14ac:dyDescent="0.2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48" x14ac:dyDescent="0.2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8" x14ac:dyDescent="0.2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48" x14ac:dyDescent="0.2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48" x14ac:dyDescent="0.2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48" x14ac:dyDescent="0.2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8" x14ac:dyDescent="0.2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48" x14ac:dyDescent="0.2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48" x14ac:dyDescent="0.2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48" x14ac:dyDescent="0.2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48" x14ac:dyDescent="0.2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48" x14ac:dyDescent="0.2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8" x14ac:dyDescent="0.2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32" x14ac:dyDescent="0.2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4" x14ac:dyDescent="0.2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48" x14ac:dyDescent="0.2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8" x14ac:dyDescent="0.2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8" x14ac:dyDescent="0.2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8" x14ac:dyDescent="0.2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2" x14ac:dyDescent="0.2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32" x14ac:dyDescent="0.2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8" x14ac:dyDescent="0.2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48" x14ac:dyDescent="0.2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8" x14ac:dyDescent="0.2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48" x14ac:dyDescent="0.2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8" x14ac:dyDescent="0.2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48" x14ac:dyDescent="0.2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8" x14ac:dyDescent="0.2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8" x14ac:dyDescent="0.2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8" x14ac:dyDescent="0.2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48" x14ac:dyDescent="0.2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48" x14ac:dyDescent="0.2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ht="16" x14ac:dyDescent="0.2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8" x14ac:dyDescent="0.2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48" x14ac:dyDescent="0.2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8" x14ac:dyDescent="0.2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48" x14ac:dyDescent="0.2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48" x14ac:dyDescent="0.2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8" x14ac:dyDescent="0.2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4" x14ac:dyDescent="0.2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2" x14ac:dyDescent="0.2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8" x14ac:dyDescent="0.2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8" x14ac:dyDescent="0.2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48" x14ac:dyDescent="0.2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8" x14ac:dyDescent="0.2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32" x14ac:dyDescent="0.2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48" x14ac:dyDescent="0.2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48" x14ac:dyDescent="0.2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48" x14ac:dyDescent="0.2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8" x14ac:dyDescent="0.2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8" x14ac:dyDescent="0.2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8" x14ac:dyDescent="0.2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48" x14ac:dyDescent="0.2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8" x14ac:dyDescent="0.2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48" x14ac:dyDescent="0.2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48" x14ac:dyDescent="0.2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2" x14ac:dyDescent="0.2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8" x14ac:dyDescent="0.2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8" x14ac:dyDescent="0.2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32" x14ac:dyDescent="0.2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48" x14ac:dyDescent="0.2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48" x14ac:dyDescent="0.2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8" x14ac:dyDescent="0.2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8" x14ac:dyDescent="0.2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ht="16" x14ac:dyDescent="0.2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2" x14ac:dyDescent="0.2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8" x14ac:dyDescent="0.2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8" x14ac:dyDescent="0.2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8" x14ac:dyDescent="0.2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4" x14ac:dyDescent="0.2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2" x14ac:dyDescent="0.2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48" x14ac:dyDescent="0.2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48" x14ac:dyDescent="0.2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8" x14ac:dyDescent="0.2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8" x14ac:dyDescent="0.2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48" x14ac:dyDescent="0.2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2" x14ac:dyDescent="0.2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48" x14ac:dyDescent="0.2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48" x14ac:dyDescent="0.2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8" x14ac:dyDescent="0.2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8" x14ac:dyDescent="0.2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48" x14ac:dyDescent="0.2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2" x14ac:dyDescent="0.2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48" x14ac:dyDescent="0.2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48" x14ac:dyDescent="0.2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8" x14ac:dyDescent="0.2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48" x14ac:dyDescent="0.2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8" x14ac:dyDescent="0.2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48" x14ac:dyDescent="0.2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48" x14ac:dyDescent="0.2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48" x14ac:dyDescent="0.2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8" x14ac:dyDescent="0.2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48" x14ac:dyDescent="0.2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48" x14ac:dyDescent="0.2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48" x14ac:dyDescent="0.2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32" x14ac:dyDescent="0.2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48" x14ac:dyDescent="0.2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80" x14ac:dyDescent="0.2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48" x14ac:dyDescent="0.2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48" x14ac:dyDescent="0.2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8" x14ac:dyDescent="0.2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48" x14ac:dyDescent="0.2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16" x14ac:dyDescent="0.2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48" x14ac:dyDescent="0.2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80" x14ac:dyDescent="0.2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8" x14ac:dyDescent="0.2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8" x14ac:dyDescent="0.2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4" x14ac:dyDescent="0.2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48" x14ac:dyDescent="0.2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32" x14ac:dyDescent="0.2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2" x14ac:dyDescent="0.2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32" x14ac:dyDescent="0.2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8" x14ac:dyDescent="0.2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8" x14ac:dyDescent="0.2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48" x14ac:dyDescent="0.2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48" x14ac:dyDescent="0.2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8" x14ac:dyDescent="0.2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32" x14ac:dyDescent="0.2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32" x14ac:dyDescent="0.2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8" x14ac:dyDescent="0.2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8" x14ac:dyDescent="0.2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48" x14ac:dyDescent="0.2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48" x14ac:dyDescent="0.2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48" x14ac:dyDescent="0.2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8" x14ac:dyDescent="0.2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48" x14ac:dyDescent="0.2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48" x14ac:dyDescent="0.2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2" x14ac:dyDescent="0.2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32" x14ac:dyDescent="0.2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8" x14ac:dyDescent="0.2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48" x14ac:dyDescent="0.2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8" x14ac:dyDescent="0.2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32" x14ac:dyDescent="0.2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48" x14ac:dyDescent="0.2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8" x14ac:dyDescent="0.2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2" x14ac:dyDescent="0.2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8" x14ac:dyDescent="0.2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8" x14ac:dyDescent="0.2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32" x14ac:dyDescent="0.2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48" x14ac:dyDescent="0.2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48" x14ac:dyDescent="0.2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8" x14ac:dyDescent="0.2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32" x14ac:dyDescent="0.2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2" x14ac:dyDescent="0.2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48" x14ac:dyDescent="0.2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ht="16" x14ac:dyDescent="0.2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48" x14ac:dyDescent="0.2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8" x14ac:dyDescent="0.2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48" x14ac:dyDescent="0.2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8" x14ac:dyDescent="0.2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48" x14ac:dyDescent="0.2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8" x14ac:dyDescent="0.2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48" x14ac:dyDescent="0.2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48" x14ac:dyDescent="0.2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8" x14ac:dyDescent="0.2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48" x14ac:dyDescent="0.2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8" x14ac:dyDescent="0.2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48" x14ac:dyDescent="0.2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8" x14ac:dyDescent="0.2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48" x14ac:dyDescent="0.2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8" x14ac:dyDescent="0.2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48" x14ac:dyDescent="0.2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ht="16" x14ac:dyDescent="0.2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16" x14ac:dyDescent="0.2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48" x14ac:dyDescent="0.2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64" x14ac:dyDescent="0.2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48" x14ac:dyDescent="0.2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48" x14ac:dyDescent="0.2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48" x14ac:dyDescent="0.2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48" x14ac:dyDescent="0.2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32" x14ac:dyDescent="0.2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48" x14ac:dyDescent="0.2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ht="16" x14ac:dyDescent="0.2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48" x14ac:dyDescent="0.2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32" x14ac:dyDescent="0.2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16" x14ac:dyDescent="0.2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48" x14ac:dyDescent="0.2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48" x14ac:dyDescent="0.2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48" x14ac:dyDescent="0.2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8" x14ac:dyDescent="0.2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48" x14ac:dyDescent="0.2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48" x14ac:dyDescent="0.2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8" x14ac:dyDescent="0.2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8" x14ac:dyDescent="0.2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48" x14ac:dyDescent="0.2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48" x14ac:dyDescent="0.2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32" x14ac:dyDescent="0.2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48" x14ac:dyDescent="0.2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32" x14ac:dyDescent="0.2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8" x14ac:dyDescent="0.2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8" x14ac:dyDescent="0.2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48" x14ac:dyDescent="0.2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48" x14ac:dyDescent="0.2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8" x14ac:dyDescent="0.2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8" x14ac:dyDescent="0.2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32" x14ac:dyDescent="0.2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48" x14ac:dyDescent="0.2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ht="16" x14ac:dyDescent="0.2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32" x14ac:dyDescent="0.2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ht="16" x14ac:dyDescent="0.2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48" x14ac:dyDescent="0.2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32" x14ac:dyDescent="0.2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2" x14ac:dyDescent="0.2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48" x14ac:dyDescent="0.2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48" x14ac:dyDescent="0.2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48" x14ac:dyDescent="0.2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8" x14ac:dyDescent="0.2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48" x14ac:dyDescent="0.2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48" x14ac:dyDescent="0.2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48" x14ac:dyDescent="0.2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8" x14ac:dyDescent="0.2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2" x14ac:dyDescent="0.2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48" x14ac:dyDescent="0.2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8" x14ac:dyDescent="0.2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32" x14ac:dyDescent="0.2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48" x14ac:dyDescent="0.2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8" x14ac:dyDescent="0.2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48" x14ac:dyDescent="0.2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48" x14ac:dyDescent="0.2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8" x14ac:dyDescent="0.2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4" x14ac:dyDescent="0.2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48" x14ac:dyDescent="0.2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48" x14ac:dyDescent="0.2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48" x14ac:dyDescent="0.2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48" x14ac:dyDescent="0.2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8" x14ac:dyDescent="0.2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48" x14ac:dyDescent="0.2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48" x14ac:dyDescent="0.2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48" x14ac:dyDescent="0.2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32" x14ac:dyDescent="0.2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8" x14ac:dyDescent="0.2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48" x14ac:dyDescent="0.2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48" x14ac:dyDescent="0.2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32" x14ac:dyDescent="0.2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8" x14ac:dyDescent="0.2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48" x14ac:dyDescent="0.2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48" x14ac:dyDescent="0.2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48" x14ac:dyDescent="0.2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48" x14ac:dyDescent="0.2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32" x14ac:dyDescent="0.2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4" x14ac:dyDescent="0.2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ht="16" x14ac:dyDescent="0.2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8" x14ac:dyDescent="0.2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48" x14ac:dyDescent="0.2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48" x14ac:dyDescent="0.2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8" x14ac:dyDescent="0.2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48" x14ac:dyDescent="0.2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8" x14ac:dyDescent="0.2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4" x14ac:dyDescent="0.2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8" x14ac:dyDescent="0.2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48" x14ac:dyDescent="0.2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48" x14ac:dyDescent="0.2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48" x14ac:dyDescent="0.2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8" x14ac:dyDescent="0.2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ht="16" x14ac:dyDescent="0.2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8" x14ac:dyDescent="0.2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48" x14ac:dyDescent="0.2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8" x14ac:dyDescent="0.2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8" x14ac:dyDescent="0.2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32" x14ac:dyDescent="0.2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48" x14ac:dyDescent="0.2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2" x14ac:dyDescent="0.2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2" x14ac:dyDescent="0.2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2" x14ac:dyDescent="0.2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48" x14ac:dyDescent="0.2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ht="16" x14ac:dyDescent="0.2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2" x14ac:dyDescent="0.2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8" x14ac:dyDescent="0.2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48" x14ac:dyDescent="0.2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8" x14ac:dyDescent="0.2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48" x14ac:dyDescent="0.2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48" x14ac:dyDescent="0.2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48" x14ac:dyDescent="0.2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8" x14ac:dyDescent="0.2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48" x14ac:dyDescent="0.2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48" x14ac:dyDescent="0.2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48" x14ac:dyDescent="0.2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4" x14ac:dyDescent="0.2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48" x14ac:dyDescent="0.2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48" x14ac:dyDescent="0.2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8" x14ac:dyDescent="0.2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8" x14ac:dyDescent="0.2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8" x14ac:dyDescent="0.2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8" x14ac:dyDescent="0.2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32" x14ac:dyDescent="0.2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16" x14ac:dyDescent="0.2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48" x14ac:dyDescent="0.2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8" x14ac:dyDescent="0.2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8" x14ac:dyDescent="0.2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4" x14ac:dyDescent="0.2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48" x14ac:dyDescent="0.2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48" x14ac:dyDescent="0.2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8" x14ac:dyDescent="0.2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32" x14ac:dyDescent="0.2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16" x14ac:dyDescent="0.2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48" x14ac:dyDescent="0.2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48" x14ac:dyDescent="0.2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48" x14ac:dyDescent="0.2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48" x14ac:dyDescent="0.2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48" x14ac:dyDescent="0.2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48" x14ac:dyDescent="0.2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8" x14ac:dyDescent="0.2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48" x14ac:dyDescent="0.2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32" x14ac:dyDescent="0.2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48" x14ac:dyDescent="0.2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2" x14ac:dyDescent="0.2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48" x14ac:dyDescent="0.2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48" x14ac:dyDescent="0.2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4" x14ac:dyDescent="0.2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2" x14ac:dyDescent="0.2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48" x14ac:dyDescent="0.2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48" x14ac:dyDescent="0.2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48" x14ac:dyDescent="0.2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48" x14ac:dyDescent="0.2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48" x14ac:dyDescent="0.2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48" x14ac:dyDescent="0.2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8" x14ac:dyDescent="0.2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8" x14ac:dyDescent="0.2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48" x14ac:dyDescent="0.2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48" x14ac:dyDescent="0.2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2" x14ac:dyDescent="0.2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48" x14ac:dyDescent="0.2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48" x14ac:dyDescent="0.2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2" x14ac:dyDescent="0.2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48" x14ac:dyDescent="0.2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48" x14ac:dyDescent="0.2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48" x14ac:dyDescent="0.2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48" x14ac:dyDescent="0.2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48" x14ac:dyDescent="0.2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2" x14ac:dyDescent="0.2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8" x14ac:dyDescent="0.2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48" x14ac:dyDescent="0.2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32" x14ac:dyDescent="0.2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8" x14ac:dyDescent="0.2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48" x14ac:dyDescent="0.2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2" x14ac:dyDescent="0.2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32" x14ac:dyDescent="0.2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2" x14ac:dyDescent="0.2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48" x14ac:dyDescent="0.2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8" x14ac:dyDescent="0.2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48" x14ac:dyDescent="0.2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32" x14ac:dyDescent="0.2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48" x14ac:dyDescent="0.2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8" x14ac:dyDescent="0.2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8" x14ac:dyDescent="0.2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48" x14ac:dyDescent="0.2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48" x14ac:dyDescent="0.2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8" x14ac:dyDescent="0.2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48" x14ac:dyDescent="0.2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16" x14ac:dyDescent="0.2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48" x14ac:dyDescent="0.2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48" x14ac:dyDescent="0.2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2" x14ac:dyDescent="0.2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32" x14ac:dyDescent="0.2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48" x14ac:dyDescent="0.2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48" x14ac:dyDescent="0.2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8" x14ac:dyDescent="0.2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8" x14ac:dyDescent="0.2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8" x14ac:dyDescent="0.2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48" x14ac:dyDescent="0.2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2" x14ac:dyDescent="0.2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32" x14ac:dyDescent="0.2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8" x14ac:dyDescent="0.2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48" x14ac:dyDescent="0.2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32" x14ac:dyDescent="0.2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8" x14ac:dyDescent="0.2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48" x14ac:dyDescent="0.2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48" x14ac:dyDescent="0.2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8" x14ac:dyDescent="0.2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48" x14ac:dyDescent="0.2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48" x14ac:dyDescent="0.2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8" x14ac:dyDescent="0.2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32" x14ac:dyDescent="0.2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8" x14ac:dyDescent="0.2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32" x14ac:dyDescent="0.2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48" x14ac:dyDescent="0.2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2" x14ac:dyDescent="0.2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48" x14ac:dyDescent="0.2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4" x14ac:dyDescent="0.2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32" x14ac:dyDescent="0.2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48" x14ac:dyDescent="0.2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32" x14ac:dyDescent="0.2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48" x14ac:dyDescent="0.2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32" x14ac:dyDescent="0.2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48" x14ac:dyDescent="0.2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48" x14ac:dyDescent="0.2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32" x14ac:dyDescent="0.2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8" x14ac:dyDescent="0.2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8" x14ac:dyDescent="0.2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2" x14ac:dyDescent="0.2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48" x14ac:dyDescent="0.2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48" x14ac:dyDescent="0.2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48" x14ac:dyDescent="0.2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8" x14ac:dyDescent="0.2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48" x14ac:dyDescent="0.2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48" x14ac:dyDescent="0.2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8" x14ac:dyDescent="0.2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48" x14ac:dyDescent="0.2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48" x14ac:dyDescent="0.2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8" x14ac:dyDescent="0.2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64" x14ac:dyDescent="0.2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48" x14ac:dyDescent="0.2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8" x14ac:dyDescent="0.2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2" x14ac:dyDescent="0.2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48" x14ac:dyDescent="0.2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48" x14ac:dyDescent="0.2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48" x14ac:dyDescent="0.2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48" x14ac:dyDescent="0.2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48" x14ac:dyDescent="0.2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48" x14ac:dyDescent="0.2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48" x14ac:dyDescent="0.2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48" x14ac:dyDescent="0.2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8" x14ac:dyDescent="0.2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48" x14ac:dyDescent="0.2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48" x14ac:dyDescent="0.2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8" x14ac:dyDescent="0.2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2" x14ac:dyDescent="0.2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8" x14ac:dyDescent="0.2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48" x14ac:dyDescent="0.2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4" x14ac:dyDescent="0.2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2" x14ac:dyDescent="0.2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2" x14ac:dyDescent="0.2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32" x14ac:dyDescent="0.2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32" x14ac:dyDescent="0.2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48" x14ac:dyDescent="0.2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8" x14ac:dyDescent="0.2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48" x14ac:dyDescent="0.2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48" x14ac:dyDescent="0.2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2" x14ac:dyDescent="0.2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8" x14ac:dyDescent="0.2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48" x14ac:dyDescent="0.2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8" x14ac:dyDescent="0.2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48" x14ac:dyDescent="0.2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48" x14ac:dyDescent="0.2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48" x14ac:dyDescent="0.2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48" x14ac:dyDescent="0.2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48" x14ac:dyDescent="0.2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48" x14ac:dyDescent="0.2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48" x14ac:dyDescent="0.2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48" x14ac:dyDescent="0.2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8" x14ac:dyDescent="0.2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48" x14ac:dyDescent="0.2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8" x14ac:dyDescent="0.2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8" x14ac:dyDescent="0.2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8" x14ac:dyDescent="0.2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48" x14ac:dyDescent="0.2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48" x14ac:dyDescent="0.2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8" x14ac:dyDescent="0.2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48" x14ac:dyDescent="0.2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48" x14ac:dyDescent="0.2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8" x14ac:dyDescent="0.2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48" x14ac:dyDescent="0.2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2" x14ac:dyDescent="0.2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8" x14ac:dyDescent="0.2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48" x14ac:dyDescent="0.2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48" x14ac:dyDescent="0.2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48" x14ac:dyDescent="0.2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48" x14ac:dyDescent="0.2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8" x14ac:dyDescent="0.2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8" x14ac:dyDescent="0.2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48" x14ac:dyDescent="0.2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48" x14ac:dyDescent="0.2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48" x14ac:dyDescent="0.2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48" x14ac:dyDescent="0.2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32" x14ac:dyDescent="0.2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48" x14ac:dyDescent="0.2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32" x14ac:dyDescent="0.2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48" x14ac:dyDescent="0.2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48" x14ac:dyDescent="0.2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48" x14ac:dyDescent="0.2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8" x14ac:dyDescent="0.2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8" x14ac:dyDescent="0.2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48" x14ac:dyDescent="0.2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2" x14ac:dyDescent="0.2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8" x14ac:dyDescent="0.2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32" x14ac:dyDescent="0.2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48" x14ac:dyDescent="0.2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48" x14ac:dyDescent="0.2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48" x14ac:dyDescent="0.2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ht="16" x14ac:dyDescent="0.2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8" x14ac:dyDescent="0.2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8" x14ac:dyDescent="0.2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48" x14ac:dyDescent="0.2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2" x14ac:dyDescent="0.2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48" x14ac:dyDescent="0.2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16" x14ac:dyDescent="0.2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32" x14ac:dyDescent="0.2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48" x14ac:dyDescent="0.2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48" x14ac:dyDescent="0.2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2" x14ac:dyDescent="0.2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48" x14ac:dyDescent="0.2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ht="16" x14ac:dyDescent="0.2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2" x14ac:dyDescent="0.2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32" x14ac:dyDescent="0.2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48" x14ac:dyDescent="0.2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8" x14ac:dyDescent="0.2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48" x14ac:dyDescent="0.2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8" x14ac:dyDescent="0.2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8" x14ac:dyDescent="0.2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2" x14ac:dyDescent="0.2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48" x14ac:dyDescent="0.2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48" x14ac:dyDescent="0.2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2" x14ac:dyDescent="0.2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8" x14ac:dyDescent="0.2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8" x14ac:dyDescent="0.2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8" x14ac:dyDescent="0.2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16" x14ac:dyDescent="0.2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8" x14ac:dyDescent="0.2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16" x14ac:dyDescent="0.2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48" x14ac:dyDescent="0.2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8" x14ac:dyDescent="0.2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8" x14ac:dyDescent="0.2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8" x14ac:dyDescent="0.2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8" x14ac:dyDescent="0.2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48" x14ac:dyDescent="0.2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48" x14ac:dyDescent="0.2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48" x14ac:dyDescent="0.2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48" x14ac:dyDescent="0.2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2" x14ac:dyDescent="0.2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16" x14ac:dyDescent="0.2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8" x14ac:dyDescent="0.2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48" x14ac:dyDescent="0.2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8" x14ac:dyDescent="0.2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48" x14ac:dyDescent="0.2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48" x14ac:dyDescent="0.2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32" x14ac:dyDescent="0.2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48" x14ac:dyDescent="0.2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48" x14ac:dyDescent="0.2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8" x14ac:dyDescent="0.2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8" x14ac:dyDescent="0.2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8" x14ac:dyDescent="0.2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4" x14ac:dyDescent="0.2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48" x14ac:dyDescent="0.2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16" x14ac:dyDescent="0.2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48" x14ac:dyDescent="0.2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48" x14ac:dyDescent="0.2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48" x14ac:dyDescent="0.2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8" x14ac:dyDescent="0.2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48" x14ac:dyDescent="0.2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48" x14ac:dyDescent="0.2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48" x14ac:dyDescent="0.2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48" x14ac:dyDescent="0.2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32" x14ac:dyDescent="0.2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8" x14ac:dyDescent="0.2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48" x14ac:dyDescent="0.2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48" x14ac:dyDescent="0.2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48" x14ac:dyDescent="0.2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8" x14ac:dyDescent="0.2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32" x14ac:dyDescent="0.2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48" x14ac:dyDescent="0.2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48" x14ac:dyDescent="0.2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48" x14ac:dyDescent="0.2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8" x14ac:dyDescent="0.2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48" x14ac:dyDescent="0.2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48" x14ac:dyDescent="0.2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48" x14ac:dyDescent="0.2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48" x14ac:dyDescent="0.2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32" x14ac:dyDescent="0.2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48" x14ac:dyDescent="0.2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48" x14ac:dyDescent="0.2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2" x14ac:dyDescent="0.2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48" x14ac:dyDescent="0.2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48" x14ac:dyDescent="0.2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48" x14ac:dyDescent="0.2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32" x14ac:dyDescent="0.2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32" x14ac:dyDescent="0.2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48" x14ac:dyDescent="0.2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48" x14ac:dyDescent="0.2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48" x14ac:dyDescent="0.2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16" x14ac:dyDescent="0.2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2" x14ac:dyDescent="0.2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48" x14ac:dyDescent="0.2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8" x14ac:dyDescent="0.2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8" x14ac:dyDescent="0.2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2" x14ac:dyDescent="0.2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2" x14ac:dyDescent="0.2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48" x14ac:dyDescent="0.2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ht="16" x14ac:dyDescent="0.2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48" x14ac:dyDescent="0.2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48" x14ac:dyDescent="0.2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2" x14ac:dyDescent="0.2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48" x14ac:dyDescent="0.2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32" x14ac:dyDescent="0.2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48" x14ac:dyDescent="0.2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48" x14ac:dyDescent="0.2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48" x14ac:dyDescent="0.2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ht="16" x14ac:dyDescent="0.2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48" x14ac:dyDescent="0.2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8" x14ac:dyDescent="0.2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32" x14ac:dyDescent="0.2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48" x14ac:dyDescent="0.2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48" x14ac:dyDescent="0.2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48" x14ac:dyDescent="0.2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48" x14ac:dyDescent="0.2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48" x14ac:dyDescent="0.2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8" x14ac:dyDescent="0.2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48" x14ac:dyDescent="0.2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ht="16" x14ac:dyDescent="0.2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48" x14ac:dyDescent="0.2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48" x14ac:dyDescent="0.2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8" x14ac:dyDescent="0.2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8" x14ac:dyDescent="0.2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8" x14ac:dyDescent="0.2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8" x14ac:dyDescent="0.2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32" x14ac:dyDescent="0.2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48" x14ac:dyDescent="0.2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32" x14ac:dyDescent="0.2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48" x14ac:dyDescent="0.2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2" x14ac:dyDescent="0.2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8" x14ac:dyDescent="0.2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48" x14ac:dyDescent="0.2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48" x14ac:dyDescent="0.2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48" x14ac:dyDescent="0.2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48" x14ac:dyDescent="0.2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32" x14ac:dyDescent="0.2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48" x14ac:dyDescent="0.2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48" x14ac:dyDescent="0.2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32" x14ac:dyDescent="0.2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48" x14ac:dyDescent="0.2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8" x14ac:dyDescent="0.2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48" x14ac:dyDescent="0.2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8" x14ac:dyDescent="0.2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48" x14ac:dyDescent="0.2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48" x14ac:dyDescent="0.2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48" x14ac:dyDescent="0.2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48" x14ac:dyDescent="0.2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8" x14ac:dyDescent="0.2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8" x14ac:dyDescent="0.2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48" x14ac:dyDescent="0.2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8" x14ac:dyDescent="0.2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48" x14ac:dyDescent="0.2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2" x14ac:dyDescent="0.2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48" x14ac:dyDescent="0.2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32" x14ac:dyDescent="0.2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8" x14ac:dyDescent="0.2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48" x14ac:dyDescent="0.2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48" x14ac:dyDescent="0.2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8" x14ac:dyDescent="0.2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48" x14ac:dyDescent="0.2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48" x14ac:dyDescent="0.2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32" x14ac:dyDescent="0.2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2" x14ac:dyDescent="0.2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32" x14ac:dyDescent="0.2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48" x14ac:dyDescent="0.2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48" x14ac:dyDescent="0.2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48" x14ac:dyDescent="0.2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32" x14ac:dyDescent="0.2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48" x14ac:dyDescent="0.2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48" x14ac:dyDescent="0.2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48" x14ac:dyDescent="0.2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8" x14ac:dyDescent="0.2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8" x14ac:dyDescent="0.2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48" x14ac:dyDescent="0.2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48" x14ac:dyDescent="0.2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8" x14ac:dyDescent="0.2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48" x14ac:dyDescent="0.2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8" x14ac:dyDescent="0.2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8" x14ac:dyDescent="0.2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8" x14ac:dyDescent="0.2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48" x14ac:dyDescent="0.2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8" x14ac:dyDescent="0.2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2" x14ac:dyDescent="0.2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8" x14ac:dyDescent="0.2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48" x14ac:dyDescent="0.2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48" x14ac:dyDescent="0.2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48" x14ac:dyDescent="0.2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8" x14ac:dyDescent="0.2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48" x14ac:dyDescent="0.2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8" x14ac:dyDescent="0.2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8" x14ac:dyDescent="0.2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8" x14ac:dyDescent="0.2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32" x14ac:dyDescent="0.2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32" x14ac:dyDescent="0.2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48" x14ac:dyDescent="0.2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48" x14ac:dyDescent="0.2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48" x14ac:dyDescent="0.2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8" x14ac:dyDescent="0.2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48" x14ac:dyDescent="0.2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48" x14ac:dyDescent="0.2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8" x14ac:dyDescent="0.2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48" x14ac:dyDescent="0.2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8" x14ac:dyDescent="0.2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ht="16" x14ac:dyDescent="0.2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2" x14ac:dyDescent="0.2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48" x14ac:dyDescent="0.2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48" x14ac:dyDescent="0.2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48" x14ac:dyDescent="0.2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48" x14ac:dyDescent="0.2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48" x14ac:dyDescent="0.2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32" x14ac:dyDescent="0.2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48" x14ac:dyDescent="0.2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4" x14ac:dyDescent="0.2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32" x14ac:dyDescent="0.2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8" x14ac:dyDescent="0.2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48" x14ac:dyDescent="0.2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2" x14ac:dyDescent="0.2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48" x14ac:dyDescent="0.2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48" x14ac:dyDescent="0.2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48" x14ac:dyDescent="0.2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2" x14ac:dyDescent="0.2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48" x14ac:dyDescent="0.2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2" x14ac:dyDescent="0.2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8" x14ac:dyDescent="0.2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ht="16" x14ac:dyDescent="0.2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48" x14ac:dyDescent="0.2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2" x14ac:dyDescent="0.2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32" x14ac:dyDescent="0.2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32" x14ac:dyDescent="0.2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8" x14ac:dyDescent="0.2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32" x14ac:dyDescent="0.2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8" x14ac:dyDescent="0.2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48" x14ac:dyDescent="0.2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8" x14ac:dyDescent="0.2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48" x14ac:dyDescent="0.2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8" x14ac:dyDescent="0.2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8" x14ac:dyDescent="0.2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32" x14ac:dyDescent="0.2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48" x14ac:dyDescent="0.2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48" x14ac:dyDescent="0.2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48" x14ac:dyDescent="0.2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8" x14ac:dyDescent="0.2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32" x14ac:dyDescent="0.2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8" x14ac:dyDescent="0.2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2" x14ac:dyDescent="0.2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ht="16" x14ac:dyDescent="0.2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32" x14ac:dyDescent="0.2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48" x14ac:dyDescent="0.2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48" x14ac:dyDescent="0.2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8" x14ac:dyDescent="0.2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8" x14ac:dyDescent="0.2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32" x14ac:dyDescent="0.2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32" x14ac:dyDescent="0.2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48" x14ac:dyDescent="0.2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2" x14ac:dyDescent="0.2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8" x14ac:dyDescent="0.2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8" x14ac:dyDescent="0.2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48" x14ac:dyDescent="0.2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32" x14ac:dyDescent="0.2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48" x14ac:dyDescent="0.2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8" x14ac:dyDescent="0.2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48" x14ac:dyDescent="0.2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2" x14ac:dyDescent="0.2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2" x14ac:dyDescent="0.2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48" x14ac:dyDescent="0.2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48" x14ac:dyDescent="0.2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48" x14ac:dyDescent="0.2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48" x14ac:dyDescent="0.2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32" x14ac:dyDescent="0.2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48" x14ac:dyDescent="0.2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8" x14ac:dyDescent="0.2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8" x14ac:dyDescent="0.2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2" x14ac:dyDescent="0.2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48" x14ac:dyDescent="0.2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48" x14ac:dyDescent="0.2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2" x14ac:dyDescent="0.2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8" x14ac:dyDescent="0.2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2" x14ac:dyDescent="0.2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48" x14ac:dyDescent="0.2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8" x14ac:dyDescent="0.2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48" x14ac:dyDescent="0.2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8" x14ac:dyDescent="0.2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8" x14ac:dyDescent="0.2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48" x14ac:dyDescent="0.2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32" x14ac:dyDescent="0.2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48" x14ac:dyDescent="0.2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48" x14ac:dyDescent="0.2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8" x14ac:dyDescent="0.2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48" x14ac:dyDescent="0.2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32" x14ac:dyDescent="0.2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4" x14ac:dyDescent="0.2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48" x14ac:dyDescent="0.2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48" x14ac:dyDescent="0.2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48" x14ac:dyDescent="0.2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48" x14ac:dyDescent="0.2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64" x14ac:dyDescent="0.2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48" x14ac:dyDescent="0.2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32" x14ac:dyDescent="0.2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8" x14ac:dyDescent="0.2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48" x14ac:dyDescent="0.2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8" x14ac:dyDescent="0.2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8" x14ac:dyDescent="0.2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48" x14ac:dyDescent="0.2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48" x14ac:dyDescent="0.2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4" x14ac:dyDescent="0.2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2" x14ac:dyDescent="0.2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32" x14ac:dyDescent="0.2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8" x14ac:dyDescent="0.2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48" x14ac:dyDescent="0.2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2" x14ac:dyDescent="0.2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32" x14ac:dyDescent="0.2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8" x14ac:dyDescent="0.2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32" x14ac:dyDescent="0.2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4" x14ac:dyDescent="0.2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2" x14ac:dyDescent="0.2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48" x14ac:dyDescent="0.2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32" x14ac:dyDescent="0.2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8" x14ac:dyDescent="0.2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2" x14ac:dyDescent="0.2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48" x14ac:dyDescent="0.2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48" x14ac:dyDescent="0.2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48" x14ac:dyDescent="0.2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4" x14ac:dyDescent="0.2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16" x14ac:dyDescent="0.2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8" x14ac:dyDescent="0.2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48" x14ac:dyDescent="0.2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8" x14ac:dyDescent="0.2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48" x14ac:dyDescent="0.2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48" x14ac:dyDescent="0.2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48" x14ac:dyDescent="0.2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48" x14ac:dyDescent="0.2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8" x14ac:dyDescent="0.2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80" x14ac:dyDescent="0.2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48" x14ac:dyDescent="0.2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48" x14ac:dyDescent="0.2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48" x14ac:dyDescent="0.2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16" x14ac:dyDescent="0.2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48" x14ac:dyDescent="0.2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32" x14ac:dyDescent="0.2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8" x14ac:dyDescent="0.2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8" x14ac:dyDescent="0.2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48" x14ac:dyDescent="0.2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48" x14ac:dyDescent="0.2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8" x14ac:dyDescent="0.2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2" x14ac:dyDescent="0.2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48" x14ac:dyDescent="0.2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48" x14ac:dyDescent="0.2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48" x14ac:dyDescent="0.2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48" x14ac:dyDescent="0.2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8" x14ac:dyDescent="0.2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48" x14ac:dyDescent="0.2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8" x14ac:dyDescent="0.2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ht="16" x14ac:dyDescent="0.2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48" x14ac:dyDescent="0.2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48" x14ac:dyDescent="0.2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8" x14ac:dyDescent="0.2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8" x14ac:dyDescent="0.2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48" x14ac:dyDescent="0.2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48" x14ac:dyDescent="0.2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48" x14ac:dyDescent="0.2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2" x14ac:dyDescent="0.2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48" x14ac:dyDescent="0.2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8" x14ac:dyDescent="0.2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48" x14ac:dyDescent="0.2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8" x14ac:dyDescent="0.2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2" x14ac:dyDescent="0.2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48" x14ac:dyDescent="0.2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48" x14ac:dyDescent="0.2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8" x14ac:dyDescent="0.2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8" x14ac:dyDescent="0.2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32" x14ac:dyDescent="0.2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48" x14ac:dyDescent="0.2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32" x14ac:dyDescent="0.2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8" x14ac:dyDescent="0.2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8" x14ac:dyDescent="0.2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32" x14ac:dyDescent="0.2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48" x14ac:dyDescent="0.2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8" x14ac:dyDescent="0.2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48" x14ac:dyDescent="0.2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48" x14ac:dyDescent="0.2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48" x14ac:dyDescent="0.2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48" x14ac:dyDescent="0.2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32" x14ac:dyDescent="0.2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32" x14ac:dyDescent="0.2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48" x14ac:dyDescent="0.2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2" x14ac:dyDescent="0.2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32" x14ac:dyDescent="0.2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8" x14ac:dyDescent="0.2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48" x14ac:dyDescent="0.2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48" x14ac:dyDescent="0.2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8" x14ac:dyDescent="0.2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32" x14ac:dyDescent="0.2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48" x14ac:dyDescent="0.2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2" x14ac:dyDescent="0.2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48" x14ac:dyDescent="0.2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2" x14ac:dyDescent="0.2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16" x14ac:dyDescent="0.2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48" x14ac:dyDescent="0.2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48" x14ac:dyDescent="0.2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48" x14ac:dyDescent="0.2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2" x14ac:dyDescent="0.2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32" x14ac:dyDescent="0.2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8" x14ac:dyDescent="0.2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8" x14ac:dyDescent="0.2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48" x14ac:dyDescent="0.2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48" x14ac:dyDescent="0.2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32" x14ac:dyDescent="0.2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48" x14ac:dyDescent="0.2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48" x14ac:dyDescent="0.2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8" x14ac:dyDescent="0.2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8" x14ac:dyDescent="0.2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48" x14ac:dyDescent="0.2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8" x14ac:dyDescent="0.2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48" x14ac:dyDescent="0.2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48" x14ac:dyDescent="0.2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48" x14ac:dyDescent="0.2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48" x14ac:dyDescent="0.2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48" x14ac:dyDescent="0.2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48" x14ac:dyDescent="0.2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8" x14ac:dyDescent="0.2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48" x14ac:dyDescent="0.2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8" x14ac:dyDescent="0.2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8" x14ac:dyDescent="0.2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8" x14ac:dyDescent="0.2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8" x14ac:dyDescent="0.2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32" x14ac:dyDescent="0.2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32" x14ac:dyDescent="0.2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8" x14ac:dyDescent="0.2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48" x14ac:dyDescent="0.2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8" x14ac:dyDescent="0.2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48" x14ac:dyDescent="0.2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8" x14ac:dyDescent="0.2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8" x14ac:dyDescent="0.2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2" x14ac:dyDescent="0.2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48" x14ac:dyDescent="0.2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48" x14ac:dyDescent="0.2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32" x14ac:dyDescent="0.2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8" x14ac:dyDescent="0.2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8" x14ac:dyDescent="0.2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48" x14ac:dyDescent="0.2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48" x14ac:dyDescent="0.2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2" x14ac:dyDescent="0.2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48" x14ac:dyDescent="0.2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8" x14ac:dyDescent="0.2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8" x14ac:dyDescent="0.2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32" x14ac:dyDescent="0.2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48" x14ac:dyDescent="0.2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8" x14ac:dyDescent="0.2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8" x14ac:dyDescent="0.2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48" x14ac:dyDescent="0.2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8" x14ac:dyDescent="0.2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32" x14ac:dyDescent="0.2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32" x14ac:dyDescent="0.2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48" x14ac:dyDescent="0.2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48" x14ac:dyDescent="0.2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8" x14ac:dyDescent="0.2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2" x14ac:dyDescent="0.2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48" x14ac:dyDescent="0.2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ht="16" x14ac:dyDescent="0.2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48" x14ac:dyDescent="0.2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16" x14ac:dyDescent="0.2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48" x14ac:dyDescent="0.2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48" x14ac:dyDescent="0.2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8" x14ac:dyDescent="0.2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8" x14ac:dyDescent="0.2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8" x14ac:dyDescent="0.2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48" x14ac:dyDescent="0.2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48" x14ac:dyDescent="0.2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2" x14ac:dyDescent="0.2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64" x14ac:dyDescent="0.2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16" x14ac:dyDescent="0.2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48" x14ac:dyDescent="0.2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48" x14ac:dyDescent="0.2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8" x14ac:dyDescent="0.2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48" x14ac:dyDescent="0.2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2" x14ac:dyDescent="0.2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8" x14ac:dyDescent="0.2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48" x14ac:dyDescent="0.2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48" x14ac:dyDescent="0.2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6" x14ac:dyDescent="0.2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48" x14ac:dyDescent="0.2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48" x14ac:dyDescent="0.2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8" x14ac:dyDescent="0.2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32" x14ac:dyDescent="0.2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48" x14ac:dyDescent="0.2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48" x14ac:dyDescent="0.2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48" x14ac:dyDescent="0.2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48" x14ac:dyDescent="0.2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8" x14ac:dyDescent="0.2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8" x14ac:dyDescent="0.2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48" x14ac:dyDescent="0.2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8" x14ac:dyDescent="0.2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48" x14ac:dyDescent="0.2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2" x14ac:dyDescent="0.2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8" x14ac:dyDescent="0.2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48" x14ac:dyDescent="0.2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8" x14ac:dyDescent="0.2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8" x14ac:dyDescent="0.2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48" x14ac:dyDescent="0.2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48" x14ac:dyDescent="0.2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48" x14ac:dyDescent="0.2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48" x14ac:dyDescent="0.2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48" x14ac:dyDescent="0.2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48" x14ac:dyDescent="0.2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8" x14ac:dyDescent="0.2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48" x14ac:dyDescent="0.2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48" x14ac:dyDescent="0.2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48" x14ac:dyDescent="0.2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48" x14ac:dyDescent="0.2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32" x14ac:dyDescent="0.2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8" x14ac:dyDescent="0.2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32" x14ac:dyDescent="0.2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48" x14ac:dyDescent="0.2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48" x14ac:dyDescent="0.2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2" x14ac:dyDescent="0.2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8" x14ac:dyDescent="0.2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48" x14ac:dyDescent="0.2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8" x14ac:dyDescent="0.2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48" x14ac:dyDescent="0.2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8" x14ac:dyDescent="0.2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8" x14ac:dyDescent="0.2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48" x14ac:dyDescent="0.2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48" x14ac:dyDescent="0.2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48" x14ac:dyDescent="0.2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8" x14ac:dyDescent="0.2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4" x14ac:dyDescent="0.2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32" x14ac:dyDescent="0.2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8" x14ac:dyDescent="0.2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16" x14ac:dyDescent="0.2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48" x14ac:dyDescent="0.2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8" x14ac:dyDescent="0.2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48" x14ac:dyDescent="0.2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8" x14ac:dyDescent="0.2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48" x14ac:dyDescent="0.2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48" x14ac:dyDescent="0.2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48" x14ac:dyDescent="0.2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48" x14ac:dyDescent="0.2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48" x14ac:dyDescent="0.2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8" x14ac:dyDescent="0.2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48" x14ac:dyDescent="0.2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8" x14ac:dyDescent="0.2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8" x14ac:dyDescent="0.2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48" x14ac:dyDescent="0.2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48" x14ac:dyDescent="0.2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8" x14ac:dyDescent="0.2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48" x14ac:dyDescent="0.2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8" x14ac:dyDescent="0.2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2" x14ac:dyDescent="0.2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48" x14ac:dyDescent="0.2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48" x14ac:dyDescent="0.2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2" x14ac:dyDescent="0.2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2" x14ac:dyDescent="0.2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8" x14ac:dyDescent="0.2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48" x14ac:dyDescent="0.2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8" x14ac:dyDescent="0.2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2" x14ac:dyDescent="0.2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8" x14ac:dyDescent="0.2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8" x14ac:dyDescent="0.2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48" x14ac:dyDescent="0.2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32" x14ac:dyDescent="0.2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4" x14ac:dyDescent="0.2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ht="16" x14ac:dyDescent="0.2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2" x14ac:dyDescent="0.2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8" x14ac:dyDescent="0.2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2" x14ac:dyDescent="0.2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32" x14ac:dyDescent="0.2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48" x14ac:dyDescent="0.2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48" x14ac:dyDescent="0.2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48" x14ac:dyDescent="0.2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48" x14ac:dyDescent="0.2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48" x14ac:dyDescent="0.2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8" x14ac:dyDescent="0.2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48" x14ac:dyDescent="0.2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48" x14ac:dyDescent="0.2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8" x14ac:dyDescent="0.2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48" x14ac:dyDescent="0.2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48" x14ac:dyDescent="0.2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8" x14ac:dyDescent="0.2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48" x14ac:dyDescent="0.2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8" x14ac:dyDescent="0.2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48" x14ac:dyDescent="0.2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48" x14ac:dyDescent="0.2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2" x14ac:dyDescent="0.2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8" x14ac:dyDescent="0.2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8" x14ac:dyDescent="0.2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48" x14ac:dyDescent="0.2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48" x14ac:dyDescent="0.2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8" x14ac:dyDescent="0.2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2" x14ac:dyDescent="0.2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48" x14ac:dyDescent="0.2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48" x14ac:dyDescent="0.2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2" x14ac:dyDescent="0.2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48" x14ac:dyDescent="0.2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48" x14ac:dyDescent="0.2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48" x14ac:dyDescent="0.2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8" x14ac:dyDescent="0.2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48" x14ac:dyDescent="0.2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48" x14ac:dyDescent="0.2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8" x14ac:dyDescent="0.2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8" x14ac:dyDescent="0.2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48" x14ac:dyDescent="0.2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48" x14ac:dyDescent="0.2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2" x14ac:dyDescent="0.2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48" x14ac:dyDescent="0.2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8" x14ac:dyDescent="0.2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48" x14ac:dyDescent="0.2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48" x14ac:dyDescent="0.2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48" x14ac:dyDescent="0.2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48" x14ac:dyDescent="0.2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2" x14ac:dyDescent="0.2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2" x14ac:dyDescent="0.2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8" x14ac:dyDescent="0.2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48" x14ac:dyDescent="0.2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32" x14ac:dyDescent="0.2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2" x14ac:dyDescent="0.2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48" x14ac:dyDescent="0.2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8" x14ac:dyDescent="0.2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48" x14ac:dyDescent="0.2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4" x14ac:dyDescent="0.2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48" x14ac:dyDescent="0.2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48" x14ac:dyDescent="0.2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2" x14ac:dyDescent="0.2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ht="16" x14ac:dyDescent="0.2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8" x14ac:dyDescent="0.2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48" x14ac:dyDescent="0.2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2" x14ac:dyDescent="0.2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2" x14ac:dyDescent="0.2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48" x14ac:dyDescent="0.2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48" x14ac:dyDescent="0.2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48" x14ac:dyDescent="0.2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48" x14ac:dyDescent="0.2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48" x14ac:dyDescent="0.2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48" x14ac:dyDescent="0.2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8" x14ac:dyDescent="0.2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48" x14ac:dyDescent="0.2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32" x14ac:dyDescent="0.2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8" x14ac:dyDescent="0.2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4" x14ac:dyDescent="0.2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48" x14ac:dyDescent="0.2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48" x14ac:dyDescent="0.2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48" x14ac:dyDescent="0.2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48" x14ac:dyDescent="0.2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48" x14ac:dyDescent="0.2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48" x14ac:dyDescent="0.2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2" x14ac:dyDescent="0.2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8" x14ac:dyDescent="0.2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8" x14ac:dyDescent="0.2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48" x14ac:dyDescent="0.2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8" x14ac:dyDescent="0.2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8" x14ac:dyDescent="0.2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2" x14ac:dyDescent="0.2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48" x14ac:dyDescent="0.2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48" x14ac:dyDescent="0.2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48" x14ac:dyDescent="0.2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48" x14ac:dyDescent="0.2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48" x14ac:dyDescent="0.2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48" x14ac:dyDescent="0.2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48" x14ac:dyDescent="0.2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48" x14ac:dyDescent="0.2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48" x14ac:dyDescent="0.2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2" x14ac:dyDescent="0.2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8" x14ac:dyDescent="0.2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2" x14ac:dyDescent="0.2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32" x14ac:dyDescent="0.2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8" x14ac:dyDescent="0.2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32" x14ac:dyDescent="0.2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48" x14ac:dyDescent="0.2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48" x14ac:dyDescent="0.2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48" x14ac:dyDescent="0.2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48" x14ac:dyDescent="0.2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48" x14ac:dyDescent="0.2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8" x14ac:dyDescent="0.2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48" x14ac:dyDescent="0.2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32" x14ac:dyDescent="0.2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2" x14ac:dyDescent="0.2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48" x14ac:dyDescent="0.2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8" x14ac:dyDescent="0.2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48" x14ac:dyDescent="0.2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48" x14ac:dyDescent="0.2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48" x14ac:dyDescent="0.2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48" x14ac:dyDescent="0.2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48" x14ac:dyDescent="0.2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48" x14ac:dyDescent="0.2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ht="16" x14ac:dyDescent="0.2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48" x14ac:dyDescent="0.2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48" x14ac:dyDescent="0.2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48" x14ac:dyDescent="0.2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48" x14ac:dyDescent="0.2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48" x14ac:dyDescent="0.2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48" x14ac:dyDescent="0.2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8" x14ac:dyDescent="0.2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48" x14ac:dyDescent="0.2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2" x14ac:dyDescent="0.2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48" x14ac:dyDescent="0.2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48" x14ac:dyDescent="0.2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48" x14ac:dyDescent="0.2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48" x14ac:dyDescent="0.2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32" x14ac:dyDescent="0.2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48" x14ac:dyDescent="0.2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48" x14ac:dyDescent="0.2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8" x14ac:dyDescent="0.2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8" x14ac:dyDescent="0.2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48" x14ac:dyDescent="0.2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48" x14ac:dyDescent="0.2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48" x14ac:dyDescent="0.2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48" x14ac:dyDescent="0.2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48" x14ac:dyDescent="0.2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48" x14ac:dyDescent="0.2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2" x14ac:dyDescent="0.2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8" x14ac:dyDescent="0.2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2" x14ac:dyDescent="0.2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8" x14ac:dyDescent="0.2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8" x14ac:dyDescent="0.2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48" x14ac:dyDescent="0.2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48" x14ac:dyDescent="0.2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48" x14ac:dyDescent="0.2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48" x14ac:dyDescent="0.2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48" x14ac:dyDescent="0.2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8" x14ac:dyDescent="0.2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48" x14ac:dyDescent="0.2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8" x14ac:dyDescent="0.2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48" x14ac:dyDescent="0.2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48" x14ac:dyDescent="0.2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2" x14ac:dyDescent="0.2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48" x14ac:dyDescent="0.2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48" x14ac:dyDescent="0.2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8" x14ac:dyDescent="0.2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8" x14ac:dyDescent="0.2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48" x14ac:dyDescent="0.2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8" x14ac:dyDescent="0.2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8" x14ac:dyDescent="0.2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48" x14ac:dyDescent="0.2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8" x14ac:dyDescent="0.2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ht="16" x14ac:dyDescent="0.2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48" x14ac:dyDescent="0.2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48" x14ac:dyDescent="0.2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48" x14ac:dyDescent="0.2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2" x14ac:dyDescent="0.2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8" x14ac:dyDescent="0.2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32" x14ac:dyDescent="0.2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48" x14ac:dyDescent="0.2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8" x14ac:dyDescent="0.2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48" x14ac:dyDescent="0.2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32" x14ac:dyDescent="0.2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2" x14ac:dyDescent="0.2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48" x14ac:dyDescent="0.2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8" x14ac:dyDescent="0.2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2" x14ac:dyDescent="0.2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48" x14ac:dyDescent="0.2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8" x14ac:dyDescent="0.2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8" x14ac:dyDescent="0.2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48" x14ac:dyDescent="0.2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2" x14ac:dyDescent="0.2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8" x14ac:dyDescent="0.2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8" x14ac:dyDescent="0.2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32" x14ac:dyDescent="0.2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32" x14ac:dyDescent="0.2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4" x14ac:dyDescent="0.2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48" x14ac:dyDescent="0.2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8" x14ac:dyDescent="0.2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8" x14ac:dyDescent="0.2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16" x14ac:dyDescent="0.2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48" x14ac:dyDescent="0.2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48" x14ac:dyDescent="0.2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2" x14ac:dyDescent="0.2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8" x14ac:dyDescent="0.2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48" x14ac:dyDescent="0.2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48" x14ac:dyDescent="0.2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8" x14ac:dyDescent="0.2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48" x14ac:dyDescent="0.2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8" x14ac:dyDescent="0.2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8" x14ac:dyDescent="0.2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32" x14ac:dyDescent="0.2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48" x14ac:dyDescent="0.2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48" x14ac:dyDescent="0.2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48" x14ac:dyDescent="0.2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48" x14ac:dyDescent="0.2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48" x14ac:dyDescent="0.2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32" x14ac:dyDescent="0.2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48" x14ac:dyDescent="0.2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48" x14ac:dyDescent="0.2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ht="16" x14ac:dyDescent="0.2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48" x14ac:dyDescent="0.2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48" x14ac:dyDescent="0.2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ht="16" x14ac:dyDescent="0.2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48" x14ac:dyDescent="0.2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48" x14ac:dyDescent="0.2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48" x14ac:dyDescent="0.2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2" x14ac:dyDescent="0.2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8" x14ac:dyDescent="0.2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32" x14ac:dyDescent="0.2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2" x14ac:dyDescent="0.2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48" x14ac:dyDescent="0.2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64" x14ac:dyDescent="0.2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8" x14ac:dyDescent="0.2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2" x14ac:dyDescent="0.2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48" x14ac:dyDescent="0.2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8" x14ac:dyDescent="0.2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2" x14ac:dyDescent="0.2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48" x14ac:dyDescent="0.2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48" x14ac:dyDescent="0.2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2" x14ac:dyDescent="0.2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32" x14ac:dyDescent="0.2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48" x14ac:dyDescent="0.2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8" x14ac:dyDescent="0.2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8" x14ac:dyDescent="0.2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8" x14ac:dyDescent="0.2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48" x14ac:dyDescent="0.2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48" x14ac:dyDescent="0.2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48" x14ac:dyDescent="0.2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8" x14ac:dyDescent="0.2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64" x14ac:dyDescent="0.2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8" x14ac:dyDescent="0.2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32" x14ac:dyDescent="0.2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32" x14ac:dyDescent="0.2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48" x14ac:dyDescent="0.2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32" x14ac:dyDescent="0.2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48" x14ac:dyDescent="0.2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48" x14ac:dyDescent="0.2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48" x14ac:dyDescent="0.2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32" x14ac:dyDescent="0.2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48" x14ac:dyDescent="0.2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8" x14ac:dyDescent="0.2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48" x14ac:dyDescent="0.2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8" x14ac:dyDescent="0.2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48" x14ac:dyDescent="0.2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48" x14ac:dyDescent="0.2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48" x14ac:dyDescent="0.2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48" x14ac:dyDescent="0.2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2" x14ac:dyDescent="0.2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2" x14ac:dyDescent="0.2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8" x14ac:dyDescent="0.2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48" x14ac:dyDescent="0.2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2" x14ac:dyDescent="0.2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48" x14ac:dyDescent="0.2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48" x14ac:dyDescent="0.2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32" x14ac:dyDescent="0.2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48" x14ac:dyDescent="0.2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8" x14ac:dyDescent="0.2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8" x14ac:dyDescent="0.2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48" x14ac:dyDescent="0.2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8" x14ac:dyDescent="0.2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48" x14ac:dyDescent="0.2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32" x14ac:dyDescent="0.2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48" x14ac:dyDescent="0.2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48" x14ac:dyDescent="0.2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48" x14ac:dyDescent="0.2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48" x14ac:dyDescent="0.2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8" x14ac:dyDescent="0.2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2" x14ac:dyDescent="0.2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48" x14ac:dyDescent="0.2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48" x14ac:dyDescent="0.2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8" x14ac:dyDescent="0.2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8" x14ac:dyDescent="0.2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8" x14ac:dyDescent="0.2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8" x14ac:dyDescent="0.2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48" x14ac:dyDescent="0.2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48" x14ac:dyDescent="0.2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48" x14ac:dyDescent="0.2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48" x14ac:dyDescent="0.2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48" x14ac:dyDescent="0.2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48" x14ac:dyDescent="0.2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48" x14ac:dyDescent="0.2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48" x14ac:dyDescent="0.2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48" x14ac:dyDescent="0.2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48" x14ac:dyDescent="0.2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8" x14ac:dyDescent="0.2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8" x14ac:dyDescent="0.2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8" x14ac:dyDescent="0.2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32" x14ac:dyDescent="0.2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32" x14ac:dyDescent="0.2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48" x14ac:dyDescent="0.2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2" x14ac:dyDescent="0.2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2" x14ac:dyDescent="0.2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8" x14ac:dyDescent="0.2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48" x14ac:dyDescent="0.2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2" x14ac:dyDescent="0.2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48" x14ac:dyDescent="0.2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8" x14ac:dyDescent="0.2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8" x14ac:dyDescent="0.2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48" x14ac:dyDescent="0.2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32" x14ac:dyDescent="0.2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48" x14ac:dyDescent="0.2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8" x14ac:dyDescent="0.2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8" x14ac:dyDescent="0.2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8" x14ac:dyDescent="0.2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48" x14ac:dyDescent="0.2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48" x14ac:dyDescent="0.2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32" x14ac:dyDescent="0.2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2" x14ac:dyDescent="0.2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8" x14ac:dyDescent="0.2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48" x14ac:dyDescent="0.2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2" x14ac:dyDescent="0.2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48" x14ac:dyDescent="0.2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48" x14ac:dyDescent="0.2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48" x14ac:dyDescent="0.2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32" x14ac:dyDescent="0.2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8" x14ac:dyDescent="0.2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48" x14ac:dyDescent="0.2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48" x14ac:dyDescent="0.2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8" x14ac:dyDescent="0.2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48" x14ac:dyDescent="0.2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48" x14ac:dyDescent="0.2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8" x14ac:dyDescent="0.2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8" x14ac:dyDescent="0.2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48" x14ac:dyDescent="0.2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8" x14ac:dyDescent="0.2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48" x14ac:dyDescent="0.2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48" x14ac:dyDescent="0.2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8" x14ac:dyDescent="0.2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48" x14ac:dyDescent="0.2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48" x14ac:dyDescent="0.2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32" x14ac:dyDescent="0.2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48" x14ac:dyDescent="0.2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48" x14ac:dyDescent="0.2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48" x14ac:dyDescent="0.2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32" x14ac:dyDescent="0.2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48" x14ac:dyDescent="0.2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2" x14ac:dyDescent="0.2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48" x14ac:dyDescent="0.2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8" x14ac:dyDescent="0.2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8" x14ac:dyDescent="0.2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48" x14ac:dyDescent="0.2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48" x14ac:dyDescent="0.2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8" x14ac:dyDescent="0.2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48" x14ac:dyDescent="0.2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48" x14ac:dyDescent="0.2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2" x14ac:dyDescent="0.2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48" x14ac:dyDescent="0.2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48" x14ac:dyDescent="0.2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8" x14ac:dyDescent="0.2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2" x14ac:dyDescent="0.2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8" x14ac:dyDescent="0.2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8" x14ac:dyDescent="0.2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8" x14ac:dyDescent="0.2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2" x14ac:dyDescent="0.2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8" x14ac:dyDescent="0.2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48" x14ac:dyDescent="0.2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8" x14ac:dyDescent="0.2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48" x14ac:dyDescent="0.2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8" x14ac:dyDescent="0.2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8" x14ac:dyDescent="0.2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48" x14ac:dyDescent="0.2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8" x14ac:dyDescent="0.2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48" x14ac:dyDescent="0.2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8" x14ac:dyDescent="0.2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8" x14ac:dyDescent="0.2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2" x14ac:dyDescent="0.2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48" x14ac:dyDescent="0.2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32" x14ac:dyDescent="0.2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48" x14ac:dyDescent="0.2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8" x14ac:dyDescent="0.2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4" x14ac:dyDescent="0.2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8" x14ac:dyDescent="0.2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48" x14ac:dyDescent="0.2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8" x14ac:dyDescent="0.2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8" x14ac:dyDescent="0.2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8" x14ac:dyDescent="0.2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32" x14ac:dyDescent="0.2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48" x14ac:dyDescent="0.2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48" x14ac:dyDescent="0.2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32" x14ac:dyDescent="0.2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4" x14ac:dyDescent="0.2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8" x14ac:dyDescent="0.2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48" x14ac:dyDescent="0.2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8" x14ac:dyDescent="0.2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48" x14ac:dyDescent="0.2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48" x14ac:dyDescent="0.2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8" x14ac:dyDescent="0.2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48" x14ac:dyDescent="0.2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8" x14ac:dyDescent="0.2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32" x14ac:dyDescent="0.2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8" x14ac:dyDescent="0.2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48" x14ac:dyDescent="0.2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8" x14ac:dyDescent="0.2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8" x14ac:dyDescent="0.2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48" x14ac:dyDescent="0.2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48" x14ac:dyDescent="0.2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48" x14ac:dyDescent="0.2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48" x14ac:dyDescent="0.2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8" x14ac:dyDescent="0.2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8" x14ac:dyDescent="0.2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48" x14ac:dyDescent="0.2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8" x14ac:dyDescent="0.2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32" x14ac:dyDescent="0.2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2" x14ac:dyDescent="0.2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8" x14ac:dyDescent="0.2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48" x14ac:dyDescent="0.2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8" x14ac:dyDescent="0.2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8" x14ac:dyDescent="0.2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2" x14ac:dyDescent="0.2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32" x14ac:dyDescent="0.2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8" x14ac:dyDescent="0.2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8" x14ac:dyDescent="0.2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8" x14ac:dyDescent="0.2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48" x14ac:dyDescent="0.2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32" x14ac:dyDescent="0.2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48" x14ac:dyDescent="0.2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32" x14ac:dyDescent="0.2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48" x14ac:dyDescent="0.2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8" x14ac:dyDescent="0.2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48" x14ac:dyDescent="0.2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48" x14ac:dyDescent="0.2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48" x14ac:dyDescent="0.2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48" x14ac:dyDescent="0.2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48" x14ac:dyDescent="0.2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48" x14ac:dyDescent="0.2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2" x14ac:dyDescent="0.2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48" x14ac:dyDescent="0.2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48" x14ac:dyDescent="0.2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8" x14ac:dyDescent="0.2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8" x14ac:dyDescent="0.2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32" x14ac:dyDescent="0.2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32" x14ac:dyDescent="0.2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8" x14ac:dyDescent="0.2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8" x14ac:dyDescent="0.2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4" x14ac:dyDescent="0.2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48" x14ac:dyDescent="0.2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48" x14ac:dyDescent="0.2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48" x14ac:dyDescent="0.2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8" x14ac:dyDescent="0.2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48" x14ac:dyDescent="0.2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48" x14ac:dyDescent="0.2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48" x14ac:dyDescent="0.2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48" x14ac:dyDescent="0.2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2" x14ac:dyDescent="0.2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48" x14ac:dyDescent="0.2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48" x14ac:dyDescent="0.2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48" x14ac:dyDescent="0.2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8" x14ac:dyDescent="0.2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8" x14ac:dyDescent="0.2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48" x14ac:dyDescent="0.2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48" x14ac:dyDescent="0.2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8" x14ac:dyDescent="0.2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48" x14ac:dyDescent="0.2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48" x14ac:dyDescent="0.2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16" x14ac:dyDescent="0.2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8" x14ac:dyDescent="0.2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48" x14ac:dyDescent="0.2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32" x14ac:dyDescent="0.2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8" x14ac:dyDescent="0.2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4" x14ac:dyDescent="0.2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32" x14ac:dyDescent="0.2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32" x14ac:dyDescent="0.2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4" x14ac:dyDescent="0.2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48" x14ac:dyDescent="0.2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48" x14ac:dyDescent="0.2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8" x14ac:dyDescent="0.2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48" x14ac:dyDescent="0.2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8" x14ac:dyDescent="0.2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48" x14ac:dyDescent="0.2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48" x14ac:dyDescent="0.2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ht="16" x14ac:dyDescent="0.2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48" x14ac:dyDescent="0.2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8" x14ac:dyDescent="0.2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2" x14ac:dyDescent="0.2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2" x14ac:dyDescent="0.2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8" x14ac:dyDescent="0.2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2" x14ac:dyDescent="0.2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48" x14ac:dyDescent="0.2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8" x14ac:dyDescent="0.2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2" x14ac:dyDescent="0.2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32" x14ac:dyDescent="0.2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8" x14ac:dyDescent="0.2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48" x14ac:dyDescent="0.2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2" x14ac:dyDescent="0.2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8" x14ac:dyDescent="0.2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48" x14ac:dyDescent="0.2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48" x14ac:dyDescent="0.2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8" x14ac:dyDescent="0.2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48" x14ac:dyDescent="0.2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8" x14ac:dyDescent="0.2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48" x14ac:dyDescent="0.2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48" x14ac:dyDescent="0.2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2" x14ac:dyDescent="0.2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2" x14ac:dyDescent="0.2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2" x14ac:dyDescent="0.2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48" x14ac:dyDescent="0.2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48" x14ac:dyDescent="0.2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4" x14ac:dyDescent="0.2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48" x14ac:dyDescent="0.2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48" x14ac:dyDescent="0.2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48" x14ac:dyDescent="0.2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8" x14ac:dyDescent="0.2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48" x14ac:dyDescent="0.2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48" x14ac:dyDescent="0.2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48" x14ac:dyDescent="0.2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48" x14ac:dyDescent="0.2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8" x14ac:dyDescent="0.2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8" x14ac:dyDescent="0.2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8" x14ac:dyDescent="0.2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8" x14ac:dyDescent="0.2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48" x14ac:dyDescent="0.2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48" x14ac:dyDescent="0.2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48" x14ac:dyDescent="0.2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48" x14ac:dyDescent="0.2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48" x14ac:dyDescent="0.2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16" x14ac:dyDescent="0.2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8" x14ac:dyDescent="0.2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32" x14ac:dyDescent="0.2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8" x14ac:dyDescent="0.2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8" x14ac:dyDescent="0.2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32" x14ac:dyDescent="0.2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48" x14ac:dyDescent="0.2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8" x14ac:dyDescent="0.2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48" x14ac:dyDescent="0.2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48" x14ac:dyDescent="0.2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8" x14ac:dyDescent="0.2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48" x14ac:dyDescent="0.2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2" x14ac:dyDescent="0.2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8" x14ac:dyDescent="0.2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2" x14ac:dyDescent="0.2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48" x14ac:dyDescent="0.2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32" x14ac:dyDescent="0.2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48" x14ac:dyDescent="0.2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48" x14ac:dyDescent="0.2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48" x14ac:dyDescent="0.2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32" x14ac:dyDescent="0.2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48" x14ac:dyDescent="0.2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48" x14ac:dyDescent="0.2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48" x14ac:dyDescent="0.2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8" x14ac:dyDescent="0.2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48" x14ac:dyDescent="0.2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48" x14ac:dyDescent="0.2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8" x14ac:dyDescent="0.2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48" x14ac:dyDescent="0.2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2" x14ac:dyDescent="0.2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48" x14ac:dyDescent="0.2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8" x14ac:dyDescent="0.2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8" x14ac:dyDescent="0.2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2" x14ac:dyDescent="0.2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8" x14ac:dyDescent="0.2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8" x14ac:dyDescent="0.2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48" x14ac:dyDescent="0.2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8" x14ac:dyDescent="0.2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48" x14ac:dyDescent="0.2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48" x14ac:dyDescent="0.2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48" x14ac:dyDescent="0.2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32" x14ac:dyDescent="0.2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4" x14ac:dyDescent="0.2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48" x14ac:dyDescent="0.2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ht="16" x14ac:dyDescent="0.2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48" x14ac:dyDescent="0.2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48" x14ac:dyDescent="0.2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48" x14ac:dyDescent="0.2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8" x14ac:dyDescent="0.2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8" x14ac:dyDescent="0.2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48" x14ac:dyDescent="0.2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48" x14ac:dyDescent="0.2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48" x14ac:dyDescent="0.2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48" x14ac:dyDescent="0.2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48" x14ac:dyDescent="0.2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8" x14ac:dyDescent="0.2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32" x14ac:dyDescent="0.2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48" x14ac:dyDescent="0.2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48" x14ac:dyDescent="0.2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48" x14ac:dyDescent="0.2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8" x14ac:dyDescent="0.2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32" x14ac:dyDescent="0.2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8" x14ac:dyDescent="0.2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8" x14ac:dyDescent="0.2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8" x14ac:dyDescent="0.2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48" x14ac:dyDescent="0.2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2" x14ac:dyDescent="0.2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8" x14ac:dyDescent="0.2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48" x14ac:dyDescent="0.2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48" x14ac:dyDescent="0.2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48" x14ac:dyDescent="0.2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64" x14ac:dyDescent="0.2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ht="16" x14ac:dyDescent="0.2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48" x14ac:dyDescent="0.2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8" x14ac:dyDescent="0.2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32" x14ac:dyDescent="0.2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48" x14ac:dyDescent="0.2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48" x14ac:dyDescent="0.2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48" x14ac:dyDescent="0.2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8" x14ac:dyDescent="0.2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48" x14ac:dyDescent="0.2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8" x14ac:dyDescent="0.2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8" x14ac:dyDescent="0.2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8" x14ac:dyDescent="0.2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48" x14ac:dyDescent="0.2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48" x14ac:dyDescent="0.2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8" x14ac:dyDescent="0.2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48" x14ac:dyDescent="0.2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8" x14ac:dyDescent="0.2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48" x14ac:dyDescent="0.2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8" x14ac:dyDescent="0.2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48" x14ac:dyDescent="0.2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48" x14ac:dyDescent="0.2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48" x14ac:dyDescent="0.2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2" x14ac:dyDescent="0.2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32" x14ac:dyDescent="0.2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48" x14ac:dyDescent="0.2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48" x14ac:dyDescent="0.2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48" x14ac:dyDescent="0.2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48" x14ac:dyDescent="0.2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2" x14ac:dyDescent="0.2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8" x14ac:dyDescent="0.2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8" x14ac:dyDescent="0.2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8" x14ac:dyDescent="0.2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8" x14ac:dyDescent="0.2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48" x14ac:dyDescent="0.2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8" x14ac:dyDescent="0.2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8" x14ac:dyDescent="0.2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8" x14ac:dyDescent="0.2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8" x14ac:dyDescent="0.2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48" x14ac:dyDescent="0.2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48" x14ac:dyDescent="0.2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48" x14ac:dyDescent="0.2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2" x14ac:dyDescent="0.2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48" x14ac:dyDescent="0.2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48" x14ac:dyDescent="0.2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8" x14ac:dyDescent="0.2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8" x14ac:dyDescent="0.2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8" x14ac:dyDescent="0.2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2" x14ac:dyDescent="0.2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32" x14ac:dyDescent="0.2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32" x14ac:dyDescent="0.2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8" x14ac:dyDescent="0.2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2" x14ac:dyDescent="0.2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8" x14ac:dyDescent="0.2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48" x14ac:dyDescent="0.2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48" x14ac:dyDescent="0.2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48" x14ac:dyDescent="0.2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48" x14ac:dyDescent="0.2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48" x14ac:dyDescent="0.2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8" x14ac:dyDescent="0.2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8" x14ac:dyDescent="0.2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2" x14ac:dyDescent="0.2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48" x14ac:dyDescent="0.2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8" x14ac:dyDescent="0.2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32" x14ac:dyDescent="0.2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32" x14ac:dyDescent="0.2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32" x14ac:dyDescent="0.2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48" x14ac:dyDescent="0.2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8" x14ac:dyDescent="0.2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2" x14ac:dyDescent="0.2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8" x14ac:dyDescent="0.2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48" x14ac:dyDescent="0.2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64" x14ac:dyDescent="0.2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48" x14ac:dyDescent="0.2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8" x14ac:dyDescent="0.2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48" x14ac:dyDescent="0.2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32" x14ac:dyDescent="0.2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48" x14ac:dyDescent="0.2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8" x14ac:dyDescent="0.2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48" x14ac:dyDescent="0.2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48" x14ac:dyDescent="0.2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48" x14ac:dyDescent="0.2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8" x14ac:dyDescent="0.2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48" x14ac:dyDescent="0.2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2" x14ac:dyDescent="0.2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48" x14ac:dyDescent="0.2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48" x14ac:dyDescent="0.2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48" x14ac:dyDescent="0.2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48" x14ac:dyDescent="0.2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48" x14ac:dyDescent="0.2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48" x14ac:dyDescent="0.2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48" x14ac:dyDescent="0.2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8" x14ac:dyDescent="0.2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48" x14ac:dyDescent="0.2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32" x14ac:dyDescent="0.2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32" x14ac:dyDescent="0.2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48" x14ac:dyDescent="0.2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8" x14ac:dyDescent="0.2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8" x14ac:dyDescent="0.2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48" x14ac:dyDescent="0.2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8" x14ac:dyDescent="0.2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48" x14ac:dyDescent="0.2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48" x14ac:dyDescent="0.2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32" x14ac:dyDescent="0.2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8" x14ac:dyDescent="0.2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48" x14ac:dyDescent="0.2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64" x14ac:dyDescent="0.2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2" x14ac:dyDescent="0.2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4" x14ac:dyDescent="0.2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48" x14ac:dyDescent="0.2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8" x14ac:dyDescent="0.2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48" x14ac:dyDescent="0.2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8" x14ac:dyDescent="0.2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48" x14ac:dyDescent="0.2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48" x14ac:dyDescent="0.2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16" x14ac:dyDescent="0.2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48" x14ac:dyDescent="0.2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48" x14ac:dyDescent="0.2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48" x14ac:dyDescent="0.2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8" x14ac:dyDescent="0.2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48" x14ac:dyDescent="0.2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ht="16" x14ac:dyDescent="0.2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2" x14ac:dyDescent="0.2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48" x14ac:dyDescent="0.2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8" x14ac:dyDescent="0.2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ht="16" x14ac:dyDescent="0.2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48" x14ac:dyDescent="0.2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8" x14ac:dyDescent="0.2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8" x14ac:dyDescent="0.2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48" x14ac:dyDescent="0.2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48" x14ac:dyDescent="0.2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48" x14ac:dyDescent="0.2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48" x14ac:dyDescent="0.2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48" x14ac:dyDescent="0.2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2" x14ac:dyDescent="0.2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48" x14ac:dyDescent="0.2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48" x14ac:dyDescent="0.2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8" x14ac:dyDescent="0.2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48" x14ac:dyDescent="0.2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48" x14ac:dyDescent="0.2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4" x14ac:dyDescent="0.2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48" x14ac:dyDescent="0.2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48" x14ac:dyDescent="0.2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8" x14ac:dyDescent="0.2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48" x14ac:dyDescent="0.2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48" x14ac:dyDescent="0.2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ht="16" x14ac:dyDescent="0.2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8" x14ac:dyDescent="0.2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8" x14ac:dyDescent="0.2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48" x14ac:dyDescent="0.2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48" x14ac:dyDescent="0.2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48" x14ac:dyDescent="0.2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48" x14ac:dyDescent="0.2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8" x14ac:dyDescent="0.2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2" x14ac:dyDescent="0.2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48" x14ac:dyDescent="0.2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48" x14ac:dyDescent="0.2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2" x14ac:dyDescent="0.2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8" x14ac:dyDescent="0.2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48" x14ac:dyDescent="0.2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48" x14ac:dyDescent="0.2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32" x14ac:dyDescent="0.2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48" x14ac:dyDescent="0.2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8" x14ac:dyDescent="0.2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8" x14ac:dyDescent="0.2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8" x14ac:dyDescent="0.2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8" x14ac:dyDescent="0.2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48" x14ac:dyDescent="0.2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48" x14ac:dyDescent="0.2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32" x14ac:dyDescent="0.2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48" x14ac:dyDescent="0.2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2" x14ac:dyDescent="0.2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8" x14ac:dyDescent="0.2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8" x14ac:dyDescent="0.2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8" x14ac:dyDescent="0.2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8" x14ac:dyDescent="0.2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2" x14ac:dyDescent="0.2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48" x14ac:dyDescent="0.2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48" x14ac:dyDescent="0.2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48" x14ac:dyDescent="0.2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32" x14ac:dyDescent="0.2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48" x14ac:dyDescent="0.2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64" x14ac:dyDescent="0.2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8" x14ac:dyDescent="0.2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48" x14ac:dyDescent="0.2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48" x14ac:dyDescent="0.2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8" x14ac:dyDescent="0.2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48" x14ac:dyDescent="0.2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48" x14ac:dyDescent="0.2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48" x14ac:dyDescent="0.2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48" x14ac:dyDescent="0.2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32" x14ac:dyDescent="0.2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ht="16" x14ac:dyDescent="0.2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8" x14ac:dyDescent="0.2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2" x14ac:dyDescent="0.2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2" x14ac:dyDescent="0.2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32" x14ac:dyDescent="0.2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48" x14ac:dyDescent="0.2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48" x14ac:dyDescent="0.2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48" x14ac:dyDescent="0.2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48" x14ac:dyDescent="0.2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48" x14ac:dyDescent="0.2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64" x14ac:dyDescent="0.2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48" x14ac:dyDescent="0.2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8" x14ac:dyDescent="0.2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48" x14ac:dyDescent="0.2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32" x14ac:dyDescent="0.2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2" x14ac:dyDescent="0.2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8" x14ac:dyDescent="0.2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4" x14ac:dyDescent="0.2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48" x14ac:dyDescent="0.2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48" x14ac:dyDescent="0.2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48" x14ac:dyDescent="0.2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8" x14ac:dyDescent="0.2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32" x14ac:dyDescent="0.2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2" x14ac:dyDescent="0.2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8" x14ac:dyDescent="0.2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48" x14ac:dyDescent="0.2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48" x14ac:dyDescent="0.2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8" x14ac:dyDescent="0.2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8" x14ac:dyDescent="0.2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32" x14ac:dyDescent="0.2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8" x14ac:dyDescent="0.2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2" x14ac:dyDescent="0.2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48" x14ac:dyDescent="0.2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48" x14ac:dyDescent="0.2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48" x14ac:dyDescent="0.2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2" x14ac:dyDescent="0.2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8" x14ac:dyDescent="0.2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2" x14ac:dyDescent="0.2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48" x14ac:dyDescent="0.2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8" x14ac:dyDescent="0.2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48" x14ac:dyDescent="0.2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8" x14ac:dyDescent="0.2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8" x14ac:dyDescent="0.2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8" x14ac:dyDescent="0.2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48" x14ac:dyDescent="0.2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48" x14ac:dyDescent="0.2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8" x14ac:dyDescent="0.2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8" x14ac:dyDescent="0.2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48" x14ac:dyDescent="0.2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8" x14ac:dyDescent="0.2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48" x14ac:dyDescent="0.2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48" x14ac:dyDescent="0.2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4" x14ac:dyDescent="0.2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8" x14ac:dyDescent="0.2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32" x14ac:dyDescent="0.2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32" x14ac:dyDescent="0.2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32" x14ac:dyDescent="0.2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48" x14ac:dyDescent="0.2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8" x14ac:dyDescent="0.2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8" x14ac:dyDescent="0.2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2" x14ac:dyDescent="0.2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48" x14ac:dyDescent="0.2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32" x14ac:dyDescent="0.2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2" x14ac:dyDescent="0.2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48" x14ac:dyDescent="0.2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48" x14ac:dyDescent="0.2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8" x14ac:dyDescent="0.2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4" x14ac:dyDescent="0.2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48" x14ac:dyDescent="0.2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8" x14ac:dyDescent="0.2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8" x14ac:dyDescent="0.2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8" x14ac:dyDescent="0.2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48" x14ac:dyDescent="0.2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48" x14ac:dyDescent="0.2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8" x14ac:dyDescent="0.2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8" x14ac:dyDescent="0.2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48" x14ac:dyDescent="0.2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48" x14ac:dyDescent="0.2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48" x14ac:dyDescent="0.2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4" x14ac:dyDescent="0.2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8" x14ac:dyDescent="0.2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16" x14ac:dyDescent="0.2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48" x14ac:dyDescent="0.2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48" x14ac:dyDescent="0.2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8" x14ac:dyDescent="0.2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8" x14ac:dyDescent="0.2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8" x14ac:dyDescent="0.2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8" x14ac:dyDescent="0.2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8" x14ac:dyDescent="0.2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8" x14ac:dyDescent="0.2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8" x14ac:dyDescent="0.2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48" x14ac:dyDescent="0.2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8" x14ac:dyDescent="0.2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48" x14ac:dyDescent="0.2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48" x14ac:dyDescent="0.2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48" x14ac:dyDescent="0.2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48" x14ac:dyDescent="0.2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48" x14ac:dyDescent="0.2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32" x14ac:dyDescent="0.2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48" x14ac:dyDescent="0.2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48" x14ac:dyDescent="0.2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48" x14ac:dyDescent="0.2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48" x14ac:dyDescent="0.2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48" x14ac:dyDescent="0.2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32" x14ac:dyDescent="0.2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32" x14ac:dyDescent="0.2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48" x14ac:dyDescent="0.2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ht="16" x14ac:dyDescent="0.2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8" x14ac:dyDescent="0.2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8" x14ac:dyDescent="0.2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48" x14ac:dyDescent="0.2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4" x14ac:dyDescent="0.2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8" x14ac:dyDescent="0.2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48" x14ac:dyDescent="0.2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48" x14ac:dyDescent="0.2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48" x14ac:dyDescent="0.2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48" x14ac:dyDescent="0.2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48" x14ac:dyDescent="0.2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48" x14ac:dyDescent="0.2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8" x14ac:dyDescent="0.2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48" x14ac:dyDescent="0.2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48" x14ac:dyDescent="0.2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48" x14ac:dyDescent="0.2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48" x14ac:dyDescent="0.2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48" x14ac:dyDescent="0.2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48" x14ac:dyDescent="0.2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8" x14ac:dyDescent="0.2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48" x14ac:dyDescent="0.2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8" x14ac:dyDescent="0.2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48" x14ac:dyDescent="0.2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8" x14ac:dyDescent="0.2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4" x14ac:dyDescent="0.2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48" x14ac:dyDescent="0.2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32" x14ac:dyDescent="0.2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48" x14ac:dyDescent="0.2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48" x14ac:dyDescent="0.2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8" x14ac:dyDescent="0.2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48" x14ac:dyDescent="0.2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ht="16" x14ac:dyDescent="0.2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48" x14ac:dyDescent="0.2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8" x14ac:dyDescent="0.2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48" x14ac:dyDescent="0.2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48" x14ac:dyDescent="0.2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48" x14ac:dyDescent="0.2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48" x14ac:dyDescent="0.2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8" x14ac:dyDescent="0.2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32" x14ac:dyDescent="0.2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48" x14ac:dyDescent="0.2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48" x14ac:dyDescent="0.2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48" x14ac:dyDescent="0.2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48" x14ac:dyDescent="0.2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48" x14ac:dyDescent="0.2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8" x14ac:dyDescent="0.2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8" x14ac:dyDescent="0.2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48" x14ac:dyDescent="0.2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48" x14ac:dyDescent="0.2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48" x14ac:dyDescent="0.2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48" x14ac:dyDescent="0.2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32" x14ac:dyDescent="0.2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2" x14ac:dyDescent="0.2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48" x14ac:dyDescent="0.2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48" x14ac:dyDescent="0.2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48" x14ac:dyDescent="0.2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8" x14ac:dyDescent="0.2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48" x14ac:dyDescent="0.2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48" x14ac:dyDescent="0.2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8" x14ac:dyDescent="0.2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16" x14ac:dyDescent="0.2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2" x14ac:dyDescent="0.2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48" x14ac:dyDescent="0.2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8" x14ac:dyDescent="0.2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48" x14ac:dyDescent="0.2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48" x14ac:dyDescent="0.2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48" x14ac:dyDescent="0.2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48" x14ac:dyDescent="0.2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48" x14ac:dyDescent="0.2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32" x14ac:dyDescent="0.2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48" x14ac:dyDescent="0.2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48" x14ac:dyDescent="0.2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8" x14ac:dyDescent="0.2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48" x14ac:dyDescent="0.2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48" x14ac:dyDescent="0.2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4" x14ac:dyDescent="0.2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48" x14ac:dyDescent="0.2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8" x14ac:dyDescent="0.2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48" x14ac:dyDescent="0.2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48" x14ac:dyDescent="0.2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48" x14ac:dyDescent="0.2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2" x14ac:dyDescent="0.2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8" x14ac:dyDescent="0.2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32" x14ac:dyDescent="0.2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8" x14ac:dyDescent="0.2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8" x14ac:dyDescent="0.2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8" x14ac:dyDescent="0.2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48" x14ac:dyDescent="0.2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32" x14ac:dyDescent="0.2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48" x14ac:dyDescent="0.2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8" x14ac:dyDescent="0.2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48" x14ac:dyDescent="0.2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8" x14ac:dyDescent="0.2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48" x14ac:dyDescent="0.2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48" x14ac:dyDescent="0.2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2" x14ac:dyDescent="0.2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48" x14ac:dyDescent="0.2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48" x14ac:dyDescent="0.2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48" x14ac:dyDescent="0.2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48" x14ac:dyDescent="0.2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48" x14ac:dyDescent="0.2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8" x14ac:dyDescent="0.2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8" x14ac:dyDescent="0.2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48" x14ac:dyDescent="0.2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2" x14ac:dyDescent="0.2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48" x14ac:dyDescent="0.2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48" x14ac:dyDescent="0.2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8" x14ac:dyDescent="0.2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48" x14ac:dyDescent="0.2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48" x14ac:dyDescent="0.2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48" x14ac:dyDescent="0.2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32" x14ac:dyDescent="0.2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48" x14ac:dyDescent="0.2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48" x14ac:dyDescent="0.2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48" x14ac:dyDescent="0.2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48" x14ac:dyDescent="0.2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48" x14ac:dyDescent="0.2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48" x14ac:dyDescent="0.2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4" x14ac:dyDescent="0.2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48" x14ac:dyDescent="0.2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8" x14ac:dyDescent="0.2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8" x14ac:dyDescent="0.2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32" x14ac:dyDescent="0.2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48" x14ac:dyDescent="0.2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8" x14ac:dyDescent="0.2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8" x14ac:dyDescent="0.2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48" x14ac:dyDescent="0.2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8" x14ac:dyDescent="0.2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48" x14ac:dyDescent="0.2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48" x14ac:dyDescent="0.2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4" x14ac:dyDescent="0.2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48" x14ac:dyDescent="0.2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48" x14ac:dyDescent="0.2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48" x14ac:dyDescent="0.2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8" x14ac:dyDescent="0.2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2" x14ac:dyDescent="0.2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48" x14ac:dyDescent="0.2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8" x14ac:dyDescent="0.2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48" x14ac:dyDescent="0.2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2" x14ac:dyDescent="0.2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48" x14ac:dyDescent="0.2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48" x14ac:dyDescent="0.2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48" x14ac:dyDescent="0.2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8" x14ac:dyDescent="0.2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4" x14ac:dyDescent="0.2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48" x14ac:dyDescent="0.2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48" x14ac:dyDescent="0.2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8" x14ac:dyDescent="0.2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48" x14ac:dyDescent="0.2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32" x14ac:dyDescent="0.2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8" x14ac:dyDescent="0.2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48" x14ac:dyDescent="0.2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48" x14ac:dyDescent="0.2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8" x14ac:dyDescent="0.2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48" x14ac:dyDescent="0.2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48" x14ac:dyDescent="0.2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ht="16" x14ac:dyDescent="0.2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48" x14ac:dyDescent="0.2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48" x14ac:dyDescent="0.2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8" x14ac:dyDescent="0.2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ht="16" x14ac:dyDescent="0.2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8" x14ac:dyDescent="0.2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48" x14ac:dyDescent="0.2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32" x14ac:dyDescent="0.2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48" x14ac:dyDescent="0.2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48" x14ac:dyDescent="0.2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48" x14ac:dyDescent="0.2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48" x14ac:dyDescent="0.2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8" x14ac:dyDescent="0.2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2" x14ac:dyDescent="0.2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48" x14ac:dyDescent="0.2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48" x14ac:dyDescent="0.2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48" x14ac:dyDescent="0.2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32" x14ac:dyDescent="0.2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2" x14ac:dyDescent="0.2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8" x14ac:dyDescent="0.2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48" x14ac:dyDescent="0.2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48" x14ac:dyDescent="0.2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8" x14ac:dyDescent="0.2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8" x14ac:dyDescent="0.2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8" x14ac:dyDescent="0.2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48" x14ac:dyDescent="0.2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8" x14ac:dyDescent="0.2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48" x14ac:dyDescent="0.2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48" x14ac:dyDescent="0.2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48" x14ac:dyDescent="0.2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48" x14ac:dyDescent="0.2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48" x14ac:dyDescent="0.2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8" x14ac:dyDescent="0.2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48" x14ac:dyDescent="0.2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48" x14ac:dyDescent="0.2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48" x14ac:dyDescent="0.2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8" x14ac:dyDescent="0.2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48" x14ac:dyDescent="0.2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32" x14ac:dyDescent="0.2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2" x14ac:dyDescent="0.2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48" x14ac:dyDescent="0.2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48" x14ac:dyDescent="0.2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80" x14ac:dyDescent="0.2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48" x14ac:dyDescent="0.2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8" x14ac:dyDescent="0.2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64" x14ac:dyDescent="0.2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32" x14ac:dyDescent="0.2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48" x14ac:dyDescent="0.2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4" x14ac:dyDescent="0.2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8" x14ac:dyDescent="0.2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8" x14ac:dyDescent="0.2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8" x14ac:dyDescent="0.2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2" x14ac:dyDescent="0.2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48" x14ac:dyDescent="0.2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8" x14ac:dyDescent="0.2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8" x14ac:dyDescent="0.2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48" x14ac:dyDescent="0.2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48" x14ac:dyDescent="0.2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8" x14ac:dyDescent="0.2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48" x14ac:dyDescent="0.2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48" x14ac:dyDescent="0.2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2" x14ac:dyDescent="0.2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48" x14ac:dyDescent="0.2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32" x14ac:dyDescent="0.2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48" x14ac:dyDescent="0.2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48" x14ac:dyDescent="0.2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48" x14ac:dyDescent="0.2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48" x14ac:dyDescent="0.2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8" x14ac:dyDescent="0.2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48" x14ac:dyDescent="0.2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48" x14ac:dyDescent="0.2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32" x14ac:dyDescent="0.2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ht="16" x14ac:dyDescent="0.2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48" x14ac:dyDescent="0.2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32" x14ac:dyDescent="0.2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2" x14ac:dyDescent="0.2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48" x14ac:dyDescent="0.2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8" x14ac:dyDescent="0.2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48" x14ac:dyDescent="0.2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48" x14ac:dyDescent="0.2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48" x14ac:dyDescent="0.2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8" x14ac:dyDescent="0.2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8" x14ac:dyDescent="0.2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48" x14ac:dyDescent="0.2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8" x14ac:dyDescent="0.2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64" x14ac:dyDescent="0.2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8" x14ac:dyDescent="0.2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2" x14ac:dyDescent="0.2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48" x14ac:dyDescent="0.2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48" x14ac:dyDescent="0.2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8" x14ac:dyDescent="0.2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48" x14ac:dyDescent="0.2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48" x14ac:dyDescent="0.2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48" x14ac:dyDescent="0.2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64" x14ac:dyDescent="0.2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48" x14ac:dyDescent="0.2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48" x14ac:dyDescent="0.2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48" x14ac:dyDescent="0.2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48" x14ac:dyDescent="0.2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32" x14ac:dyDescent="0.2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32" x14ac:dyDescent="0.2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48" x14ac:dyDescent="0.2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48" x14ac:dyDescent="0.2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8" x14ac:dyDescent="0.2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48" x14ac:dyDescent="0.2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32" x14ac:dyDescent="0.2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8" x14ac:dyDescent="0.2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8" x14ac:dyDescent="0.2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48" x14ac:dyDescent="0.2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48" x14ac:dyDescent="0.2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48" x14ac:dyDescent="0.2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48" x14ac:dyDescent="0.2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48" x14ac:dyDescent="0.2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48" x14ac:dyDescent="0.2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2" x14ac:dyDescent="0.2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48" x14ac:dyDescent="0.2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8" x14ac:dyDescent="0.2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48" x14ac:dyDescent="0.2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48" x14ac:dyDescent="0.2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16" x14ac:dyDescent="0.2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48" x14ac:dyDescent="0.2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8" x14ac:dyDescent="0.2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32" x14ac:dyDescent="0.2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48" x14ac:dyDescent="0.2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48" x14ac:dyDescent="0.2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48" x14ac:dyDescent="0.2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48" x14ac:dyDescent="0.2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8" x14ac:dyDescent="0.2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8" x14ac:dyDescent="0.2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2" x14ac:dyDescent="0.2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48" x14ac:dyDescent="0.2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8" x14ac:dyDescent="0.2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32" x14ac:dyDescent="0.2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ht="16" x14ac:dyDescent="0.2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48" x14ac:dyDescent="0.2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32" x14ac:dyDescent="0.2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ht="16" x14ac:dyDescent="0.2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80" x14ac:dyDescent="0.2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48" x14ac:dyDescent="0.2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48" x14ac:dyDescent="0.2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48" x14ac:dyDescent="0.2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32" x14ac:dyDescent="0.2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2" x14ac:dyDescent="0.2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2" x14ac:dyDescent="0.2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48" x14ac:dyDescent="0.2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48" x14ac:dyDescent="0.2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48" x14ac:dyDescent="0.2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48" x14ac:dyDescent="0.2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32" x14ac:dyDescent="0.2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4" x14ac:dyDescent="0.2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48" x14ac:dyDescent="0.2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48" x14ac:dyDescent="0.2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4" x14ac:dyDescent="0.2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8" x14ac:dyDescent="0.2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4" x14ac:dyDescent="0.2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4" x14ac:dyDescent="0.2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32" x14ac:dyDescent="0.2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32" x14ac:dyDescent="0.2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48" x14ac:dyDescent="0.2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2" x14ac:dyDescent="0.2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48" x14ac:dyDescent="0.2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4" x14ac:dyDescent="0.2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32" x14ac:dyDescent="0.2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8" x14ac:dyDescent="0.2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8" x14ac:dyDescent="0.2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48" x14ac:dyDescent="0.2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8" x14ac:dyDescent="0.2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48" x14ac:dyDescent="0.2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2" x14ac:dyDescent="0.2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2" x14ac:dyDescent="0.2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32" x14ac:dyDescent="0.2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8" x14ac:dyDescent="0.2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48" x14ac:dyDescent="0.2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48" x14ac:dyDescent="0.2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8" x14ac:dyDescent="0.2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48" x14ac:dyDescent="0.2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48" x14ac:dyDescent="0.2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48" x14ac:dyDescent="0.2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2" x14ac:dyDescent="0.2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8" x14ac:dyDescent="0.2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2" x14ac:dyDescent="0.2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32" x14ac:dyDescent="0.2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48" x14ac:dyDescent="0.2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8" x14ac:dyDescent="0.2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48" x14ac:dyDescent="0.2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48" x14ac:dyDescent="0.2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48" x14ac:dyDescent="0.2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48" x14ac:dyDescent="0.2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8" x14ac:dyDescent="0.2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48" x14ac:dyDescent="0.2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32" x14ac:dyDescent="0.2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8" x14ac:dyDescent="0.2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48" x14ac:dyDescent="0.2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4" x14ac:dyDescent="0.2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8" x14ac:dyDescent="0.2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8" x14ac:dyDescent="0.2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48" x14ac:dyDescent="0.2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48" x14ac:dyDescent="0.2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48" x14ac:dyDescent="0.2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48" x14ac:dyDescent="0.2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48" x14ac:dyDescent="0.2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8" x14ac:dyDescent="0.2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8" x14ac:dyDescent="0.2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48" x14ac:dyDescent="0.2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8" x14ac:dyDescent="0.2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48" x14ac:dyDescent="0.2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48" x14ac:dyDescent="0.2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8" x14ac:dyDescent="0.2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32" x14ac:dyDescent="0.2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48" x14ac:dyDescent="0.2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8" x14ac:dyDescent="0.2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48" x14ac:dyDescent="0.2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48" x14ac:dyDescent="0.2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8" x14ac:dyDescent="0.2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32" x14ac:dyDescent="0.2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48" x14ac:dyDescent="0.2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48" x14ac:dyDescent="0.2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48" x14ac:dyDescent="0.2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48" x14ac:dyDescent="0.2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8" x14ac:dyDescent="0.2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8" x14ac:dyDescent="0.2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48" x14ac:dyDescent="0.2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48" x14ac:dyDescent="0.2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2" x14ac:dyDescent="0.2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48" x14ac:dyDescent="0.2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48" x14ac:dyDescent="0.2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4" x14ac:dyDescent="0.2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48" x14ac:dyDescent="0.2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32" x14ac:dyDescent="0.2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48" x14ac:dyDescent="0.2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32" x14ac:dyDescent="0.2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2" x14ac:dyDescent="0.2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48" x14ac:dyDescent="0.2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32" x14ac:dyDescent="0.2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2" x14ac:dyDescent="0.2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48" x14ac:dyDescent="0.2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8" x14ac:dyDescent="0.2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8" x14ac:dyDescent="0.2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48" x14ac:dyDescent="0.2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16" x14ac:dyDescent="0.2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8" x14ac:dyDescent="0.2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48" x14ac:dyDescent="0.2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8" x14ac:dyDescent="0.2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8" x14ac:dyDescent="0.2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8" x14ac:dyDescent="0.2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48" x14ac:dyDescent="0.2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48" x14ac:dyDescent="0.2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48" x14ac:dyDescent="0.2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2" x14ac:dyDescent="0.2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48" x14ac:dyDescent="0.2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48" x14ac:dyDescent="0.2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48" x14ac:dyDescent="0.2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4" x14ac:dyDescent="0.2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32" x14ac:dyDescent="0.2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8" x14ac:dyDescent="0.2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8" x14ac:dyDescent="0.2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8" x14ac:dyDescent="0.2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8" x14ac:dyDescent="0.2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48" x14ac:dyDescent="0.2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2" x14ac:dyDescent="0.2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48" x14ac:dyDescent="0.2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48" x14ac:dyDescent="0.2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48" x14ac:dyDescent="0.2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32" x14ac:dyDescent="0.2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8" x14ac:dyDescent="0.2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48" x14ac:dyDescent="0.2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48" x14ac:dyDescent="0.2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8" x14ac:dyDescent="0.2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48" x14ac:dyDescent="0.2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32" x14ac:dyDescent="0.2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48" x14ac:dyDescent="0.2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8" x14ac:dyDescent="0.2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8" x14ac:dyDescent="0.2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2" x14ac:dyDescent="0.2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32" x14ac:dyDescent="0.2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32" x14ac:dyDescent="0.2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8" x14ac:dyDescent="0.2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8" x14ac:dyDescent="0.2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48" x14ac:dyDescent="0.2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8" x14ac:dyDescent="0.2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8" x14ac:dyDescent="0.2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48" x14ac:dyDescent="0.2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16" x14ac:dyDescent="0.2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8" x14ac:dyDescent="0.2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48" x14ac:dyDescent="0.2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8" x14ac:dyDescent="0.2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48" x14ac:dyDescent="0.2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48" x14ac:dyDescent="0.2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48" x14ac:dyDescent="0.2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48" x14ac:dyDescent="0.2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48" x14ac:dyDescent="0.2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48" x14ac:dyDescent="0.2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32" x14ac:dyDescent="0.2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48" x14ac:dyDescent="0.2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48" x14ac:dyDescent="0.2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8" x14ac:dyDescent="0.2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ht="16" x14ac:dyDescent="0.2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48" x14ac:dyDescent="0.2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2" x14ac:dyDescent="0.2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48" x14ac:dyDescent="0.2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48" x14ac:dyDescent="0.2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80" x14ac:dyDescent="0.2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48" x14ac:dyDescent="0.2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8" x14ac:dyDescent="0.2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48" x14ac:dyDescent="0.2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48" x14ac:dyDescent="0.2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48" x14ac:dyDescent="0.2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48" x14ac:dyDescent="0.2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8" x14ac:dyDescent="0.2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48" x14ac:dyDescent="0.2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48" x14ac:dyDescent="0.2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8" x14ac:dyDescent="0.2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48" x14ac:dyDescent="0.2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ht="16" x14ac:dyDescent="0.2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48" x14ac:dyDescent="0.2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8" x14ac:dyDescent="0.2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48" x14ac:dyDescent="0.2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48" x14ac:dyDescent="0.2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48" x14ac:dyDescent="0.2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8" x14ac:dyDescent="0.2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2" x14ac:dyDescent="0.2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32" x14ac:dyDescent="0.2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8" x14ac:dyDescent="0.2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48" x14ac:dyDescent="0.2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8" x14ac:dyDescent="0.2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48" x14ac:dyDescent="0.2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8" x14ac:dyDescent="0.2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80" x14ac:dyDescent="0.2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8" x14ac:dyDescent="0.2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2" x14ac:dyDescent="0.2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48" x14ac:dyDescent="0.2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8" x14ac:dyDescent="0.2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48" x14ac:dyDescent="0.2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48" x14ac:dyDescent="0.2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48" x14ac:dyDescent="0.2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32" x14ac:dyDescent="0.2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48" x14ac:dyDescent="0.2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48" x14ac:dyDescent="0.2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48" x14ac:dyDescent="0.2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8" x14ac:dyDescent="0.2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8" x14ac:dyDescent="0.2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8" x14ac:dyDescent="0.2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48" x14ac:dyDescent="0.2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8" x14ac:dyDescent="0.2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48" x14ac:dyDescent="0.2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32" x14ac:dyDescent="0.2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48" x14ac:dyDescent="0.2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8" x14ac:dyDescent="0.2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8" x14ac:dyDescent="0.2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2" x14ac:dyDescent="0.2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32" x14ac:dyDescent="0.2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48" x14ac:dyDescent="0.2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48" x14ac:dyDescent="0.2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32" x14ac:dyDescent="0.2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8" x14ac:dyDescent="0.2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48" x14ac:dyDescent="0.2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48" x14ac:dyDescent="0.2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48" x14ac:dyDescent="0.2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48" x14ac:dyDescent="0.2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48" x14ac:dyDescent="0.2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48" x14ac:dyDescent="0.2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48" x14ac:dyDescent="0.2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48" x14ac:dyDescent="0.2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48" x14ac:dyDescent="0.2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48" x14ac:dyDescent="0.2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32" x14ac:dyDescent="0.2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8" x14ac:dyDescent="0.2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48" x14ac:dyDescent="0.2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48" x14ac:dyDescent="0.2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8" x14ac:dyDescent="0.2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32" x14ac:dyDescent="0.2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2" x14ac:dyDescent="0.2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48" x14ac:dyDescent="0.2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8" x14ac:dyDescent="0.2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48" x14ac:dyDescent="0.2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48" x14ac:dyDescent="0.2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48" x14ac:dyDescent="0.2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8" x14ac:dyDescent="0.2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48" x14ac:dyDescent="0.2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8" x14ac:dyDescent="0.2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8" x14ac:dyDescent="0.2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2" x14ac:dyDescent="0.2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32" x14ac:dyDescent="0.2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8" x14ac:dyDescent="0.2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48" x14ac:dyDescent="0.2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8" x14ac:dyDescent="0.2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8" x14ac:dyDescent="0.2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48" x14ac:dyDescent="0.2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48" x14ac:dyDescent="0.2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48" x14ac:dyDescent="0.2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48" x14ac:dyDescent="0.2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48" x14ac:dyDescent="0.2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48" x14ac:dyDescent="0.2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48" x14ac:dyDescent="0.2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48" x14ac:dyDescent="0.2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48" x14ac:dyDescent="0.2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48" x14ac:dyDescent="0.2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48" x14ac:dyDescent="0.2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48" x14ac:dyDescent="0.2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48" x14ac:dyDescent="0.2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8" x14ac:dyDescent="0.2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48" x14ac:dyDescent="0.2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48" x14ac:dyDescent="0.2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48" x14ac:dyDescent="0.2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8" x14ac:dyDescent="0.2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48" x14ac:dyDescent="0.2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2" x14ac:dyDescent="0.2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8" x14ac:dyDescent="0.2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2" x14ac:dyDescent="0.2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48" x14ac:dyDescent="0.2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8" x14ac:dyDescent="0.2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48" x14ac:dyDescent="0.2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48" x14ac:dyDescent="0.2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8" x14ac:dyDescent="0.2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8" x14ac:dyDescent="0.2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48" x14ac:dyDescent="0.2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8" x14ac:dyDescent="0.2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32" x14ac:dyDescent="0.2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4" x14ac:dyDescent="0.2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8" x14ac:dyDescent="0.2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8" x14ac:dyDescent="0.2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48" x14ac:dyDescent="0.2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48" x14ac:dyDescent="0.2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8" x14ac:dyDescent="0.2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48" x14ac:dyDescent="0.2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8" x14ac:dyDescent="0.2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32" x14ac:dyDescent="0.2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48" x14ac:dyDescent="0.2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8" x14ac:dyDescent="0.2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48" x14ac:dyDescent="0.2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4" x14ac:dyDescent="0.2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8" x14ac:dyDescent="0.2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8" x14ac:dyDescent="0.2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48" x14ac:dyDescent="0.2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8" x14ac:dyDescent="0.2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48" x14ac:dyDescent="0.2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48" x14ac:dyDescent="0.2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8" x14ac:dyDescent="0.2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48" x14ac:dyDescent="0.2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48" x14ac:dyDescent="0.2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48" x14ac:dyDescent="0.2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48" x14ac:dyDescent="0.2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8" x14ac:dyDescent="0.2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8" x14ac:dyDescent="0.2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8" x14ac:dyDescent="0.2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48" x14ac:dyDescent="0.2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48" x14ac:dyDescent="0.2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48" x14ac:dyDescent="0.2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48" x14ac:dyDescent="0.2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48" x14ac:dyDescent="0.2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2" x14ac:dyDescent="0.2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48" x14ac:dyDescent="0.2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48" x14ac:dyDescent="0.2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48" x14ac:dyDescent="0.2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48" x14ac:dyDescent="0.2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48" x14ac:dyDescent="0.2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8" x14ac:dyDescent="0.2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48" x14ac:dyDescent="0.2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2" x14ac:dyDescent="0.2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8" x14ac:dyDescent="0.2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8" x14ac:dyDescent="0.2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48" x14ac:dyDescent="0.2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48" x14ac:dyDescent="0.2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48" x14ac:dyDescent="0.2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8" x14ac:dyDescent="0.2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48" x14ac:dyDescent="0.2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48" x14ac:dyDescent="0.2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48" x14ac:dyDescent="0.2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2" x14ac:dyDescent="0.2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48" x14ac:dyDescent="0.2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48" x14ac:dyDescent="0.2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8" x14ac:dyDescent="0.2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48" x14ac:dyDescent="0.2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8" x14ac:dyDescent="0.2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8" x14ac:dyDescent="0.2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48" x14ac:dyDescent="0.2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8" x14ac:dyDescent="0.2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32" x14ac:dyDescent="0.2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ht="16" x14ac:dyDescent="0.2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8" x14ac:dyDescent="0.2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48" x14ac:dyDescent="0.2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32" x14ac:dyDescent="0.2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48" x14ac:dyDescent="0.2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48" x14ac:dyDescent="0.2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48" x14ac:dyDescent="0.2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48" x14ac:dyDescent="0.2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8" x14ac:dyDescent="0.2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48" x14ac:dyDescent="0.2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8" x14ac:dyDescent="0.2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8" x14ac:dyDescent="0.2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8" x14ac:dyDescent="0.2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8" x14ac:dyDescent="0.2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48" x14ac:dyDescent="0.2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8" x14ac:dyDescent="0.2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8" x14ac:dyDescent="0.2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48" x14ac:dyDescent="0.2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48" x14ac:dyDescent="0.2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8" x14ac:dyDescent="0.2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48" x14ac:dyDescent="0.2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48" x14ac:dyDescent="0.2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48" x14ac:dyDescent="0.2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48" x14ac:dyDescent="0.2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48" x14ac:dyDescent="0.2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8" x14ac:dyDescent="0.2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48" x14ac:dyDescent="0.2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48" x14ac:dyDescent="0.2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48" x14ac:dyDescent="0.2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48" x14ac:dyDescent="0.2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48" x14ac:dyDescent="0.2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48" x14ac:dyDescent="0.2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48" x14ac:dyDescent="0.2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48" x14ac:dyDescent="0.2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8" x14ac:dyDescent="0.2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48" x14ac:dyDescent="0.2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8" x14ac:dyDescent="0.2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48" x14ac:dyDescent="0.2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6" x14ac:dyDescent="0.2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48" x14ac:dyDescent="0.2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32" x14ac:dyDescent="0.2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48" x14ac:dyDescent="0.2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48" x14ac:dyDescent="0.2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48" x14ac:dyDescent="0.2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8" x14ac:dyDescent="0.2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48" x14ac:dyDescent="0.2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48" x14ac:dyDescent="0.2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8" x14ac:dyDescent="0.2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8" x14ac:dyDescent="0.2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48" x14ac:dyDescent="0.2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8" x14ac:dyDescent="0.2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48" x14ac:dyDescent="0.2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8" x14ac:dyDescent="0.2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32" x14ac:dyDescent="0.2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48" x14ac:dyDescent="0.2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48" x14ac:dyDescent="0.2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8" x14ac:dyDescent="0.2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48" x14ac:dyDescent="0.2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8" x14ac:dyDescent="0.2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48" x14ac:dyDescent="0.2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48" x14ac:dyDescent="0.2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8" x14ac:dyDescent="0.2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48" x14ac:dyDescent="0.2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48" x14ac:dyDescent="0.2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ht="16" x14ac:dyDescent="0.2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48" x14ac:dyDescent="0.2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48" x14ac:dyDescent="0.2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32" x14ac:dyDescent="0.2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8" x14ac:dyDescent="0.2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48" x14ac:dyDescent="0.2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48" x14ac:dyDescent="0.2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48" x14ac:dyDescent="0.2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48" x14ac:dyDescent="0.2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48" x14ac:dyDescent="0.2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48" x14ac:dyDescent="0.2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48" x14ac:dyDescent="0.2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8" x14ac:dyDescent="0.2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32" x14ac:dyDescent="0.2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48" x14ac:dyDescent="0.2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48" x14ac:dyDescent="0.2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8" x14ac:dyDescent="0.2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8" x14ac:dyDescent="0.2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48" x14ac:dyDescent="0.2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48" x14ac:dyDescent="0.2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48" x14ac:dyDescent="0.2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48" x14ac:dyDescent="0.2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48" x14ac:dyDescent="0.2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8" x14ac:dyDescent="0.2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48" x14ac:dyDescent="0.2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48" x14ac:dyDescent="0.2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48" x14ac:dyDescent="0.2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8" x14ac:dyDescent="0.2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48" x14ac:dyDescent="0.2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48" x14ac:dyDescent="0.2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12" x14ac:dyDescent="0.2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48" x14ac:dyDescent="0.2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48" x14ac:dyDescent="0.2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32" x14ac:dyDescent="0.2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48" x14ac:dyDescent="0.2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48" x14ac:dyDescent="0.2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48" x14ac:dyDescent="0.2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8" x14ac:dyDescent="0.2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8" x14ac:dyDescent="0.2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8" x14ac:dyDescent="0.2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8" x14ac:dyDescent="0.2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2" x14ac:dyDescent="0.2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32" x14ac:dyDescent="0.2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48" x14ac:dyDescent="0.2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48" x14ac:dyDescent="0.2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8" x14ac:dyDescent="0.2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8" x14ac:dyDescent="0.2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8" x14ac:dyDescent="0.2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48" x14ac:dyDescent="0.2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8" x14ac:dyDescent="0.2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48" x14ac:dyDescent="0.2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8" x14ac:dyDescent="0.2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48" x14ac:dyDescent="0.2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6" x14ac:dyDescent="0.2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8" x14ac:dyDescent="0.2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16" x14ac:dyDescent="0.2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8" x14ac:dyDescent="0.2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8" x14ac:dyDescent="0.2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8" x14ac:dyDescent="0.2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48" x14ac:dyDescent="0.2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48" x14ac:dyDescent="0.2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8" x14ac:dyDescent="0.2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8" x14ac:dyDescent="0.2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48" x14ac:dyDescent="0.2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2" x14ac:dyDescent="0.2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8" x14ac:dyDescent="0.2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2" x14ac:dyDescent="0.2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8" x14ac:dyDescent="0.2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8" x14ac:dyDescent="0.2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2" x14ac:dyDescent="0.2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8" x14ac:dyDescent="0.2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48" x14ac:dyDescent="0.2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48" x14ac:dyDescent="0.2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48" x14ac:dyDescent="0.2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48" x14ac:dyDescent="0.2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48" x14ac:dyDescent="0.2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2" x14ac:dyDescent="0.2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48" x14ac:dyDescent="0.2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48" x14ac:dyDescent="0.2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8" x14ac:dyDescent="0.2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48" x14ac:dyDescent="0.2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8" x14ac:dyDescent="0.2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32" x14ac:dyDescent="0.2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8" x14ac:dyDescent="0.2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48" x14ac:dyDescent="0.2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48" x14ac:dyDescent="0.2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48" x14ac:dyDescent="0.2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48" x14ac:dyDescent="0.2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48" x14ac:dyDescent="0.2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48" x14ac:dyDescent="0.2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48" x14ac:dyDescent="0.2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2" x14ac:dyDescent="0.2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32" x14ac:dyDescent="0.2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80" x14ac:dyDescent="0.2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48" x14ac:dyDescent="0.2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48" x14ac:dyDescent="0.2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48" x14ac:dyDescent="0.2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48" x14ac:dyDescent="0.2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48" x14ac:dyDescent="0.2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48" x14ac:dyDescent="0.2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48" x14ac:dyDescent="0.2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48" x14ac:dyDescent="0.2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8" x14ac:dyDescent="0.2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48" x14ac:dyDescent="0.2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2" x14ac:dyDescent="0.2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8" x14ac:dyDescent="0.2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4" x14ac:dyDescent="0.2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2" x14ac:dyDescent="0.2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48" x14ac:dyDescent="0.2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80" x14ac:dyDescent="0.2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48" x14ac:dyDescent="0.2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4" x14ac:dyDescent="0.2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8" x14ac:dyDescent="0.2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8" x14ac:dyDescent="0.2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48" x14ac:dyDescent="0.2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8" x14ac:dyDescent="0.2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48" x14ac:dyDescent="0.2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2" x14ac:dyDescent="0.2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8" x14ac:dyDescent="0.2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48" x14ac:dyDescent="0.2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32" x14ac:dyDescent="0.2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48" x14ac:dyDescent="0.2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48" x14ac:dyDescent="0.2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48" x14ac:dyDescent="0.2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48" x14ac:dyDescent="0.2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48" x14ac:dyDescent="0.2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48" x14ac:dyDescent="0.2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2" x14ac:dyDescent="0.2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8" x14ac:dyDescent="0.2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48" x14ac:dyDescent="0.2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48" x14ac:dyDescent="0.2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48" x14ac:dyDescent="0.2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48" x14ac:dyDescent="0.2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48" x14ac:dyDescent="0.2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48" x14ac:dyDescent="0.2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16" x14ac:dyDescent="0.2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48" x14ac:dyDescent="0.2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48" x14ac:dyDescent="0.2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48" x14ac:dyDescent="0.2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48" x14ac:dyDescent="0.2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48" x14ac:dyDescent="0.2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48" x14ac:dyDescent="0.2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8" x14ac:dyDescent="0.2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48" x14ac:dyDescent="0.2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48" x14ac:dyDescent="0.2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48" x14ac:dyDescent="0.2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32" x14ac:dyDescent="0.2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32" x14ac:dyDescent="0.2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48" x14ac:dyDescent="0.2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32" x14ac:dyDescent="0.2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4" x14ac:dyDescent="0.2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8" x14ac:dyDescent="0.2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8" x14ac:dyDescent="0.2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48" x14ac:dyDescent="0.2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8" x14ac:dyDescent="0.2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8" x14ac:dyDescent="0.2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48" x14ac:dyDescent="0.2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48" x14ac:dyDescent="0.2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48" x14ac:dyDescent="0.2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48" x14ac:dyDescent="0.2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2" x14ac:dyDescent="0.2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2" x14ac:dyDescent="0.2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48" x14ac:dyDescent="0.2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48" x14ac:dyDescent="0.2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4" x14ac:dyDescent="0.2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8" x14ac:dyDescent="0.2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48" x14ac:dyDescent="0.2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32" x14ac:dyDescent="0.2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48" x14ac:dyDescent="0.2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2" x14ac:dyDescent="0.2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48" x14ac:dyDescent="0.2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48" x14ac:dyDescent="0.2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48" x14ac:dyDescent="0.2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48" x14ac:dyDescent="0.2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48" x14ac:dyDescent="0.2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8" x14ac:dyDescent="0.2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32" x14ac:dyDescent="0.2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48" x14ac:dyDescent="0.2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8" x14ac:dyDescent="0.2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2" x14ac:dyDescent="0.2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2" x14ac:dyDescent="0.2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48" x14ac:dyDescent="0.2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8" x14ac:dyDescent="0.2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48" x14ac:dyDescent="0.2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48" x14ac:dyDescent="0.2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8" x14ac:dyDescent="0.2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8" x14ac:dyDescent="0.2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8" x14ac:dyDescent="0.2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2" x14ac:dyDescent="0.2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2" x14ac:dyDescent="0.2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48" x14ac:dyDescent="0.2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4" x14ac:dyDescent="0.2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2" x14ac:dyDescent="0.2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48" x14ac:dyDescent="0.2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48" x14ac:dyDescent="0.2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8" x14ac:dyDescent="0.2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8" x14ac:dyDescent="0.2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32" x14ac:dyDescent="0.2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48" x14ac:dyDescent="0.2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8" x14ac:dyDescent="0.2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48" x14ac:dyDescent="0.2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32" x14ac:dyDescent="0.2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8" x14ac:dyDescent="0.2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48" x14ac:dyDescent="0.2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2" x14ac:dyDescent="0.2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8" x14ac:dyDescent="0.2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32" x14ac:dyDescent="0.2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32" x14ac:dyDescent="0.2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48" x14ac:dyDescent="0.2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48" x14ac:dyDescent="0.2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8" x14ac:dyDescent="0.2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48" x14ac:dyDescent="0.2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32" x14ac:dyDescent="0.2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48" x14ac:dyDescent="0.2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8" x14ac:dyDescent="0.2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16" x14ac:dyDescent="0.2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2" x14ac:dyDescent="0.2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48" x14ac:dyDescent="0.2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8" x14ac:dyDescent="0.2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96" x14ac:dyDescent="0.2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8" x14ac:dyDescent="0.2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4" x14ac:dyDescent="0.2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48" x14ac:dyDescent="0.2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8" x14ac:dyDescent="0.2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48" x14ac:dyDescent="0.2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48" x14ac:dyDescent="0.2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8" x14ac:dyDescent="0.2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2" x14ac:dyDescent="0.2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2" x14ac:dyDescent="0.2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48" x14ac:dyDescent="0.2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48" x14ac:dyDescent="0.2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8" x14ac:dyDescent="0.2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2" x14ac:dyDescent="0.2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8" x14ac:dyDescent="0.2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48" x14ac:dyDescent="0.2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32" x14ac:dyDescent="0.2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48" x14ac:dyDescent="0.2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48" x14ac:dyDescent="0.2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8" x14ac:dyDescent="0.2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48" x14ac:dyDescent="0.2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2" x14ac:dyDescent="0.2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8" x14ac:dyDescent="0.2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2" x14ac:dyDescent="0.2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48" x14ac:dyDescent="0.2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8" x14ac:dyDescent="0.2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4" x14ac:dyDescent="0.2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8" x14ac:dyDescent="0.2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2" x14ac:dyDescent="0.2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2" x14ac:dyDescent="0.2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8" x14ac:dyDescent="0.2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48" x14ac:dyDescent="0.2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48" x14ac:dyDescent="0.2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8" x14ac:dyDescent="0.2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48" x14ac:dyDescent="0.2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48" x14ac:dyDescent="0.2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8" x14ac:dyDescent="0.2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8" x14ac:dyDescent="0.2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80" x14ac:dyDescent="0.2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8" x14ac:dyDescent="0.2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48" x14ac:dyDescent="0.2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2" x14ac:dyDescent="0.2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2" x14ac:dyDescent="0.2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48" x14ac:dyDescent="0.2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48" x14ac:dyDescent="0.2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8" x14ac:dyDescent="0.2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48" x14ac:dyDescent="0.2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48" x14ac:dyDescent="0.2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48" x14ac:dyDescent="0.2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32" x14ac:dyDescent="0.2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48" x14ac:dyDescent="0.2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8" x14ac:dyDescent="0.2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8" x14ac:dyDescent="0.2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2" x14ac:dyDescent="0.2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48" x14ac:dyDescent="0.2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8" x14ac:dyDescent="0.2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48" x14ac:dyDescent="0.2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48" x14ac:dyDescent="0.2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8" x14ac:dyDescent="0.2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48" x14ac:dyDescent="0.2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48" x14ac:dyDescent="0.2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48" x14ac:dyDescent="0.2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48" x14ac:dyDescent="0.2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48" x14ac:dyDescent="0.2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48" x14ac:dyDescent="0.2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2" x14ac:dyDescent="0.2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4" x14ac:dyDescent="0.2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48" x14ac:dyDescent="0.2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8" x14ac:dyDescent="0.2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32" x14ac:dyDescent="0.2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8" x14ac:dyDescent="0.2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48" x14ac:dyDescent="0.2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48" x14ac:dyDescent="0.2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48" x14ac:dyDescent="0.2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48" x14ac:dyDescent="0.2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48" x14ac:dyDescent="0.2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32" x14ac:dyDescent="0.2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4" x14ac:dyDescent="0.2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48" x14ac:dyDescent="0.2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48" x14ac:dyDescent="0.2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8" x14ac:dyDescent="0.2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48" x14ac:dyDescent="0.2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48" x14ac:dyDescent="0.2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48" x14ac:dyDescent="0.2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48" x14ac:dyDescent="0.2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48" x14ac:dyDescent="0.2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8" x14ac:dyDescent="0.2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2" x14ac:dyDescent="0.2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48" x14ac:dyDescent="0.2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48" x14ac:dyDescent="0.2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8" x14ac:dyDescent="0.2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48" x14ac:dyDescent="0.2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48" x14ac:dyDescent="0.2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48" x14ac:dyDescent="0.2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48" x14ac:dyDescent="0.2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4" x14ac:dyDescent="0.2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8" x14ac:dyDescent="0.2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8" x14ac:dyDescent="0.2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48" x14ac:dyDescent="0.2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48" x14ac:dyDescent="0.2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2" x14ac:dyDescent="0.2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8" x14ac:dyDescent="0.2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8" x14ac:dyDescent="0.2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32" x14ac:dyDescent="0.2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2" x14ac:dyDescent="0.2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48" x14ac:dyDescent="0.2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48" x14ac:dyDescent="0.2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48" x14ac:dyDescent="0.2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48" x14ac:dyDescent="0.2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8" x14ac:dyDescent="0.2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48" x14ac:dyDescent="0.2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ht="16" x14ac:dyDescent="0.2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2" x14ac:dyDescent="0.2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48" x14ac:dyDescent="0.2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48" x14ac:dyDescent="0.2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8" x14ac:dyDescent="0.2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2" x14ac:dyDescent="0.2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8" x14ac:dyDescent="0.2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16" x14ac:dyDescent="0.2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2" x14ac:dyDescent="0.2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48" x14ac:dyDescent="0.2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32" x14ac:dyDescent="0.2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48" x14ac:dyDescent="0.2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48" x14ac:dyDescent="0.2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48" x14ac:dyDescent="0.2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8" x14ac:dyDescent="0.2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48" x14ac:dyDescent="0.2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48" x14ac:dyDescent="0.2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8" x14ac:dyDescent="0.2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8" x14ac:dyDescent="0.2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48" x14ac:dyDescent="0.2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2" x14ac:dyDescent="0.2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48" x14ac:dyDescent="0.2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48" x14ac:dyDescent="0.2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8" x14ac:dyDescent="0.2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8" x14ac:dyDescent="0.2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ht="16" x14ac:dyDescent="0.2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48" x14ac:dyDescent="0.2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48" x14ac:dyDescent="0.2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8" x14ac:dyDescent="0.2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48" x14ac:dyDescent="0.2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2" x14ac:dyDescent="0.2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48" x14ac:dyDescent="0.2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48" x14ac:dyDescent="0.2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48" x14ac:dyDescent="0.2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48" x14ac:dyDescent="0.2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48" x14ac:dyDescent="0.2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48" x14ac:dyDescent="0.2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4" x14ac:dyDescent="0.2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8" x14ac:dyDescent="0.2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32" x14ac:dyDescent="0.2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48" x14ac:dyDescent="0.2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48" x14ac:dyDescent="0.2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48" x14ac:dyDescent="0.2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16" x14ac:dyDescent="0.2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48" x14ac:dyDescent="0.2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8" x14ac:dyDescent="0.2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32" x14ac:dyDescent="0.2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48" x14ac:dyDescent="0.2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8" x14ac:dyDescent="0.2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8" x14ac:dyDescent="0.2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8" x14ac:dyDescent="0.2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8" x14ac:dyDescent="0.2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8" x14ac:dyDescent="0.2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48" x14ac:dyDescent="0.2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48" x14ac:dyDescent="0.2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48" x14ac:dyDescent="0.2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8" x14ac:dyDescent="0.2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48" x14ac:dyDescent="0.2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8" x14ac:dyDescent="0.2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48" x14ac:dyDescent="0.2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48" x14ac:dyDescent="0.2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48" x14ac:dyDescent="0.2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48" x14ac:dyDescent="0.2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8" x14ac:dyDescent="0.2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8" x14ac:dyDescent="0.2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32" x14ac:dyDescent="0.2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48" x14ac:dyDescent="0.2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48" x14ac:dyDescent="0.2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48" x14ac:dyDescent="0.2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48" x14ac:dyDescent="0.2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48" x14ac:dyDescent="0.2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48" x14ac:dyDescent="0.2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48" x14ac:dyDescent="0.2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8" x14ac:dyDescent="0.2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4" x14ac:dyDescent="0.2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48" x14ac:dyDescent="0.2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8" x14ac:dyDescent="0.2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48" x14ac:dyDescent="0.2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48" x14ac:dyDescent="0.2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48" x14ac:dyDescent="0.2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48" x14ac:dyDescent="0.2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8" x14ac:dyDescent="0.2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8" x14ac:dyDescent="0.2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48" x14ac:dyDescent="0.2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48" x14ac:dyDescent="0.2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2" x14ac:dyDescent="0.2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48" x14ac:dyDescent="0.2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48" x14ac:dyDescent="0.2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48" x14ac:dyDescent="0.2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48" x14ac:dyDescent="0.2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48" x14ac:dyDescent="0.2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48" x14ac:dyDescent="0.2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8" x14ac:dyDescent="0.2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48" x14ac:dyDescent="0.2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48" x14ac:dyDescent="0.2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48" x14ac:dyDescent="0.2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8" x14ac:dyDescent="0.2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48" x14ac:dyDescent="0.2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48" x14ac:dyDescent="0.2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48" x14ac:dyDescent="0.2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48" x14ac:dyDescent="0.2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48" x14ac:dyDescent="0.2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48" x14ac:dyDescent="0.2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8" x14ac:dyDescent="0.2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48" x14ac:dyDescent="0.2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48" x14ac:dyDescent="0.2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48" x14ac:dyDescent="0.2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8" x14ac:dyDescent="0.2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48" x14ac:dyDescent="0.2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4" x14ac:dyDescent="0.2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48" x14ac:dyDescent="0.2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32" x14ac:dyDescent="0.2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48" x14ac:dyDescent="0.2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48" x14ac:dyDescent="0.2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48" x14ac:dyDescent="0.2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48" x14ac:dyDescent="0.2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48" x14ac:dyDescent="0.2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48" x14ac:dyDescent="0.2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48" x14ac:dyDescent="0.2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48" x14ac:dyDescent="0.2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32" x14ac:dyDescent="0.2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4" x14ac:dyDescent="0.2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48" x14ac:dyDescent="0.2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48" x14ac:dyDescent="0.2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48" x14ac:dyDescent="0.2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48" x14ac:dyDescent="0.2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8" x14ac:dyDescent="0.2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2" x14ac:dyDescent="0.2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48" x14ac:dyDescent="0.2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8" x14ac:dyDescent="0.2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2" x14ac:dyDescent="0.2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8" x14ac:dyDescent="0.2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8" x14ac:dyDescent="0.2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32" x14ac:dyDescent="0.2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48" x14ac:dyDescent="0.2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8" x14ac:dyDescent="0.2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48" x14ac:dyDescent="0.2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8" x14ac:dyDescent="0.2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8" x14ac:dyDescent="0.2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16" x14ac:dyDescent="0.2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48" x14ac:dyDescent="0.2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48" x14ac:dyDescent="0.2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8" x14ac:dyDescent="0.2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ht="16" x14ac:dyDescent="0.2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8" x14ac:dyDescent="0.2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48" x14ac:dyDescent="0.2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8" x14ac:dyDescent="0.2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48" x14ac:dyDescent="0.2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8" x14ac:dyDescent="0.2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8" x14ac:dyDescent="0.2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48" x14ac:dyDescent="0.2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48" x14ac:dyDescent="0.2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48" x14ac:dyDescent="0.2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48" x14ac:dyDescent="0.2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48" x14ac:dyDescent="0.2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48" x14ac:dyDescent="0.2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48" x14ac:dyDescent="0.2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2" x14ac:dyDescent="0.2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48" x14ac:dyDescent="0.2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48" x14ac:dyDescent="0.2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8" x14ac:dyDescent="0.2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2" x14ac:dyDescent="0.2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8" x14ac:dyDescent="0.2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48" x14ac:dyDescent="0.2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48" x14ac:dyDescent="0.2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8" x14ac:dyDescent="0.2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48" x14ac:dyDescent="0.2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8" x14ac:dyDescent="0.2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8" x14ac:dyDescent="0.2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48" x14ac:dyDescent="0.2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48" x14ac:dyDescent="0.2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48" x14ac:dyDescent="0.2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8" x14ac:dyDescent="0.2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48" x14ac:dyDescent="0.2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2" x14ac:dyDescent="0.2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8" x14ac:dyDescent="0.2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48" x14ac:dyDescent="0.2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8" x14ac:dyDescent="0.2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32" x14ac:dyDescent="0.2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8" x14ac:dyDescent="0.2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32" x14ac:dyDescent="0.2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48" x14ac:dyDescent="0.2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8" x14ac:dyDescent="0.2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48" x14ac:dyDescent="0.2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48" x14ac:dyDescent="0.2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48" x14ac:dyDescent="0.2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8" x14ac:dyDescent="0.2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48" x14ac:dyDescent="0.2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48" x14ac:dyDescent="0.2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48" x14ac:dyDescent="0.2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8" x14ac:dyDescent="0.2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4" x14ac:dyDescent="0.2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48" x14ac:dyDescent="0.2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8" x14ac:dyDescent="0.2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48" x14ac:dyDescent="0.2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48" x14ac:dyDescent="0.2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48" x14ac:dyDescent="0.2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8" x14ac:dyDescent="0.2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8" x14ac:dyDescent="0.2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48" x14ac:dyDescent="0.2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32" x14ac:dyDescent="0.2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48" x14ac:dyDescent="0.2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48" x14ac:dyDescent="0.2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48" x14ac:dyDescent="0.2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32" x14ac:dyDescent="0.2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48" x14ac:dyDescent="0.2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48" x14ac:dyDescent="0.2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32" x14ac:dyDescent="0.2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8" x14ac:dyDescent="0.2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32" x14ac:dyDescent="0.2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48" x14ac:dyDescent="0.2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48" x14ac:dyDescent="0.2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8" x14ac:dyDescent="0.2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48" x14ac:dyDescent="0.2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48" x14ac:dyDescent="0.2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8" x14ac:dyDescent="0.2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48" x14ac:dyDescent="0.2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48" x14ac:dyDescent="0.2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48" x14ac:dyDescent="0.2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48" x14ac:dyDescent="0.2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8" x14ac:dyDescent="0.2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48" x14ac:dyDescent="0.2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48" x14ac:dyDescent="0.2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48" x14ac:dyDescent="0.2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48" x14ac:dyDescent="0.2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48" x14ac:dyDescent="0.2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ht="16" x14ac:dyDescent="0.2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8" x14ac:dyDescent="0.2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48" x14ac:dyDescent="0.2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8" x14ac:dyDescent="0.2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48" x14ac:dyDescent="0.2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8" x14ac:dyDescent="0.2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48" x14ac:dyDescent="0.2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8" x14ac:dyDescent="0.2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32" x14ac:dyDescent="0.2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8" x14ac:dyDescent="0.2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48" x14ac:dyDescent="0.2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8" x14ac:dyDescent="0.2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48" x14ac:dyDescent="0.2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32" x14ac:dyDescent="0.2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48" x14ac:dyDescent="0.2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8" x14ac:dyDescent="0.2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8" x14ac:dyDescent="0.2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8" x14ac:dyDescent="0.2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48" x14ac:dyDescent="0.2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48" x14ac:dyDescent="0.2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48" x14ac:dyDescent="0.2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8" x14ac:dyDescent="0.2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8" x14ac:dyDescent="0.2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48" x14ac:dyDescent="0.2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8" x14ac:dyDescent="0.2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48" x14ac:dyDescent="0.2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48" x14ac:dyDescent="0.2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F4176-BF8B-F443-8C8E-178E12BE8A30}">
  <dimension ref="A1:E18"/>
  <sheetViews>
    <sheetView workbookViewId="0">
      <selection activeCell="Z51" sqref="Z51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5" width="4.83203125" bestFit="1" customWidth="1"/>
    <col min="16" max="16" width="10.1640625" bestFit="1" customWidth="1"/>
    <col min="17" max="17" width="11" bestFit="1" customWidth="1"/>
    <col min="18" max="20" width="4.83203125" bestFit="1" customWidth="1"/>
    <col min="21" max="21" width="13.5" bestFit="1" customWidth="1"/>
    <col min="22" max="22" width="7.33203125" bestFit="1" customWidth="1"/>
    <col min="23" max="25" width="4.83203125" bestFit="1" customWidth="1"/>
    <col min="26" max="26" width="9.83203125" bestFit="1" customWidth="1"/>
    <col min="27" max="27" width="12.6640625" bestFit="1" customWidth="1"/>
    <col min="28" max="30" width="4.83203125" bestFit="1" customWidth="1"/>
    <col min="31" max="31" width="15.1640625" bestFit="1" customWidth="1"/>
    <col min="32" max="32" width="10.83203125" bestFit="1" customWidth="1"/>
    <col min="33" max="35" width="4.83203125" bestFit="1" customWidth="1"/>
    <col min="36" max="36" width="13.33203125" bestFit="1" customWidth="1"/>
    <col min="37" max="37" width="11.5" bestFit="1" customWidth="1"/>
    <col min="38" max="40" width="4.83203125" bestFit="1" customWidth="1"/>
    <col min="41" max="41" width="14" bestFit="1" customWidth="1"/>
    <col min="42" max="42" width="8.6640625" bestFit="1" customWidth="1"/>
    <col min="43" max="45" width="4.83203125" bestFit="1" customWidth="1"/>
    <col min="46" max="46" width="11.1640625" bestFit="1" customWidth="1"/>
    <col min="47" max="47" width="8.6640625" bestFit="1" customWidth="1"/>
    <col min="48" max="48" width="10.5" bestFit="1" customWidth="1"/>
    <col min="49" max="49" width="10" bestFit="1" customWidth="1"/>
    <col min="50" max="55" width="6.83203125" bestFit="1" customWidth="1"/>
    <col min="56" max="56" width="13.33203125" bestFit="1" customWidth="1"/>
    <col min="57" max="57" width="11.5" bestFit="1" customWidth="1"/>
    <col min="58" max="65" width="6.83203125" bestFit="1" customWidth="1"/>
    <col min="66" max="66" width="14" bestFit="1" customWidth="1"/>
    <col min="67" max="67" width="8.6640625" bestFit="1" customWidth="1"/>
    <col min="68" max="74" width="6.83203125" bestFit="1" customWidth="1"/>
    <col min="75" max="75" width="11.1640625" bestFit="1" customWidth="1"/>
    <col min="76" max="76" width="10.33203125" bestFit="1" customWidth="1"/>
    <col min="77" max="77" width="10.5" bestFit="1" customWidth="1"/>
    <col min="78" max="78" width="10" bestFit="1" customWidth="1"/>
    <col min="79" max="79" width="9" bestFit="1" customWidth="1"/>
    <col min="80" max="80" width="6.5" bestFit="1" customWidth="1"/>
    <col min="81" max="81" width="4.5" bestFit="1" customWidth="1"/>
    <col min="82" max="82" width="3.83203125" bestFit="1" customWidth="1"/>
    <col min="83" max="83" width="9" bestFit="1" customWidth="1"/>
    <col min="84" max="84" width="6.5" bestFit="1" customWidth="1"/>
    <col min="85" max="85" width="4.1640625" bestFit="1" customWidth="1"/>
    <col min="86" max="86" width="4" bestFit="1" customWidth="1"/>
    <col min="87" max="87" width="9" bestFit="1" customWidth="1"/>
    <col min="88" max="88" width="6.5" bestFit="1" customWidth="1"/>
    <col min="89" max="90" width="4.1640625" bestFit="1" customWidth="1"/>
    <col min="91" max="91" width="9" bestFit="1" customWidth="1"/>
    <col min="92" max="92" width="9.33203125" bestFit="1" customWidth="1"/>
    <col min="93" max="93" width="6.83203125" bestFit="1" customWidth="1"/>
    <col min="94" max="94" width="4" bestFit="1" customWidth="1"/>
    <col min="95" max="95" width="4.33203125" bestFit="1" customWidth="1"/>
    <col min="96" max="96" width="9" bestFit="1" customWidth="1"/>
    <col min="97" max="97" width="6.5" bestFit="1" customWidth="1"/>
    <col min="98" max="98" width="4.5" bestFit="1" customWidth="1"/>
    <col min="99" max="99" width="3.83203125" bestFit="1" customWidth="1"/>
    <col min="100" max="100" width="9" bestFit="1" customWidth="1"/>
    <col min="101" max="101" width="6.5" bestFit="1" customWidth="1"/>
    <col min="102" max="102" width="4.1640625" bestFit="1" customWidth="1"/>
    <col min="103" max="103" width="4" bestFit="1" customWidth="1"/>
    <col min="104" max="104" width="9" bestFit="1" customWidth="1"/>
    <col min="105" max="105" width="6.5" bestFit="1" customWidth="1"/>
    <col min="106" max="107" width="4.1640625" bestFit="1" customWidth="1"/>
    <col min="108" max="108" width="9" bestFit="1" customWidth="1"/>
    <col min="109" max="109" width="9.33203125" bestFit="1" customWidth="1"/>
    <col min="110" max="110" width="6.83203125" bestFit="1" customWidth="1"/>
    <col min="111" max="111" width="4" bestFit="1" customWidth="1"/>
    <col min="112" max="112" width="4.33203125" bestFit="1" customWidth="1"/>
    <col min="113" max="113" width="9" bestFit="1" customWidth="1"/>
    <col min="114" max="114" width="6.5" bestFit="1" customWidth="1"/>
    <col min="115" max="115" width="4.5" bestFit="1" customWidth="1"/>
    <col min="116" max="116" width="3.83203125" bestFit="1" customWidth="1"/>
    <col min="117" max="117" width="9" bestFit="1" customWidth="1"/>
    <col min="118" max="118" width="6.5" bestFit="1" customWidth="1"/>
    <col min="119" max="119" width="4.1640625" bestFit="1" customWidth="1"/>
    <col min="120" max="120" width="4" bestFit="1" customWidth="1"/>
    <col min="121" max="121" width="9" bestFit="1" customWidth="1"/>
    <col min="122" max="122" width="6.5" bestFit="1" customWidth="1"/>
    <col min="123" max="124" width="4.1640625" bestFit="1" customWidth="1"/>
    <col min="125" max="125" width="9" bestFit="1" customWidth="1"/>
    <col min="126" max="126" width="9.33203125" bestFit="1" customWidth="1"/>
    <col min="127" max="127" width="6.83203125" bestFit="1" customWidth="1"/>
    <col min="128" max="128" width="4" bestFit="1" customWidth="1"/>
    <col min="129" max="129" width="9" bestFit="1" customWidth="1"/>
    <col min="130" max="130" width="9.33203125" bestFit="1" customWidth="1"/>
    <col min="131" max="131" width="14.6640625" bestFit="1" customWidth="1"/>
    <col min="132" max="132" width="6.83203125" bestFit="1" customWidth="1"/>
    <col min="133" max="133" width="4.33203125" bestFit="1" customWidth="1"/>
    <col min="134" max="134" width="9" bestFit="1" customWidth="1"/>
    <col min="135" max="135" width="6.5" bestFit="1" customWidth="1"/>
    <col min="136" max="136" width="3.83203125" bestFit="1" customWidth="1"/>
    <col min="137" max="137" width="9" bestFit="1" customWidth="1"/>
    <col min="138" max="138" width="6.5" bestFit="1" customWidth="1"/>
    <col min="139" max="139" width="4.1640625" bestFit="1" customWidth="1"/>
    <col min="140" max="140" width="4" bestFit="1" customWidth="1"/>
    <col min="141" max="141" width="9" bestFit="1" customWidth="1"/>
    <col min="142" max="142" width="6.5" bestFit="1" customWidth="1"/>
    <col min="143" max="144" width="4.1640625" bestFit="1" customWidth="1"/>
    <col min="145" max="145" width="9" bestFit="1" customWidth="1"/>
    <col min="146" max="146" width="9.33203125" bestFit="1" customWidth="1"/>
    <col min="147" max="147" width="6.83203125" bestFit="1" customWidth="1"/>
    <col min="148" max="148" width="4" bestFit="1" customWidth="1"/>
    <col min="149" max="149" width="4.33203125" bestFit="1" customWidth="1"/>
    <col min="150" max="150" width="9" bestFit="1" customWidth="1"/>
    <col min="151" max="151" width="6.5" bestFit="1" customWidth="1"/>
    <col min="152" max="152" width="4.5" bestFit="1" customWidth="1"/>
    <col min="153" max="153" width="3.83203125" bestFit="1" customWidth="1"/>
    <col min="154" max="154" width="9" bestFit="1" customWidth="1"/>
    <col min="155" max="155" width="6.5" bestFit="1" customWidth="1"/>
    <col min="156" max="156" width="4.1640625" bestFit="1" customWidth="1"/>
    <col min="157" max="157" width="4" bestFit="1" customWidth="1"/>
    <col min="158" max="158" width="9" bestFit="1" customWidth="1"/>
    <col min="159" max="159" width="6.5" bestFit="1" customWidth="1"/>
    <col min="160" max="161" width="4.1640625" bestFit="1" customWidth="1"/>
    <col min="162" max="162" width="9" bestFit="1" customWidth="1"/>
    <col min="163" max="163" width="9.33203125" bestFit="1" customWidth="1"/>
    <col min="164" max="164" width="6.83203125" bestFit="1" customWidth="1"/>
    <col min="165" max="165" width="4" bestFit="1" customWidth="1"/>
    <col min="166" max="166" width="4.33203125" bestFit="1" customWidth="1"/>
    <col min="167" max="167" width="9" bestFit="1" customWidth="1"/>
    <col min="168" max="168" width="6.5" bestFit="1" customWidth="1"/>
    <col min="169" max="169" width="4.5" bestFit="1" customWidth="1"/>
    <col min="170" max="170" width="3.83203125" bestFit="1" customWidth="1"/>
    <col min="171" max="171" width="9" bestFit="1" customWidth="1"/>
    <col min="172" max="172" width="6.5" bestFit="1" customWidth="1"/>
    <col min="173" max="173" width="4" bestFit="1" customWidth="1"/>
    <col min="174" max="174" width="9" bestFit="1" customWidth="1"/>
    <col min="175" max="175" width="6.5" bestFit="1" customWidth="1"/>
    <col min="176" max="177" width="4.1640625" bestFit="1" customWidth="1"/>
    <col min="178" max="178" width="9" bestFit="1" customWidth="1"/>
    <col min="179" max="179" width="9.33203125" bestFit="1" customWidth="1"/>
    <col min="180" max="180" width="6.83203125" bestFit="1" customWidth="1"/>
    <col min="181" max="181" width="4" bestFit="1" customWidth="1"/>
    <col min="182" max="182" width="4.33203125" bestFit="1" customWidth="1"/>
    <col min="183" max="183" width="9" bestFit="1" customWidth="1"/>
    <col min="184" max="184" width="9.33203125" bestFit="1" customWidth="1"/>
    <col min="185" max="185" width="8.83203125" bestFit="1" customWidth="1"/>
    <col min="186" max="186" width="7.6640625" bestFit="1" customWidth="1"/>
    <col min="187" max="187" width="9" bestFit="1" customWidth="1"/>
    <col min="188" max="188" width="6.5" bestFit="1" customWidth="1"/>
    <col min="189" max="189" width="9" bestFit="1" customWidth="1"/>
    <col min="190" max="190" width="6.5" bestFit="1" customWidth="1"/>
    <col min="191" max="191" width="9" bestFit="1" customWidth="1"/>
    <col min="192" max="192" width="9.33203125" bestFit="1" customWidth="1"/>
    <col min="193" max="193" width="6.83203125" bestFit="1" customWidth="1"/>
    <col min="194" max="194" width="9" bestFit="1" customWidth="1"/>
    <col min="195" max="195" width="6.5" bestFit="1" customWidth="1"/>
    <col min="196" max="196" width="9" bestFit="1" customWidth="1"/>
    <col min="197" max="197" width="6.5" bestFit="1" customWidth="1"/>
    <col min="198" max="198" width="9" bestFit="1" customWidth="1"/>
    <col min="199" max="199" width="6.5" bestFit="1" customWidth="1"/>
    <col min="200" max="200" width="9" bestFit="1" customWidth="1"/>
    <col min="201" max="201" width="9.33203125" bestFit="1" customWidth="1"/>
    <col min="202" max="202" width="6.83203125" bestFit="1" customWidth="1"/>
    <col min="203" max="203" width="4" bestFit="1" customWidth="1"/>
    <col min="204" max="204" width="4.33203125" bestFit="1" customWidth="1"/>
    <col min="205" max="205" width="9" bestFit="1" customWidth="1"/>
    <col min="206" max="206" width="6.5" bestFit="1" customWidth="1"/>
    <col min="207" max="207" width="9" bestFit="1" customWidth="1"/>
    <col min="208" max="208" width="6.5" bestFit="1" customWidth="1"/>
    <col min="209" max="209" width="4" bestFit="1" customWidth="1"/>
    <col min="210" max="210" width="9" bestFit="1" customWidth="1"/>
    <col min="211" max="211" width="6.5" bestFit="1" customWidth="1"/>
    <col min="212" max="212" width="4.1640625" bestFit="1" customWidth="1"/>
    <col min="213" max="213" width="9" bestFit="1" customWidth="1"/>
    <col min="214" max="214" width="9.33203125" bestFit="1" customWidth="1"/>
    <col min="215" max="215" width="6.83203125" bestFit="1" customWidth="1"/>
    <col min="216" max="216" width="4.33203125" bestFit="1" customWidth="1"/>
    <col min="217" max="217" width="9" bestFit="1" customWidth="1"/>
    <col min="218" max="218" width="6.5" bestFit="1" customWidth="1"/>
    <col min="219" max="219" width="3.83203125" bestFit="1" customWidth="1"/>
    <col min="220" max="220" width="9" bestFit="1" customWidth="1"/>
    <col min="221" max="221" width="6.5" bestFit="1" customWidth="1"/>
    <col min="222" max="222" width="4.1640625" bestFit="1" customWidth="1"/>
    <col min="223" max="223" width="4" bestFit="1" customWidth="1"/>
    <col min="224" max="224" width="9" bestFit="1" customWidth="1"/>
    <col min="225" max="225" width="6.5" bestFit="1" customWidth="1"/>
    <col min="226" max="227" width="4.1640625" bestFit="1" customWidth="1"/>
    <col min="228" max="228" width="9" bestFit="1" customWidth="1"/>
    <col min="229" max="229" width="9.33203125" bestFit="1" customWidth="1"/>
    <col min="230" max="230" width="6.83203125" bestFit="1" customWidth="1"/>
    <col min="231" max="231" width="4" bestFit="1" customWidth="1"/>
    <col min="232" max="232" width="4.33203125" bestFit="1" customWidth="1"/>
    <col min="233" max="233" width="9" bestFit="1" customWidth="1"/>
    <col min="234" max="234" width="6.5" bestFit="1" customWidth="1"/>
    <col min="235" max="235" width="4.5" bestFit="1" customWidth="1"/>
    <col min="236" max="236" width="3.83203125" bestFit="1" customWidth="1"/>
    <col min="237" max="237" width="9" bestFit="1" customWidth="1"/>
    <col min="238" max="238" width="6.5" bestFit="1" customWidth="1"/>
    <col min="239" max="239" width="4.1640625" bestFit="1" customWidth="1"/>
    <col min="240" max="240" width="4" bestFit="1" customWidth="1"/>
    <col min="241" max="241" width="9" bestFit="1" customWidth="1"/>
    <col min="242" max="242" width="6.5" bestFit="1" customWidth="1"/>
    <col min="243" max="244" width="4.1640625" bestFit="1" customWidth="1"/>
    <col min="245" max="245" width="9" bestFit="1" customWidth="1"/>
    <col min="246" max="246" width="9.33203125" bestFit="1" customWidth="1"/>
    <col min="247" max="247" width="6.83203125" bestFit="1" customWidth="1"/>
    <col min="248" max="248" width="4" bestFit="1" customWidth="1"/>
    <col min="249" max="249" width="4.33203125" bestFit="1" customWidth="1"/>
    <col min="250" max="250" width="9" bestFit="1" customWidth="1"/>
    <col min="251" max="251" width="6.5" bestFit="1" customWidth="1"/>
    <col min="252" max="252" width="4.5" bestFit="1" customWidth="1"/>
    <col min="253" max="253" width="3.83203125" bestFit="1" customWidth="1"/>
    <col min="254" max="254" width="9" bestFit="1" customWidth="1"/>
    <col min="255" max="255" width="6.5" bestFit="1" customWidth="1"/>
    <col min="256" max="256" width="4.1640625" bestFit="1" customWidth="1"/>
    <col min="257" max="257" width="4" bestFit="1" customWidth="1"/>
    <col min="258" max="258" width="9" bestFit="1" customWidth="1"/>
    <col min="259" max="259" width="6.5" bestFit="1" customWidth="1"/>
    <col min="260" max="261" width="4.1640625" bestFit="1" customWidth="1"/>
    <col min="262" max="262" width="9" bestFit="1" customWidth="1"/>
    <col min="263" max="263" width="9.33203125" bestFit="1" customWidth="1"/>
    <col min="264" max="264" width="6.83203125" bestFit="1" customWidth="1"/>
    <col min="265" max="265" width="4" bestFit="1" customWidth="1"/>
    <col min="266" max="266" width="4.33203125" bestFit="1" customWidth="1"/>
    <col min="267" max="267" width="9" bestFit="1" customWidth="1"/>
    <col min="268" max="268" width="6.5" bestFit="1" customWidth="1"/>
    <col min="269" max="269" width="4.5" bestFit="1" customWidth="1"/>
    <col min="270" max="270" width="3.83203125" bestFit="1" customWidth="1"/>
    <col min="271" max="271" width="9" bestFit="1" customWidth="1"/>
    <col min="272" max="272" width="6.5" bestFit="1" customWidth="1"/>
    <col min="273" max="273" width="4.1640625" bestFit="1" customWidth="1"/>
    <col min="274" max="274" width="4" bestFit="1" customWidth="1"/>
    <col min="275" max="275" width="9" bestFit="1" customWidth="1"/>
    <col min="276" max="276" width="6.5" bestFit="1" customWidth="1"/>
    <col min="277" max="278" width="4.1640625" bestFit="1" customWidth="1"/>
    <col min="279" max="279" width="9" bestFit="1" customWidth="1"/>
    <col min="280" max="280" width="9.33203125" bestFit="1" customWidth="1"/>
    <col min="281" max="281" width="6.83203125" bestFit="1" customWidth="1"/>
    <col min="282" max="282" width="4" bestFit="1" customWidth="1"/>
    <col min="283" max="283" width="4.33203125" bestFit="1" customWidth="1"/>
    <col min="284" max="284" width="9" bestFit="1" customWidth="1"/>
    <col min="285" max="285" width="9.33203125" bestFit="1" customWidth="1"/>
    <col min="286" max="286" width="10.1640625" bestFit="1" customWidth="1"/>
    <col min="287" max="287" width="11" bestFit="1" customWidth="1"/>
    <col min="288" max="288" width="9" bestFit="1" customWidth="1"/>
    <col min="289" max="289" width="6.5" bestFit="1" customWidth="1"/>
    <col min="290" max="290" width="9" bestFit="1" customWidth="1"/>
    <col min="291" max="291" width="9.33203125" bestFit="1" customWidth="1"/>
    <col min="292" max="292" width="6.83203125" bestFit="1" customWidth="1"/>
    <col min="293" max="293" width="4" bestFit="1" customWidth="1"/>
    <col min="294" max="294" width="4.33203125" bestFit="1" customWidth="1"/>
    <col min="295" max="295" width="9" bestFit="1" customWidth="1"/>
    <col min="296" max="296" width="6.5" bestFit="1" customWidth="1"/>
    <col min="297" max="297" width="9" bestFit="1" customWidth="1"/>
    <col min="298" max="298" width="6.5" bestFit="1" customWidth="1"/>
    <col min="299" max="299" width="9" bestFit="1" customWidth="1"/>
    <col min="300" max="300" width="6.5" bestFit="1" customWidth="1"/>
    <col min="301" max="301" width="9" bestFit="1" customWidth="1"/>
    <col min="302" max="302" width="9.33203125" bestFit="1" customWidth="1"/>
    <col min="303" max="303" width="6.83203125" bestFit="1" customWidth="1"/>
    <col min="304" max="304" width="4" bestFit="1" customWidth="1"/>
    <col min="305" max="305" width="4.33203125" bestFit="1" customWidth="1"/>
    <col min="306" max="306" width="9" bestFit="1" customWidth="1"/>
    <col min="307" max="307" width="6.5" bestFit="1" customWidth="1"/>
    <col min="308" max="308" width="9" bestFit="1" customWidth="1"/>
    <col min="309" max="309" width="6.5" bestFit="1" customWidth="1"/>
    <col min="310" max="310" width="4.1640625" bestFit="1" customWidth="1"/>
    <col min="311" max="311" width="9" bestFit="1" customWidth="1"/>
    <col min="312" max="312" width="6.5" bestFit="1" customWidth="1"/>
    <col min="313" max="313" width="9" bestFit="1" customWidth="1"/>
    <col min="314" max="314" width="9.33203125" bestFit="1" customWidth="1"/>
    <col min="315" max="315" width="6.83203125" bestFit="1" customWidth="1"/>
    <col min="316" max="316" width="9" bestFit="1" customWidth="1"/>
    <col min="317" max="317" width="9.33203125" bestFit="1" customWidth="1"/>
    <col min="318" max="318" width="13.5" bestFit="1" customWidth="1"/>
    <col min="319" max="319" width="7.33203125" bestFit="1" customWidth="1"/>
    <col min="320" max="320" width="4.1640625" bestFit="1" customWidth="1"/>
    <col min="321" max="321" width="4" bestFit="1" customWidth="1"/>
    <col min="322" max="322" width="9" bestFit="1" customWidth="1"/>
    <col min="323" max="323" width="6.5" bestFit="1" customWidth="1"/>
    <col min="324" max="324" width="4.1640625" bestFit="1" customWidth="1"/>
    <col min="325" max="325" width="9" bestFit="1" customWidth="1"/>
    <col min="326" max="326" width="9.33203125" bestFit="1" customWidth="1"/>
    <col min="327" max="327" width="6.83203125" bestFit="1" customWidth="1"/>
    <col min="328" max="328" width="4.33203125" bestFit="1" customWidth="1"/>
    <col min="329" max="329" width="9" bestFit="1" customWidth="1"/>
    <col min="330" max="330" width="6.5" bestFit="1" customWidth="1"/>
    <col min="331" max="331" width="4.5" bestFit="1" customWidth="1"/>
    <col min="332" max="332" width="3.83203125" bestFit="1" customWidth="1"/>
    <col min="333" max="333" width="9" bestFit="1" customWidth="1"/>
    <col min="334" max="334" width="6.5" bestFit="1" customWidth="1"/>
    <col min="335" max="335" width="4.1640625" bestFit="1" customWidth="1"/>
    <col min="336" max="336" width="4" bestFit="1" customWidth="1"/>
    <col min="337" max="337" width="9" bestFit="1" customWidth="1"/>
    <col min="338" max="338" width="6.5" bestFit="1" customWidth="1"/>
    <col min="339" max="340" width="4.1640625" bestFit="1" customWidth="1"/>
    <col min="341" max="341" width="9" bestFit="1" customWidth="1"/>
    <col min="342" max="342" width="9.33203125" bestFit="1" customWidth="1"/>
    <col min="343" max="343" width="6.83203125" bestFit="1" customWidth="1"/>
    <col min="344" max="344" width="4" bestFit="1" customWidth="1"/>
    <col min="345" max="345" width="4.33203125" bestFit="1" customWidth="1"/>
    <col min="346" max="346" width="9" bestFit="1" customWidth="1"/>
    <col min="347" max="347" width="6.5" bestFit="1" customWidth="1"/>
    <col min="348" max="348" width="4.5" bestFit="1" customWidth="1"/>
    <col min="349" max="349" width="3.83203125" bestFit="1" customWidth="1"/>
    <col min="350" max="350" width="9" bestFit="1" customWidth="1"/>
    <col min="351" max="351" width="6.5" bestFit="1" customWidth="1"/>
    <col min="352" max="352" width="4.1640625" bestFit="1" customWidth="1"/>
    <col min="353" max="353" width="4" bestFit="1" customWidth="1"/>
    <col min="354" max="354" width="9" bestFit="1" customWidth="1"/>
    <col min="355" max="355" width="6.5" bestFit="1" customWidth="1"/>
    <col min="356" max="357" width="4.1640625" bestFit="1" customWidth="1"/>
    <col min="358" max="358" width="9" bestFit="1" customWidth="1"/>
    <col min="359" max="359" width="9.33203125" bestFit="1" customWidth="1"/>
    <col min="360" max="360" width="6.83203125" bestFit="1" customWidth="1"/>
    <col min="361" max="361" width="4" bestFit="1" customWidth="1"/>
    <col min="362" max="362" width="4.33203125" bestFit="1" customWidth="1"/>
    <col min="363" max="363" width="9" bestFit="1" customWidth="1"/>
    <col min="364" max="364" width="6.5" bestFit="1" customWidth="1"/>
    <col min="365" max="365" width="4.5" bestFit="1" customWidth="1"/>
    <col min="366" max="366" width="3.83203125" bestFit="1" customWidth="1"/>
    <col min="367" max="367" width="9" bestFit="1" customWidth="1"/>
    <col min="368" max="368" width="6.5" bestFit="1" customWidth="1"/>
    <col min="369" max="369" width="4.1640625" bestFit="1" customWidth="1"/>
    <col min="370" max="370" width="4" bestFit="1" customWidth="1"/>
    <col min="371" max="371" width="9" bestFit="1" customWidth="1"/>
    <col min="372" max="372" width="6.5" bestFit="1" customWidth="1"/>
    <col min="373" max="374" width="4.1640625" bestFit="1" customWidth="1"/>
    <col min="375" max="375" width="9" bestFit="1" customWidth="1"/>
    <col min="376" max="376" width="9.33203125" bestFit="1" customWidth="1"/>
    <col min="377" max="377" width="6.83203125" bestFit="1" customWidth="1"/>
    <col min="378" max="378" width="4" bestFit="1" customWidth="1"/>
    <col min="379" max="379" width="4.33203125" bestFit="1" customWidth="1"/>
    <col min="380" max="380" width="9" bestFit="1" customWidth="1"/>
    <col min="381" max="381" width="6.5" bestFit="1" customWidth="1"/>
    <col min="382" max="382" width="4.5" bestFit="1" customWidth="1"/>
    <col min="383" max="383" width="3.83203125" bestFit="1" customWidth="1"/>
    <col min="384" max="384" width="9" bestFit="1" customWidth="1"/>
    <col min="385" max="385" width="6.5" bestFit="1" customWidth="1"/>
    <col min="386" max="386" width="4.1640625" bestFit="1" customWidth="1"/>
    <col min="387" max="387" width="4" bestFit="1" customWidth="1"/>
    <col min="388" max="388" width="9" bestFit="1" customWidth="1"/>
    <col min="389" max="389" width="6.5" bestFit="1" customWidth="1"/>
    <col min="390" max="391" width="4.1640625" bestFit="1" customWidth="1"/>
    <col min="392" max="392" width="9" bestFit="1" customWidth="1"/>
    <col min="393" max="393" width="9.33203125" bestFit="1" customWidth="1"/>
    <col min="394" max="394" width="6.83203125" bestFit="1" customWidth="1"/>
    <col min="395" max="395" width="4" bestFit="1" customWidth="1"/>
    <col min="396" max="396" width="4.33203125" bestFit="1" customWidth="1"/>
    <col min="397" max="397" width="9" bestFit="1" customWidth="1"/>
    <col min="398" max="398" width="6.5" bestFit="1" customWidth="1"/>
    <col min="399" max="399" width="4.5" bestFit="1" customWidth="1"/>
    <col min="400" max="400" width="3.83203125" bestFit="1" customWidth="1"/>
    <col min="401" max="401" width="9" bestFit="1" customWidth="1"/>
    <col min="402" max="402" width="6.5" bestFit="1" customWidth="1"/>
    <col min="403" max="403" width="4.1640625" bestFit="1" customWidth="1"/>
    <col min="404" max="404" width="4" bestFit="1" customWidth="1"/>
    <col min="405" max="405" width="9" bestFit="1" customWidth="1"/>
    <col min="406" max="406" width="6.5" bestFit="1" customWidth="1"/>
    <col min="407" max="408" width="4.1640625" bestFit="1" customWidth="1"/>
    <col min="409" max="409" width="9" bestFit="1" customWidth="1"/>
    <col min="410" max="410" width="9.33203125" bestFit="1" customWidth="1"/>
    <col min="411" max="411" width="6.83203125" bestFit="1" customWidth="1"/>
    <col min="412" max="412" width="4" bestFit="1" customWidth="1"/>
    <col min="413" max="413" width="4.33203125" bestFit="1" customWidth="1"/>
    <col min="414" max="414" width="9" bestFit="1" customWidth="1"/>
    <col min="415" max="415" width="6.5" bestFit="1" customWidth="1"/>
    <col min="416" max="416" width="4.5" bestFit="1" customWidth="1"/>
    <col min="417" max="417" width="3.83203125" bestFit="1" customWidth="1"/>
    <col min="418" max="418" width="9" bestFit="1" customWidth="1"/>
    <col min="419" max="419" width="6.5" bestFit="1" customWidth="1"/>
    <col min="420" max="420" width="4.1640625" bestFit="1" customWidth="1"/>
    <col min="421" max="421" width="4" bestFit="1" customWidth="1"/>
    <col min="422" max="422" width="9" bestFit="1" customWidth="1"/>
    <col min="423" max="423" width="6.5" bestFit="1" customWidth="1"/>
    <col min="424" max="425" width="4.1640625" bestFit="1" customWidth="1"/>
    <col min="426" max="426" width="9" bestFit="1" customWidth="1"/>
    <col min="427" max="427" width="9.33203125" bestFit="1" customWidth="1"/>
    <col min="428" max="428" width="6.83203125" bestFit="1" customWidth="1"/>
    <col min="429" max="429" width="4" bestFit="1" customWidth="1"/>
    <col min="430" max="430" width="4.33203125" bestFit="1" customWidth="1"/>
    <col min="431" max="431" width="9" bestFit="1" customWidth="1"/>
    <col min="432" max="432" width="6.5" bestFit="1" customWidth="1"/>
    <col min="433" max="433" width="4.5" bestFit="1" customWidth="1"/>
    <col min="434" max="434" width="3.83203125" bestFit="1" customWidth="1"/>
    <col min="435" max="435" width="9" bestFit="1" customWidth="1"/>
    <col min="436" max="436" width="6.5" bestFit="1" customWidth="1"/>
    <col min="437" max="437" width="4.1640625" bestFit="1" customWidth="1"/>
    <col min="438" max="438" width="4" bestFit="1" customWidth="1"/>
    <col min="439" max="439" width="9" bestFit="1" customWidth="1"/>
    <col min="440" max="440" width="6.5" bestFit="1" customWidth="1"/>
    <col min="441" max="442" width="4.1640625" bestFit="1" customWidth="1"/>
    <col min="443" max="443" width="9" bestFit="1" customWidth="1"/>
    <col min="444" max="444" width="9.33203125" bestFit="1" customWidth="1"/>
    <col min="445" max="445" width="6.83203125" bestFit="1" customWidth="1"/>
    <col min="446" max="446" width="4" bestFit="1" customWidth="1"/>
    <col min="447" max="447" width="4.33203125" bestFit="1" customWidth="1"/>
    <col min="448" max="448" width="9" bestFit="1" customWidth="1"/>
    <col min="449" max="449" width="9.33203125" bestFit="1" customWidth="1"/>
    <col min="450" max="450" width="9.83203125" bestFit="1" customWidth="1"/>
    <col min="451" max="451" width="12.6640625" bestFit="1" customWidth="1"/>
    <col min="452" max="452" width="9" bestFit="1" customWidth="1"/>
    <col min="453" max="453" width="9.33203125" bestFit="1" customWidth="1"/>
    <col min="454" max="454" width="6.83203125" bestFit="1" customWidth="1"/>
    <col min="455" max="455" width="4.5" bestFit="1" customWidth="1"/>
    <col min="456" max="456" width="3.83203125" bestFit="1" customWidth="1"/>
    <col min="457" max="457" width="9" bestFit="1" customWidth="1"/>
    <col min="458" max="458" width="6.5" bestFit="1" customWidth="1"/>
    <col min="459" max="459" width="4.1640625" bestFit="1" customWidth="1"/>
    <col min="460" max="460" width="4" bestFit="1" customWidth="1"/>
    <col min="461" max="461" width="9" bestFit="1" customWidth="1"/>
    <col min="462" max="462" width="6.5" bestFit="1" customWidth="1"/>
    <col min="463" max="464" width="4.1640625" bestFit="1" customWidth="1"/>
    <col min="465" max="465" width="9" bestFit="1" customWidth="1"/>
    <col min="466" max="466" width="9.33203125" bestFit="1" customWidth="1"/>
    <col min="467" max="467" width="6.83203125" bestFit="1" customWidth="1"/>
    <col min="468" max="468" width="4" bestFit="1" customWidth="1"/>
    <col min="469" max="469" width="4.33203125" bestFit="1" customWidth="1"/>
    <col min="470" max="470" width="9" bestFit="1" customWidth="1"/>
    <col min="471" max="471" width="6.5" bestFit="1" customWidth="1"/>
    <col min="472" max="472" width="4.5" bestFit="1" customWidth="1"/>
    <col min="473" max="473" width="3.83203125" bestFit="1" customWidth="1"/>
    <col min="474" max="474" width="9" bestFit="1" customWidth="1"/>
    <col min="475" max="475" width="6.5" bestFit="1" customWidth="1"/>
    <col min="476" max="476" width="4.1640625" bestFit="1" customWidth="1"/>
    <col min="477" max="477" width="4" bestFit="1" customWidth="1"/>
    <col min="478" max="478" width="9" bestFit="1" customWidth="1"/>
    <col min="479" max="479" width="6.5" bestFit="1" customWidth="1"/>
    <col min="480" max="481" width="4.1640625" bestFit="1" customWidth="1"/>
    <col min="482" max="482" width="9" bestFit="1" customWidth="1"/>
    <col min="483" max="483" width="9.33203125" bestFit="1" customWidth="1"/>
    <col min="484" max="484" width="6.83203125" bestFit="1" customWidth="1"/>
    <col min="485" max="485" width="4" bestFit="1" customWidth="1"/>
    <col min="486" max="486" width="4.33203125" bestFit="1" customWidth="1"/>
    <col min="487" max="487" width="9" bestFit="1" customWidth="1"/>
    <col min="488" max="488" width="6.5" bestFit="1" customWidth="1"/>
    <col min="489" max="489" width="4.5" bestFit="1" customWidth="1"/>
    <col min="490" max="490" width="3.83203125" bestFit="1" customWidth="1"/>
    <col min="491" max="491" width="9" bestFit="1" customWidth="1"/>
    <col min="492" max="492" width="6.5" bestFit="1" customWidth="1"/>
    <col min="493" max="493" width="4.1640625" bestFit="1" customWidth="1"/>
    <col min="494" max="494" width="4" bestFit="1" customWidth="1"/>
    <col min="495" max="495" width="9" bestFit="1" customWidth="1"/>
    <col min="496" max="496" width="6.5" bestFit="1" customWidth="1"/>
    <col min="497" max="498" width="4.1640625" bestFit="1" customWidth="1"/>
    <col min="499" max="499" width="9" bestFit="1" customWidth="1"/>
    <col min="500" max="500" width="9.33203125" bestFit="1" customWidth="1"/>
    <col min="501" max="501" width="6.83203125" bestFit="1" customWidth="1"/>
    <col min="502" max="502" width="4" bestFit="1" customWidth="1"/>
    <col min="503" max="503" width="9" bestFit="1" customWidth="1"/>
    <col min="504" max="504" width="9.33203125" bestFit="1" customWidth="1"/>
    <col min="505" max="505" width="15.1640625" bestFit="1" customWidth="1"/>
    <col min="506" max="506" width="10.83203125" bestFit="1" customWidth="1"/>
    <col min="507" max="507" width="9" bestFit="1" customWidth="1"/>
    <col min="508" max="508" width="9.33203125" bestFit="1" customWidth="1"/>
    <col min="509" max="509" width="6.83203125" bestFit="1" customWidth="1"/>
    <col min="510" max="510" width="4" bestFit="1" customWidth="1"/>
    <col min="511" max="511" width="9" bestFit="1" customWidth="1"/>
    <col min="512" max="512" width="9.33203125" bestFit="1" customWidth="1"/>
    <col min="513" max="513" width="6.83203125" bestFit="1" customWidth="1"/>
    <col min="514" max="514" width="9" bestFit="1" customWidth="1"/>
    <col min="515" max="515" width="6.5" bestFit="1" customWidth="1"/>
    <col min="516" max="516" width="4.5" bestFit="1" customWidth="1"/>
    <col min="517" max="517" width="3.83203125" bestFit="1" customWidth="1"/>
    <col min="518" max="518" width="9" bestFit="1" customWidth="1"/>
    <col min="519" max="519" width="6.5" bestFit="1" customWidth="1"/>
    <col min="520" max="520" width="4.1640625" bestFit="1" customWidth="1"/>
    <col min="521" max="521" width="9" bestFit="1" customWidth="1"/>
    <col min="522" max="522" width="6.5" bestFit="1" customWidth="1"/>
    <col min="523" max="524" width="4.1640625" bestFit="1" customWidth="1"/>
    <col min="525" max="525" width="9" bestFit="1" customWidth="1"/>
    <col min="526" max="526" width="9.33203125" bestFit="1" customWidth="1"/>
    <col min="527" max="527" width="6.83203125" bestFit="1" customWidth="1"/>
    <col min="528" max="528" width="4" bestFit="1" customWidth="1"/>
    <col min="529" max="529" width="4.33203125" bestFit="1" customWidth="1"/>
    <col min="530" max="530" width="9" bestFit="1" customWidth="1"/>
    <col min="531" max="531" width="6.5" bestFit="1" customWidth="1"/>
    <col min="532" max="532" width="3.83203125" bestFit="1" customWidth="1"/>
    <col min="533" max="533" width="9" bestFit="1" customWidth="1"/>
    <col min="534" max="534" width="6.5" bestFit="1" customWidth="1"/>
    <col min="535" max="535" width="4.1640625" bestFit="1" customWidth="1"/>
    <col min="536" max="536" width="4" bestFit="1" customWidth="1"/>
    <col min="537" max="537" width="9" bestFit="1" customWidth="1"/>
    <col min="538" max="538" width="6.5" bestFit="1" customWidth="1"/>
    <col min="539" max="540" width="4.1640625" bestFit="1" customWidth="1"/>
    <col min="541" max="541" width="9" bestFit="1" customWidth="1"/>
    <col min="542" max="542" width="9.33203125" bestFit="1" customWidth="1"/>
    <col min="543" max="543" width="6.83203125" bestFit="1" customWidth="1"/>
    <col min="544" max="544" width="4" bestFit="1" customWidth="1"/>
    <col min="545" max="545" width="4.33203125" bestFit="1" customWidth="1"/>
    <col min="546" max="546" width="9" bestFit="1" customWidth="1"/>
    <col min="547" max="547" width="6.5" bestFit="1" customWidth="1"/>
    <col min="548" max="548" width="4.5" bestFit="1" customWidth="1"/>
    <col min="549" max="549" width="3.83203125" bestFit="1" customWidth="1"/>
    <col min="550" max="550" width="9" bestFit="1" customWidth="1"/>
    <col min="551" max="551" width="6.5" bestFit="1" customWidth="1"/>
    <col min="552" max="552" width="4.1640625" bestFit="1" customWidth="1"/>
    <col min="553" max="553" width="4" bestFit="1" customWidth="1"/>
    <col min="554" max="554" width="9" bestFit="1" customWidth="1"/>
    <col min="555" max="555" width="6.5" bestFit="1" customWidth="1"/>
    <col min="556" max="557" width="4.1640625" bestFit="1" customWidth="1"/>
    <col min="558" max="558" width="9" bestFit="1" customWidth="1"/>
    <col min="559" max="559" width="9.33203125" bestFit="1" customWidth="1"/>
    <col min="560" max="560" width="6.83203125" bestFit="1" customWidth="1"/>
    <col min="561" max="561" width="4" bestFit="1" customWidth="1"/>
    <col min="562" max="562" width="4.33203125" bestFit="1" customWidth="1"/>
    <col min="563" max="563" width="9" bestFit="1" customWidth="1"/>
    <col min="564" max="564" width="6.5" bestFit="1" customWidth="1"/>
    <col min="565" max="565" width="4.5" bestFit="1" customWidth="1"/>
    <col min="566" max="566" width="3.83203125" bestFit="1" customWidth="1"/>
    <col min="567" max="567" width="9" bestFit="1" customWidth="1"/>
    <col min="568" max="568" width="6.5" bestFit="1" customWidth="1"/>
    <col min="569" max="569" width="4.1640625" bestFit="1" customWidth="1"/>
    <col min="570" max="570" width="4" bestFit="1" customWidth="1"/>
    <col min="571" max="571" width="9" bestFit="1" customWidth="1"/>
    <col min="572" max="572" width="6.5" bestFit="1" customWidth="1"/>
    <col min="573" max="574" width="4.1640625" bestFit="1" customWidth="1"/>
    <col min="575" max="575" width="9" bestFit="1" customWidth="1"/>
    <col min="576" max="576" width="9.33203125" bestFit="1" customWidth="1"/>
    <col min="577" max="577" width="6.83203125" bestFit="1" customWidth="1"/>
    <col min="578" max="578" width="4" bestFit="1" customWidth="1"/>
    <col min="579" max="579" width="4.33203125" bestFit="1" customWidth="1"/>
    <col min="580" max="580" width="9" bestFit="1" customWidth="1"/>
    <col min="581" max="581" width="6.5" bestFit="1" customWidth="1"/>
    <col min="582" max="582" width="4.5" bestFit="1" customWidth="1"/>
    <col min="583" max="583" width="3.83203125" bestFit="1" customWidth="1"/>
    <col min="584" max="584" width="9" bestFit="1" customWidth="1"/>
    <col min="585" max="585" width="6.5" bestFit="1" customWidth="1"/>
    <col min="586" max="586" width="4.1640625" bestFit="1" customWidth="1"/>
    <col min="587" max="587" width="4" bestFit="1" customWidth="1"/>
    <col min="588" max="588" width="9" bestFit="1" customWidth="1"/>
    <col min="589" max="589" width="6.5" bestFit="1" customWidth="1"/>
    <col min="590" max="591" width="4.1640625" bestFit="1" customWidth="1"/>
    <col min="592" max="592" width="9" bestFit="1" customWidth="1"/>
    <col min="593" max="593" width="9.33203125" bestFit="1" customWidth="1"/>
    <col min="594" max="594" width="6.83203125" bestFit="1" customWidth="1"/>
    <col min="595" max="595" width="4" bestFit="1" customWidth="1"/>
    <col min="596" max="596" width="4.33203125" bestFit="1" customWidth="1"/>
    <col min="597" max="597" width="9" bestFit="1" customWidth="1"/>
    <col min="598" max="598" width="6.5" bestFit="1" customWidth="1"/>
    <col min="599" max="599" width="4.5" bestFit="1" customWidth="1"/>
    <col min="600" max="600" width="3.83203125" bestFit="1" customWidth="1"/>
    <col min="601" max="601" width="9" bestFit="1" customWidth="1"/>
    <col min="602" max="602" width="6.5" bestFit="1" customWidth="1"/>
    <col min="603" max="603" width="4.1640625" bestFit="1" customWidth="1"/>
    <col min="604" max="604" width="4" bestFit="1" customWidth="1"/>
    <col min="605" max="605" width="9" bestFit="1" customWidth="1"/>
    <col min="606" max="606" width="6.5" bestFit="1" customWidth="1"/>
    <col min="607" max="608" width="4.1640625" bestFit="1" customWidth="1"/>
    <col min="609" max="609" width="9" bestFit="1" customWidth="1"/>
    <col min="610" max="610" width="9.33203125" bestFit="1" customWidth="1"/>
    <col min="611" max="611" width="6.83203125" bestFit="1" customWidth="1"/>
    <col min="612" max="612" width="4.33203125" bestFit="1" customWidth="1"/>
    <col min="613" max="613" width="9" bestFit="1" customWidth="1"/>
    <col min="614" max="614" width="9.33203125" bestFit="1" customWidth="1"/>
    <col min="615" max="615" width="13.33203125" bestFit="1" customWidth="1"/>
    <col min="616" max="616" width="11.5" bestFit="1" customWidth="1"/>
    <col min="617" max="617" width="9" bestFit="1" customWidth="1"/>
    <col min="618" max="618" width="9.33203125" bestFit="1" customWidth="1"/>
    <col min="619" max="619" width="6.83203125" bestFit="1" customWidth="1"/>
    <col min="620" max="620" width="9" bestFit="1" customWidth="1"/>
    <col min="621" max="621" width="6.5" bestFit="1" customWidth="1"/>
    <col min="622" max="622" width="9" bestFit="1" customWidth="1"/>
    <col min="623" max="623" width="9.33203125" bestFit="1" customWidth="1"/>
    <col min="624" max="624" width="6.83203125" bestFit="1" customWidth="1"/>
    <col min="625" max="625" width="9" bestFit="1" customWidth="1"/>
    <col min="626" max="626" width="6.5" bestFit="1" customWidth="1"/>
    <col min="627" max="627" width="9" bestFit="1" customWidth="1"/>
    <col min="628" max="628" width="6.5" bestFit="1" customWidth="1"/>
    <col min="629" max="629" width="9" bestFit="1" customWidth="1"/>
    <col min="630" max="630" width="6.5" bestFit="1" customWidth="1"/>
    <col min="631" max="631" width="9" bestFit="1" customWidth="1"/>
    <col min="632" max="632" width="9.33203125" bestFit="1" customWidth="1"/>
    <col min="633" max="633" width="6.83203125" bestFit="1" customWidth="1"/>
    <col min="634" max="634" width="4.33203125" bestFit="1" customWidth="1"/>
    <col min="635" max="635" width="9" bestFit="1" customWidth="1"/>
    <col min="636" max="636" width="6.5" bestFit="1" customWidth="1"/>
    <col min="637" max="637" width="4.5" bestFit="1" customWidth="1"/>
    <col min="638" max="638" width="3.83203125" bestFit="1" customWidth="1"/>
    <col min="639" max="639" width="9" bestFit="1" customWidth="1"/>
    <col min="640" max="640" width="6.5" bestFit="1" customWidth="1"/>
    <col min="641" max="641" width="4.1640625" bestFit="1" customWidth="1"/>
    <col min="642" max="642" width="4" bestFit="1" customWidth="1"/>
    <col min="643" max="643" width="9" bestFit="1" customWidth="1"/>
    <col min="644" max="644" width="6.5" bestFit="1" customWidth="1"/>
    <col min="645" max="645" width="9" bestFit="1" customWidth="1"/>
    <col min="646" max="646" width="9.33203125" bestFit="1" customWidth="1"/>
    <col min="647" max="647" width="6.83203125" bestFit="1" customWidth="1"/>
    <col min="648" max="648" width="4.33203125" bestFit="1" customWidth="1"/>
    <col min="649" max="649" width="9" bestFit="1" customWidth="1"/>
    <col min="650" max="650" width="6.5" bestFit="1" customWidth="1"/>
    <col min="651" max="651" width="4.5" bestFit="1" customWidth="1"/>
    <col min="652" max="652" width="3.83203125" bestFit="1" customWidth="1"/>
    <col min="653" max="653" width="9" bestFit="1" customWidth="1"/>
    <col min="654" max="654" width="6.5" bestFit="1" customWidth="1"/>
    <col min="655" max="655" width="4" bestFit="1" customWidth="1"/>
    <col min="656" max="656" width="9" bestFit="1" customWidth="1"/>
    <col min="657" max="657" width="6.5" bestFit="1" customWidth="1"/>
    <col min="658" max="659" width="4.1640625" bestFit="1" customWidth="1"/>
    <col min="660" max="660" width="9" bestFit="1" customWidth="1"/>
    <col min="661" max="661" width="9.33203125" bestFit="1" customWidth="1"/>
    <col min="662" max="662" width="6.83203125" bestFit="1" customWidth="1"/>
    <col min="663" max="663" width="4" bestFit="1" customWidth="1"/>
    <col min="664" max="664" width="4.33203125" bestFit="1" customWidth="1"/>
    <col min="665" max="665" width="9" bestFit="1" customWidth="1"/>
    <col min="666" max="666" width="6.5" bestFit="1" customWidth="1"/>
    <col min="667" max="667" width="4.5" bestFit="1" customWidth="1"/>
    <col min="668" max="668" width="3.83203125" bestFit="1" customWidth="1"/>
    <col min="669" max="669" width="9" bestFit="1" customWidth="1"/>
    <col min="670" max="670" width="6.5" bestFit="1" customWidth="1"/>
    <col min="671" max="671" width="4.1640625" bestFit="1" customWidth="1"/>
    <col min="672" max="672" width="4" bestFit="1" customWidth="1"/>
    <col min="673" max="673" width="9" bestFit="1" customWidth="1"/>
    <col min="674" max="674" width="6.5" bestFit="1" customWidth="1"/>
    <col min="675" max="676" width="4.1640625" bestFit="1" customWidth="1"/>
    <col min="677" max="677" width="9" bestFit="1" customWidth="1"/>
    <col min="678" max="678" width="9.33203125" bestFit="1" customWidth="1"/>
    <col min="679" max="679" width="6.83203125" bestFit="1" customWidth="1"/>
    <col min="680" max="680" width="4" bestFit="1" customWidth="1"/>
    <col min="681" max="681" width="4.33203125" bestFit="1" customWidth="1"/>
    <col min="682" max="682" width="9" bestFit="1" customWidth="1"/>
    <col min="683" max="683" width="6.5" bestFit="1" customWidth="1"/>
    <col min="684" max="684" width="4.5" bestFit="1" customWidth="1"/>
    <col min="685" max="685" width="3.83203125" bestFit="1" customWidth="1"/>
    <col min="686" max="686" width="9" bestFit="1" customWidth="1"/>
    <col min="687" max="687" width="6.5" bestFit="1" customWidth="1"/>
    <col min="688" max="688" width="4.1640625" bestFit="1" customWidth="1"/>
    <col min="689" max="689" width="4" bestFit="1" customWidth="1"/>
    <col min="690" max="690" width="9" bestFit="1" customWidth="1"/>
    <col min="691" max="691" width="6.5" bestFit="1" customWidth="1"/>
    <col min="692" max="693" width="4.1640625" bestFit="1" customWidth="1"/>
    <col min="694" max="694" width="9" bestFit="1" customWidth="1"/>
    <col min="695" max="695" width="9.33203125" bestFit="1" customWidth="1"/>
    <col min="696" max="696" width="6.83203125" bestFit="1" customWidth="1"/>
    <col min="697" max="697" width="4" bestFit="1" customWidth="1"/>
    <col min="698" max="698" width="4.33203125" bestFit="1" customWidth="1"/>
    <col min="699" max="699" width="9" bestFit="1" customWidth="1"/>
    <col min="700" max="700" width="6.5" bestFit="1" customWidth="1"/>
    <col min="701" max="701" width="4.5" bestFit="1" customWidth="1"/>
    <col min="702" max="702" width="3.83203125" bestFit="1" customWidth="1"/>
    <col min="703" max="703" width="9" bestFit="1" customWidth="1"/>
    <col min="704" max="704" width="6.5" bestFit="1" customWidth="1"/>
    <col min="705" max="705" width="4.1640625" bestFit="1" customWidth="1"/>
    <col min="706" max="706" width="4" bestFit="1" customWidth="1"/>
    <col min="707" max="707" width="9" bestFit="1" customWidth="1"/>
    <col min="708" max="708" width="6.5" bestFit="1" customWidth="1"/>
    <col min="709" max="710" width="4.1640625" bestFit="1" customWidth="1"/>
    <col min="711" max="711" width="9" bestFit="1" customWidth="1"/>
    <col min="712" max="712" width="9.33203125" bestFit="1" customWidth="1"/>
    <col min="713" max="713" width="6.83203125" bestFit="1" customWidth="1"/>
    <col min="714" max="714" width="4" bestFit="1" customWidth="1"/>
    <col min="715" max="715" width="9" bestFit="1" customWidth="1"/>
    <col min="716" max="716" width="9.33203125" bestFit="1" customWidth="1"/>
    <col min="717" max="717" width="14" bestFit="1" customWidth="1"/>
    <col min="718" max="718" width="8.6640625" bestFit="1" customWidth="1"/>
    <col min="719" max="719" width="9" bestFit="1" customWidth="1"/>
    <col min="720" max="720" width="6.5" bestFit="1" customWidth="1"/>
    <col min="721" max="721" width="4.1640625" bestFit="1" customWidth="1"/>
    <col min="722" max="722" width="9" bestFit="1" customWidth="1"/>
    <col min="723" max="723" width="9.33203125" bestFit="1" customWidth="1"/>
    <col min="724" max="724" width="6.83203125" bestFit="1" customWidth="1"/>
    <col min="725" max="725" width="9" bestFit="1" customWidth="1"/>
    <col min="726" max="726" width="6.5" bestFit="1" customWidth="1"/>
    <col min="727" max="727" width="9" bestFit="1" customWidth="1"/>
    <col min="728" max="728" width="6.5" bestFit="1" customWidth="1"/>
    <col min="729" max="729" width="9" bestFit="1" customWidth="1"/>
    <col min="730" max="730" width="9.33203125" bestFit="1" customWidth="1"/>
    <col min="731" max="731" width="6.83203125" bestFit="1" customWidth="1"/>
    <col min="732" max="732" width="4.33203125" bestFit="1" customWidth="1"/>
    <col min="733" max="733" width="9" bestFit="1" customWidth="1"/>
    <col min="734" max="734" width="6.5" bestFit="1" customWidth="1"/>
    <col min="735" max="735" width="9" bestFit="1" customWidth="1"/>
    <col min="736" max="736" width="6.5" bestFit="1" customWidth="1"/>
    <col min="737" max="737" width="9" bestFit="1" customWidth="1"/>
    <col min="738" max="738" width="6.5" bestFit="1" customWidth="1"/>
    <col min="739" max="739" width="9" bestFit="1" customWidth="1"/>
    <col min="740" max="740" width="9.33203125" bestFit="1" customWidth="1"/>
    <col min="741" max="741" width="6.83203125" bestFit="1" customWidth="1"/>
    <col min="742" max="742" width="3.83203125" bestFit="1" customWidth="1"/>
    <col min="743" max="743" width="9" bestFit="1" customWidth="1"/>
    <col min="744" max="744" width="6.5" bestFit="1" customWidth="1"/>
    <col min="745" max="745" width="4.1640625" bestFit="1" customWidth="1"/>
    <col min="746" max="746" width="9" bestFit="1" customWidth="1"/>
    <col min="747" max="747" width="6.5" bestFit="1" customWidth="1"/>
    <col min="748" max="749" width="4.1640625" bestFit="1" customWidth="1"/>
    <col min="750" max="750" width="9" bestFit="1" customWidth="1"/>
    <col min="751" max="751" width="9.33203125" bestFit="1" customWidth="1"/>
    <col min="752" max="752" width="6.83203125" bestFit="1" customWidth="1"/>
    <col min="753" max="753" width="4.5" bestFit="1" customWidth="1"/>
    <col min="754" max="754" width="3.83203125" bestFit="1" customWidth="1"/>
    <col min="755" max="755" width="9" bestFit="1" customWidth="1"/>
    <col min="756" max="756" width="6.5" bestFit="1" customWidth="1"/>
    <col min="757" max="757" width="4.1640625" bestFit="1" customWidth="1"/>
    <col min="758" max="758" width="4" bestFit="1" customWidth="1"/>
    <col min="759" max="759" width="9" bestFit="1" customWidth="1"/>
    <col min="760" max="760" width="6.5" bestFit="1" customWidth="1"/>
    <col min="761" max="762" width="4.1640625" bestFit="1" customWidth="1"/>
    <col min="763" max="763" width="9" bestFit="1" customWidth="1"/>
    <col min="764" max="764" width="9.33203125" bestFit="1" customWidth="1"/>
    <col min="765" max="765" width="6.83203125" bestFit="1" customWidth="1"/>
    <col min="766" max="766" width="4" bestFit="1" customWidth="1"/>
    <col min="767" max="767" width="4.33203125" bestFit="1" customWidth="1"/>
    <col min="768" max="768" width="9" bestFit="1" customWidth="1"/>
    <col min="769" max="769" width="6.5" bestFit="1" customWidth="1"/>
    <col min="770" max="770" width="4.5" bestFit="1" customWidth="1"/>
    <col min="771" max="771" width="3.83203125" bestFit="1" customWidth="1"/>
    <col min="772" max="772" width="9" bestFit="1" customWidth="1"/>
    <col min="773" max="773" width="6.5" bestFit="1" customWidth="1"/>
    <col min="774" max="774" width="4.1640625" bestFit="1" customWidth="1"/>
    <col min="775" max="775" width="4" bestFit="1" customWidth="1"/>
    <col min="776" max="776" width="9" bestFit="1" customWidth="1"/>
    <col min="777" max="777" width="6.5" bestFit="1" customWidth="1"/>
    <col min="778" max="779" width="4.1640625" bestFit="1" customWidth="1"/>
    <col min="780" max="780" width="9" bestFit="1" customWidth="1"/>
    <col min="781" max="781" width="9.33203125" bestFit="1" customWidth="1"/>
    <col min="782" max="782" width="6.83203125" bestFit="1" customWidth="1"/>
    <col min="783" max="783" width="4" bestFit="1" customWidth="1"/>
    <col min="784" max="784" width="4.33203125" bestFit="1" customWidth="1"/>
    <col min="785" max="785" width="9" bestFit="1" customWidth="1"/>
    <col min="786" max="786" width="6.5" bestFit="1" customWidth="1"/>
    <col min="787" max="787" width="4.5" bestFit="1" customWidth="1"/>
    <col min="788" max="788" width="3.83203125" bestFit="1" customWidth="1"/>
    <col min="789" max="789" width="9" bestFit="1" customWidth="1"/>
    <col min="790" max="790" width="6.5" bestFit="1" customWidth="1"/>
    <col min="791" max="791" width="4.1640625" bestFit="1" customWidth="1"/>
    <col min="792" max="792" width="4" bestFit="1" customWidth="1"/>
    <col min="793" max="793" width="9" bestFit="1" customWidth="1"/>
    <col min="794" max="794" width="6.5" bestFit="1" customWidth="1"/>
    <col min="795" max="796" width="4.1640625" bestFit="1" customWidth="1"/>
    <col min="797" max="797" width="9" bestFit="1" customWidth="1"/>
    <col min="798" max="798" width="9.33203125" bestFit="1" customWidth="1"/>
    <col min="799" max="799" width="6.83203125" bestFit="1" customWidth="1"/>
    <col min="800" max="800" width="4" bestFit="1" customWidth="1"/>
    <col min="801" max="801" width="4.33203125" bestFit="1" customWidth="1"/>
    <col min="802" max="802" width="9" bestFit="1" customWidth="1"/>
    <col min="803" max="803" width="9.33203125" bestFit="1" customWidth="1"/>
    <col min="804" max="804" width="11.1640625" bestFit="1" customWidth="1"/>
    <col min="805" max="805" width="10.33203125" bestFit="1" customWidth="1"/>
    <col min="806" max="807" width="12.83203125" bestFit="1" customWidth="1"/>
    <col min="808" max="808" width="10.5" bestFit="1" customWidth="1"/>
    <col min="809" max="809" width="10" bestFit="1" customWidth="1"/>
    <col min="810" max="810" width="11.6640625" bestFit="1" customWidth="1"/>
    <col min="811" max="813" width="13.6640625" bestFit="1" customWidth="1"/>
    <col min="814" max="818" width="12.6640625" bestFit="1" customWidth="1"/>
    <col min="819" max="821" width="13.6640625" bestFit="1" customWidth="1"/>
    <col min="822" max="822" width="12.6640625" bestFit="1" customWidth="1"/>
    <col min="823" max="823" width="11.6640625" bestFit="1" customWidth="1"/>
    <col min="824" max="824" width="12.6640625" bestFit="1" customWidth="1"/>
    <col min="825" max="825" width="13.6640625" bestFit="1" customWidth="1"/>
    <col min="826" max="827" width="12.6640625" bestFit="1" customWidth="1"/>
    <col min="828" max="828" width="11.6640625" bestFit="1" customWidth="1"/>
    <col min="829" max="829" width="12.6640625" bestFit="1" customWidth="1"/>
    <col min="830" max="830" width="11.6640625" bestFit="1" customWidth="1"/>
    <col min="831" max="831" width="12.6640625" bestFit="1" customWidth="1"/>
    <col min="832" max="833" width="11.6640625" bestFit="1" customWidth="1"/>
    <col min="834" max="834" width="10.6640625" bestFit="1" customWidth="1"/>
    <col min="835" max="836" width="12.6640625" bestFit="1" customWidth="1"/>
    <col min="837" max="837" width="11.6640625" bestFit="1" customWidth="1"/>
    <col min="838" max="838" width="12.6640625" bestFit="1" customWidth="1"/>
    <col min="839" max="839" width="11.6640625" bestFit="1" customWidth="1"/>
    <col min="840" max="840" width="12.6640625" bestFit="1" customWidth="1"/>
    <col min="841" max="845" width="11.6640625" bestFit="1" customWidth="1"/>
    <col min="846" max="846" width="10.6640625" bestFit="1" customWidth="1"/>
    <col min="847" max="847" width="11.6640625" bestFit="1" customWidth="1"/>
    <col min="848" max="849" width="12.6640625" bestFit="1" customWidth="1"/>
    <col min="850" max="850" width="11.6640625" bestFit="1" customWidth="1"/>
    <col min="851" max="851" width="12.6640625" bestFit="1" customWidth="1"/>
    <col min="852" max="852" width="11.6640625" bestFit="1" customWidth="1"/>
    <col min="853" max="853" width="12.6640625" bestFit="1" customWidth="1"/>
    <col min="854" max="854" width="11.6640625" bestFit="1" customWidth="1"/>
    <col min="855" max="857" width="13.6640625" bestFit="1" customWidth="1"/>
    <col min="858" max="859" width="12.6640625" bestFit="1" customWidth="1"/>
    <col min="860" max="861" width="13.6640625" bestFit="1" customWidth="1"/>
    <col min="862" max="862" width="12.6640625" bestFit="1" customWidth="1"/>
    <col min="863" max="865" width="13.6640625" bestFit="1" customWidth="1"/>
    <col min="866" max="866" width="12.6640625" bestFit="1" customWidth="1"/>
    <col min="867" max="867" width="11.6640625" bestFit="1" customWidth="1"/>
    <col min="868" max="868" width="12.6640625" bestFit="1" customWidth="1"/>
    <col min="869" max="869" width="10.6640625" bestFit="1" customWidth="1"/>
    <col min="870" max="870" width="11.6640625" bestFit="1" customWidth="1"/>
    <col min="871" max="872" width="12.6640625" bestFit="1" customWidth="1"/>
    <col min="873" max="873" width="11.6640625" bestFit="1" customWidth="1"/>
    <col min="874" max="875" width="12.6640625" bestFit="1" customWidth="1"/>
    <col min="876" max="876" width="10.6640625" bestFit="1" customWidth="1"/>
    <col min="877" max="882" width="12.6640625" bestFit="1" customWidth="1"/>
    <col min="883" max="885" width="11.6640625" bestFit="1" customWidth="1"/>
    <col min="886" max="889" width="12.6640625" bestFit="1" customWidth="1"/>
    <col min="890" max="893" width="11.6640625" bestFit="1" customWidth="1"/>
    <col min="894" max="894" width="12.6640625" bestFit="1" customWidth="1"/>
    <col min="895" max="895" width="10.6640625" bestFit="1" customWidth="1"/>
    <col min="896" max="896" width="11.6640625" bestFit="1" customWidth="1"/>
    <col min="897" max="898" width="12.6640625" bestFit="1" customWidth="1"/>
    <col min="899" max="902" width="11.6640625" bestFit="1" customWidth="1"/>
    <col min="903" max="903" width="12.6640625" bestFit="1" customWidth="1"/>
    <col min="904" max="906" width="11.6640625" bestFit="1" customWidth="1"/>
    <col min="907" max="908" width="12.6640625" bestFit="1" customWidth="1"/>
    <col min="909" max="909" width="11.6640625" bestFit="1" customWidth="1"/>
    <col min="910" max="912" width="12.6640625" bestFit="1" customWidth="1"/>
    <col min="913" max="913" width="13.6640625" bestFit="1" customWidth="1"/>
    <col min="914" max="915" width="12.6640625" bestFit="1" customWidth="1"/>
    <col min="916" max="916" width="11.6640625" bestFit="1" customWidth="1"/>
    <col min="917" max="918" width="12.6640625" bestFit="1" customWidth="1"/>
    <col min="919" max="923" width="13.6640625" bestFit="1" customWidth="1"/>
    <col min="924" max="925" width="11.6640625" bestFit="1" customWidth="1"/>
    <col min="926" max="926" width="12.6640625" bestFit="1" customWidth="1"/>
    <col min="927" max="927" width="11.6640625" bestFit="1" customWidth="1"/>
    <col min="928" max="929" width="13.6640625" bestFit="1" customWidth="1"/>
    <col min="930" max="930" width="11.6640625" bestFit="1" customWidth="1"/>
    <col min="931" max="931" width="10.6640625" bestFit="1" customWidth="1"/>
    <col min="932" max="932" width="11.6640625" bestFit="1" customWidth="1"/>
    <col min="933" max="936" width="12.6640625" bestFit="1" customWidth="1"/>
    <col min="937" max="937" width="11.6640625" bestFit="1" customWidth="1"/>
    <col min="938" max="938" width="10.6640625" bestFit="1" customWidth="1"/>
    <col min="939" max="940" width="11.6640625" bestFit="1" customWidth="1"/>
    <col min="941" max="942" width="12.6640625" bestFit="1" customWidth="1"/>
    <col min="943" max="943" width="11.6640625" bestFit="1" customWidth="1"/>
    <col min="944" max="944" width="10.1640625" bestFit="1" customWidth="1"/>
    <col min="945" max="945" width="11.6640625" bestFit="1" customWidth="1"/>
    <col min="946" max="947" width="12.6640625" bestFit="1" customWidth="1"/>
    <col min="948" max="948" width="11.6640625" bestFit="1" customWidth="1"/>
    <col min="949" max="950" width="12.6640625" bestFit="1" customWidth="1"/>
    <col min="951" max="951" width="11.6640625" bestFit="1" customWidth="1"/>
    <col min="952" max="955" width="12.6640625" bestFit="1" customWidth="1"/>
    <col min="956" max="956" width="11.6640625" bestFit="1" customWidth="1"/>
    <col min="957" max="957" width="12.6640625" bestFit="1" customWidth="1"/>
    <col min="958" max="958" width="13.6640625" bestFit="1" customWidth="1"/>
    <col min="959" max="959" width="12.6640625" bestFit="1" customWidth="1"/>
    <col min="960" max="960" width="11.6640625" bestFit="1" customWidth="1"/>
    <col min="961" max="961" width="10.6640625" bestFit="1" customWidth="1"/>
    <col min="962" max="962" width="12.6640625" bestFit="1" customWidth="1"/>
    <col min="963" max="963" width="11.6640625" bestFit="1" customWidth="1"/>
    <col min="964" max="964" width="12.6640625" bestFit="1" customWidth="1"/>
    <col min="965" max="965" width="10.6640625" bestFit="1" customWidth="1"/>
    <col min="966" max="966" width="11.6640625" bestFit="1" customWidth="1"/>
    <col min="967" max="967" width="12.6640625" bestFit="1" customWidth="1"/>
    <col min="968" max="968" width="10.6640625" bestFit="1" customWidth="1"/>
    <col min="969" max="969" width="13.5" bestFit="1" customWidth="1"/>
    <col min="970" max="971" width="12.6640625" bestFit="1" customWidth="1"/>
    <col min="972" max="972" width="11.6640625" bestFit="1" customWidth="1"/>
    <col min="973" max="973" width="12.6640625" bestFit="1" customWidth="1"/>
    <col min="974" max="974" width="11.6640625" bestFit="1" customWidth="1"/>
    <col min="975" max="975" width="12.6640625" bestFit="1" customWidth="1"/>
    <col min="976" max="976" width="13.6640625" bestFit="1" customWidth="1"/>
    <col min="977" max="977" width="12.6640625" bestFit="1" customWidth="1"/>
    <col min="978" max="979" width="11.6640625" bestFit="1" customWidth="1"/>
    <col min="980" max="980" width="12.6640625" bestFit="1" customWidth="1"/>
    <col min="981" max="982" width="10.6640625" bestFit="1" customWidth="1"/>
    <col min="983" max="983" width="11.6640625" bestFit="1" customWidth="1"/>
    <col min="984" max="985" width="12.6640625" bestFit="1" customWidth="1"/>
    <col min="986" max="986" width="11.6640625" bestFit="1" customWidth="1"/>
    <col min="987" max="987" width="10.6640625" bestFit="1" customWidth="1"/>
    <col min="988" max="988" width="12.6640625" bestFit="1" customWidth="1"/>
    <col min="989" max="993" width="11.6640625" bestFit="1" customWidth="1"/>
    <col min="994" max="996" width="12.6640625" bestFit="1" customWidth="1"/>
    <col min="997" max="997" width="13.6640625" bestFit="1" customWidth="1"/>
    <col min="998" max="998" width="12.6640625" bestFit="1" customWidth="1"/>
    <col min="999" max="999" width="13.6640625" bestFit="1" customWidth="1"/>
    <col min="1000" max="1002" width="12.6640625" bestFit="1" customWidth="1"/>
    <col min="1003" max="1004" width="11.6640625" bestFit="1" customWidth="1"/>
    <col min="1005" max="1005" width="12.6640625" bestFit="1" customWidth="1"/>
    <col min="1006" max="1006" width="13.6640625" bestFit="1" customWidth="1"/>
    <col min="1007" max="1008" width="11.6640625" bestFit="1" customWidth="1"/>
    <col min="1009" max="1009" width="12.6640625" bestFit="1" customWidth="1"/>
    <col min="1010" max="1010" width="11.6640625" bestFit="1" customWidth="1"/>
    <col min="1011" max="1012" width="12.6640625" bestFit="1" customWidth="1"/>
    <col min="1013" max="1013" width="11.6640625" bestFit="1" customWidth="1"/>
    <col min="1014" max="1015" width="12.6640625" bestFit="1" customWidth="1"/>
    <col min="1016" max="1016" width="11.6640625" bestFit="1" customWidth="1"/>
    <col min="1017" max="1017" width="12.6640625" bestFit="1" customWidth="1"/>
    <col min="1018" max="1018" width="11.6640625" bestFit="1" customWidth="1"/>
    <col min="1019" max="1022" width="12.6640625" bestFit="1" customWidth="1"/>
    <col min="1023" max="1023" width="11.6640625" bestFit="1" customWidth="1"/>
    <col min="1024" max="1024" width="10.6640625" bestFit="1" customWidth="1"/>
    <col min="1025" max="1033" width="11.6640625" bestFit="1" customWidth="1"/>
    <col min="1034" max="1034" width="12.6640625" bestFit="1" customWidth="1"/>
    <col min="1035" max="1037" width="11.6640625" bestFit="1" customWidth="1"/>
    <col min="1038" max="1039" width="12.6640625" bestFit="1" customWidth="1"/>
    <col min="1040" max="1041" width="11.6640625" bestFit="1" customWidth="1"/>
    <col min="1042" max="1042" width="10.6640625" bestFit="1" customWidth="1"/>
    <col min="1043" max="1044" width="12.6640625" bestFit="1" customWidth="1"/>
    <col min="1045" max="1045" width="11.6640625" bestFit="1" customWidth="1"/>
    <col min="1046" max="1046" width="10.6640625" bestFit="1" customWidth="1"/>
    <col min="1047" max="1051" width="11.6640625" bestFit="1" customWidth="1"/>
    <col min="1052" max="1054" width="12.6640625" bestFit="1" customWidth="1"/>
    <col min="1055" max="1058" width="11.6640625" bestFit="1" customWidth="1"/>
    <col min="1059" max="1059" width="10.6640625" bestFit="1" customWidth="1"/>
    <col min="1060" max="1060" width="11.6640625" bestFit="1" customWidth="1"/>
    <col min="1061" max="1063" width="12.6640625" bestFit="1" customWidth="1"/>
    <col min="1064" max="1065" width="11.6640625" bestFit="1" customWidth="1"/>
    <col min="1066" max="1066" width="12.6640625" bestFit="1" customWidth="1"/>
    <col min="1067" max="1067" width="10.6640625" bestFit="1" customWidth="1"/>
    <col min="1068" max="1070" width="11.6640625" bestFit="1" customWidth="1"/>
    <col min="1071" max="1071" width="12.6640625" bestFit="1" customWidth="1"/>
    <col min="1072" max="1072" width="11.6640625" bestFit="1" customWidth="1"/>
    <col min="1073" max="1073" width="12.6640625" bestFit="1" customWidth="1"/>
    <col min="1074" max="1074" width="13.6640625" bestFit="1" customWidth="1"/>
    <col min="1075" max="1075" width="12.6640625" bestFit="1" customWidth="1"/>
    <col min="1076" max="1076" width="13.6640625" bestFit="1" customWidth="1"/>
    <col min="1077" max="1080" width="12.6640625" bestFit="1" customWidth="1"/>
    <col min="1081" max="1082" width="11.6640625" bestFit="1" customWidth="1"/>
    <col min="1083" max="1083" width="12.6640625" bestFit="1" customWidth="1"/>
    <col min="1084" max="1086" width="13.6640625" bestFit="1" customWidth="1"/>
    <col min="1087" max="1089" width="12.6640625" bestFit="1" customWidth="1"/>
    <col min="1090" max="1090" width="11.6640625" bestFit="1" customWidth="1"/>
    <col min="1091" max="1092" width="12.6640625" bestFit="1" customWidth="1"/>
    <col min="1093" max="1095" width="13.6640625" bestFit="1" customWidth="1"/>
    <col min="1096" max="1096" width="11.6640625" bestFit="1" customWidth="1"/>
    <col min="1097" max="1097" width="12.6640625" bestFit="1" customWidth="1"/>
    <col min="1098" max="1098" width="11.6640625" bestFit="1" customWidth="1"/>
    <col min="1099" max="1100" width="12.6640625" bestFit="1" customWidth="1"/>
    <col min="1101" max="1102" width="11.6640625" bestFit="1" customWidth="1"/>
    <col min="1103" max="1106" width="12.6640625" bestFit="1" customWidth="1"/>
    <col min="1107" max="1107" width="11.6640625" bestFit="1" customWidth="1"/>
    <col min="1108" max="1110" width="12.6640625" bestFit="1" customWidth="1"/>
    <col min="1111" max="1112" width="11.6640625" bestFit="1" customWidth="1"/>
    <col min="1113" max="1113" width="10.6640625" bestFit="1" customWidth="1"/>
    <col min="1114" max="1114" width="11.6640625" bestFit="1" customWidth="1"/>
    <col min="1115" max="1117" width="10.6640625" bestFit="1" customWidth="1"/>
    <col min="1118" max="1118" width="11.6640625" bestFit="1" customWidth="1"/>
    <col min="1119" max="1120" width="12.6640625" bestFit="1" customWidth="1"/>
    <col min="1121" max="1121" width="11.6640625" bestFit="1" customWidth="1"/>
    <col min="1122" max="1122" width="12.6640625" bestFit="1" customWidth="1"/>
    <col min="1123" max="1123" width="11.6640625" bestFit="1" customWidth="1"/>
    <col min="1124" max="1124" width="10.6640625" bestFit="1" customWidth="1"/>
    <col min="1125" max="1130" width="11.6640625" bestFit="1" customWidth="1"/>
    <col min="1131" max="1132" width="12.6640625" bestFit="1" customWidth="1"/>
    <col min="1133" max="1133" width="11.6640625" bestFit="1" customWidth="1"/>
    <col min="1134" max="1142" width="12.6640625" bestFit="1" customWidth="1"/>
    <col min="1143" max="1143" width="11.6640625" bestFit="1" customWidth="1"/>
    <col min="1144" max="1144" width="12.6640625" bestFit="1" customWidth="1"/>
    <col min="1145" max="1146" width="11.6640625" bestFit="1" customWidth="1"/>
    <col min="1147" max="1148" width="10.6640625" bestFit="1" customWidth="1"/>
    <col min="1149" max="1151" width="11.6640625" bestFit="1" customWidth="1"/>
    <col min="1152" max="1153" width="12.6640625" bestFit="1" customWidth="1"/>
    <col min="1154" max="1155" width="11.6640625" bestFit="1" customWidth="1"/>
    <col min="1156" max="1158" width="12.6640625" bestFit="1" customWidth="1"/>
    <col min="1159" max="1159" width="11.6640625" bestFit="1" customWidth="1"/>
    <col min="1160" max="1162" width="12.6640625" bestFit="1" customWidth="1"/>
    <col min="1163" max="1170" width="11.6640625" bestFit="1" customWidth="1"/>
    <col min="1171" max="1173" width="12.6640625" bestFit="1" customWidth="1"/>
    <col min="1174" max="1180" width="11.6640625" bestFit="1" customWidth="1"/>
    <col min="1181" max="1181" width="12.6640625" bestFit="1" customWidth="1"/>
    <col min="1182" max="1183" width="11.6640625" bestFit="1" customWidth="1"/>
    <col min="1184" max="1188" width="12.6640625" bestFit="1" customWidth="1"/>
    <col min="1189" max="1189" width="11.6640625" bestFit="1" customWidth="1"/>
    <col min="1190" max="1190" width="12.6640625" bestFit="1" customWidth="1"/>
    <col min="1191" max="1191" width="11.6640625" bestFit="1" customWidth="1"/>
    <col min="1192" max="1192" width="10.6640625" bestFit="1" customWidth="1"/>
    <col min="1193" max="1193" width="11.6640625" bestFit="1" customWidth="1"/>
    <col min="1194" max="1196" width="12.6640625" bestFit="1" customWidth="1"/>
    <col min="1197" max="1197" width="11.6640625" bestFit="1" customWidth="1"/>
    <col min="1198" max="1202" width="12.6640625" bestFit="1" customWidth="1"/>
    <col min="1203" max="1204" width="10.6640625" bestFit="1" customWidth="1"/>
    <col min="1205" max="1205" width="11.6640625" bestFit="1" customWidth="1"/>
    <col min="1206" max="1206" width="10.6640625" bestFit="1" customWidth="1"/>
    <col min="1207" max="1208" width="11.6640625" bestFit="1" customWidth="1"/>
    <col min="1209" max="1215" width="12.6640625" bestFit="1" customWidth="1"/>
    <col min="1216" max="1216" width="10.6640625" bestFit="1" customWidth="1"/>
    <col min="1217" max="1218" width="11.6640625" bestFit="1" customWidth="1"/>
    <col min="1219" max="1220" width="12.6640625" bestFit="1" customWidth="1"/>
    <col min="1221" max="1222" width="11.6640625" bestFit="1" customWidth="1"/>
    <col min="1223" max="1223" width="12.6640625" bestFit="1" customWidth="1"/>
    <col min="1224" max="1225" width="11.6640625" bestFit="1" customWidth="1"/>
    <col min="1226" max="1226" width="12.6640625" bestFit="1" customWidth="1"/>
    <col min="1227" max="1227" width="11.6640625" bestFit="1" customWidth="1"/>
    <col min="1228" max="1228" width="12.6640625" bestFit="1" customWidth="1"/>
    <col min="1229" max="1229" width="11.6640625" bestFit="1" customWidth="1"/>
    <col min="1230" max="1232" width="13.6640625" bestFit="1" customWidth="1"/>
    <col min="1233" max="1233" width="12.6640625" bestFit="1" customWidth="1"/>
    <col min="1234" max="1234" width="13.6640625" bestFit="1" customWidth="1"/>
    <col min="1235" max="1235" width="12.6640625" bestFit="1" customWidth="1"/>
    <col min="1236" max="1238" width="13.6640625" bestFit="1" customWidth="1"/>
    <col min="1239" max="1240" width="12.6640625" bestFit="1" customWidth="1"/>
    <col min="1241" max="1247" width="13.6640625" bestFit="1" customWidth="1"/>
    <col min="1248" max="1250" width="12.6640625" bestFit="1" customWidth="1"/>
    <col min="1251" max="1252" width="13.6640625" bestFit="1" customWidth="1"/>
    <col min="1253" max="1253" width="12.6640625" bestFit="1" customWidth="1"/>
    <col min="1254" max="1254" width="13.6640625" bestFit="1" customWidth="1"/>
    <col min="1255" max="1255" width="10.6640625" bestFit="1" customWidth="1"/>
    <col min="1256" max="1257" width="11.6640625" bestFit="1" customWidth="1"/>
    <col min="1258" max="1259" width="10.6640625" bestFit="1" customWidth="1"/>
    <col min="1260" max="1262" width="12.6640625" bestFit="1" customWidth="1"/>
    <col min="1263" max="1263" width="11.6640625" bestFit="1" customWidth="1"/>
    <col min="1264" max="1265" width="12.6640625" bestFit="1" customWidth="1"/>
    <col min="1266" max="1266" width="11.6640625" bestFit="1" customWidth="1"/>
    <col min="1267" max="1269" width="12.6640625" bestFit="1" customWidth="1"/>
    <col min="1270" max="1271" width="11.6640625" bestFit="1" customWidth="1"/>
    <col min="1272" max="1272" width="10.6640625" bestFit="1" customWidth="1"/>
    <col min="1273" max="1273" width="11.6640625" bestFit="1" customWidth="1"/>
    <col min="1274" max="1274" width="12.6640625" bestFit="1" customWidth="1"/>
    <col min="1275" max="1275" width="11.6640625" bestFit="1" customWidth="1"/>
    <col min="1276" max="1278" width="12.6640625" bestFit="1" customWidth="1"/>
    <col min="1279" max="1279" width="11.6640625" bestFit="1" customWidth="1"/>
    <col min="1280" max="1280" width="10.6640625" bestFit="1" customWidth="1"/>
    <col min="1281" max="1283" width="11.6640625" bestFit="1" customWidth="1"/>
    <col min="1284" max="1284" width="12.6640625" bestFit="1" customWidth="1"/>
    <col min="1285" max="1286" width="11.6640625" bestFit="1" customWidth="1"/>
    <col min="1287" max="1287" width="10.6640625" bestFit="1" customWidth="1"/>
    <col min="1288" max="1289" width="11.6640625" bestFit="1" customWidth="1"/>
    <col min="1290" max="1290" width="10.6640625" bestFit="1" customWidth="1"/>
    <col min="1291" max="1293" width="11.6640625" bestFit="1" customWidth="1"/>
    <col min="1294" max="1294" width="12.6640625" bestFit="1" customWidth="1"/>
    <col min="1295" max="1297" width="11.6640625" bestFit="1" customWidth="1"/>
    <col min="1298" max="1298" width="10.6640625" bestFit="1" customWidth="1"/>
    <col min="1299" max="1301" width="11.6640625" bestFit="1" customWidth="1"/>
    <col min="1302" max="1303" width="12.6640625" bestFit="1" customWidth="1"/>
    <col min="1304" max="1304" width="10.6640625" bestFit="1" customWidth="1"/>
    <col min="1305" max="1308" width="12.6640625" bestFit="1" customWidth="1"/>
    <col min="1309" max="1311" width="11.6640625" bestFit="1" customWidth="1"/>
    <col min="1312" max="1312" width="12.6640625" bestFit="1" customWidth="1"/>
    <col min="1313" max="1314" width="11.6640625" bestFit="1" customWidth="1"/>
    <col min="1315" max="1315" width="10.6640625" bestFit="1" customWidth="1"/>
    <col min="1316" max="1316" width="12.6640625" bestFit="1" customWidth="1"/>
    <col min="1317" max="1317" width="11.6640625" bestFit="1" customWidth="1"/>
    <col min="1318" max="1318" width="10.6640625" bestFit="1" customWidth="1"/>
    <col min="1319" max="1320" width="11.6640625" bestFit="1" customWidth="1"/>
    <col min="1321" max="1325" width="12.6640625" bestFit="1" customWidth="1"/>
    <col min="1326" max="1326" width="11.6640625" bestFit="1" customWidth="1"/>
    <col min="1327" max="1327" width="10.6640625" bestFit="1" customWidth="1"/>
    <col min="1328" max="1330" width="11.6640625" bestFit="1" customWidth="1"/>
    <col min="1331" max="1331" width="12.6640625" bestFit="1" customWidth="1"/>
    <col min="1332" max="1332" width="11.6640625" bestFit="1" customWidth="1"/>
    <col min="1333" max="1336" width="12.6640625" bestFit="1" customWidth="1"/>
    <col min="1337" max="1337" width="11.6640625" bestFit="1" customWidth="1"/>
    <col min="1338" max="1341" width="12.6640625" bestFit="1" customWidth="1"/>
    <col min="1342" max="1345" width="13.6640625" bestFit="1" customWidth="1"/>
    <col min="1346" max="1346" width="12.6640625" bestFit="1" customWidth="1"/>
    <col min="1347" max="1352" width="13.6640625" bestFit="1" customWidth="1"/>
    <col min="1353" max="1354" width="12.6640625" bestFit="1" customWidth="1"/>
    <col min="1355" max="1355" width="11.6640625" bestFit="1" customWidth="1"/>
    <col min="1356" max="1357" width="12.6640625" bestFit="1" customWidth="1"/>
    <col min="1358" max="1358" width="13.6640625" bestFit="1" customWidth="1"/>
    <col min="1359" max="1359" width="12.6640625" bestFit="1" customWidth="1"/>
    <col min="1360" max="1364" width="13.6640625" bestFit="1" customWidth="1"/>
    <col min="1365" max="1365" width="11.6640625" bestFit="1" customWidth="1"/>
    <col min="1366" max="1371" width="13.6640625" bestFit="1" customWidth="1"/>
    <col min="1372" max="1372" width="12.6640625" bestFit="1" customWidth="1"/>
    <col min="1373" max="1373" width="10.6640625" bestFit="1" customWidth="1"/>
    <col min="1374" max="1375" width="11.6640625" bestFit="1" customWidth="1"/>
    <col min="1376" max="1381" width="12.6640625" bestFit="1" customWidth="1"/>
    <col min="1382" max="1382" width="10.6640625" bestFit="1" customWidth="1"/>
    <col min="1383" max="1383" width="11.6640625" bestFit="1" customWidth="1"/>
    <col min="1384" max="1384" width="12.6640625" bestFit="1" customWidth="1"/>
    <col min="1385" max="1389" width="11.6640625" bestFit="1" customWidth="1"/>
    <col min="1390" max="1392" width="12.6640625" bestFit="1" customWidth="1"/>
    <col min="1393" max="1393" width="11.6640625" bestFit="1" customWidth="1"/>
    <col min="1394" max="1397" width="12.6640625" bestFit="1" customWidth="1"/>
    <col min="1398" max="1401" width="11.6640625" bestFit="1" customWidth="1"/>
    <col min="1402" max="1402" width="10.6640625" bestFit="1" customWidth="1"/>
    <col min="1403" max="1405" width="11.6640625" bestFit="1" customWidth="1"/>
    <col min="1406" max="1408" width="12.6640625" bestFit="1" customWidth="1"/>
    <col min="1409" max="1411" width="11.6640625" bestFit="1" customWidth="1"/>
    <col min="1412" max="1416" width="12.6640625" bestFit="1" customWidth="1"/>
    <col min="1417" max="1418" width="11.6640625" bestFit="1" customWidth="1"/>
    <col min="1419" max="1423" width="12.6640625" bestFit="1" customWidth="1"/>
    <col min="1424" max="1426" width="11.6640625" bestFit="1" customWidth="1"/>
    <col min="1427" max="1429" width="12.6640625" bestFit="1" customWidth="1"/>
    <col min="1430" max="1430" width="11.6640625" bestFit="1" customWidth="1"/>
    <col min="1431" max="1433" width="12.6640625" bestFit="1" customWidth="1"/>
    <col min="1434" max="1436" width="11.6640625" bestFit="1" customWidth="1"/>
    <col min="1437" max="1440" width="12.6640625" bestFit="1" customWidth="1"/>
    <col min="1441" max="1441" width="11.6640625" bestFit="1" customWidth="1"/>
    <col min="1442" max="1442" width="12.6640625" bestFit="1" customWidth="1"/>
    <col min="1443" max="1443" width="11.6640625" bestFit="1" customWidth="1"/>
    <col min="1444" max="1444" width="12.6640625" bestFit="1" customWidth="1"/>
    <col min="1445" max="1447" width="11.6640625" bestFit="1" customWidth="1"/>
    <col min="1448" max="1448" width="10.6640625" bestFit="1" customWidth="1"/>
    <col min="1449" max="1449" width="11.6640625" bestFit="1" customWidth="1"/>
    <col min="1450" max="1451" width="12.6640625" bestFit="1" customWidth="1"/>
    <col min="1452" max="1452" width="11.6640625" bestFit="1" customWidth="1"/>
    <col min="1453" max="1453" width="12.6640625" bestFit="1" customWidth="1"/>
    <col min="1454" max="1463" width="13.6640625" bestFit="1" customWidth="1"/>
    <col min="1464" max="1464" width="12.6640625" bestFit="1" customWidth="1"/>
    <col min="1465" max="1465" width="11.6640625" bestFit="1" customWidth="1"/>
    <col min="1466" max="1468" width="12.6640625" bestFit="1" customWidth="1"/>
    <col min="1469" max="1469" width="13.6640625" bestFit="1" customWidth="1"/>
    <col min="1470" max="1470" width="12.6640625" bestFit="1" customWidth="1"/>
    <col min="1471" max="1471" width="13.6640625" bestFit="1" customWidth="1"/>
    <col min="1472" max="1472" width="12.6640625" bestFit="1" customWidth="1"/>
    <col min="1473" max="1474" width="13.6640625" bestFit="1" customWidth="1"/>
    <col min="1475" max="1475" width="10.6640625" bestFit="1" customWidth="1"/>
    <col min="1476" max="1476" width="11.6640625" bestFit="1" customWidth="1"/>
    <col min="1477" max="1479" width="12.6640625" bestFit="1" customWidth="1"/>
    <col min="1480" max="1480" width="11.6640625" bestFit="1" customWidth="1"/>
    <col min="1481" max="1482" width="12.6640625" bestFit="1" customWidth="1"/>
    <col min="1483" max="1483" width="11.6640625" bestFit="1" customWidth="1"/>
    <col min="1484" max="1484" width="12.6640625" bestFit="1" customWidth="1"/>
    <col min="1485" max="1486" width="11.6640625" bestFit="1" customWidth="1"/>
    <col min="1487" max="1487" width="10.6640625" bestFit="1" customWidth="1"/>
    <col min="1488" max="1489" width="11.6640625" bestFit="1" customWidth="1"/>
    <col min="1490" max="1491" width="12.6640625" bestFit="1" customWidth="1"/>
    <col min="1492" max="1492" width="11.6640625" bestFit="1" customWidth="1"/>
    <col min="1493" max="1495" width="12.6640625" bestFit="1" customWidth="1"/>
    <col min="1496" max="1497" width="10.6640625" bestFit="1" customWidth="1"/>
    <col min="1498" max="1499" width="11.6640625" bestFit="1" customWidth="1"/>
    <col min="1500" max="1507" width="12.6640625" bestFit="1" customWidth="1"/>
    <col min="1508" max="1511" width="11.6640625" bestFit="1" customWidth="1"/>
    <col min="1512" max="1512" width="10.6640625" bestFit="1" customWidth="1"/>
    <col min="1513" max="1516" width="12.6640625" bestFit="1" customWidth="1"/>
    <col min="1517" max="1517" width="10.6640625" bestFit="1" customWidth="1"/>
    <col min="1518" max="1519" width="11.6640625" bestFit="1" customWidth="1"/>
    <col min="1520" max="1520" width="10.6640625" bestFit="1" customWidth="1"/>
    <col min="1521" max="1523" width="11.6640625" bestFit="1" customWidth="1"/>
    <col min="1524" max="1526" width="12.6640625" bestFit="1" customWidth="1"/>
    <col min="1527" max="1527" width="11.6640625" bestFit="1" customWidth="1"/>
    <col min="1528" max="1528" width="12.6640625" bestFit="1" customWidth="1"/>
    <col min="1529" max="1530" width="11.6640625" bestFit="1" customWidth="1"/>
    <col min="1531" max="1534" width="12.6640625" bestFit="1" customWidth="1"/>
    <col min="1535" max="1535" width="11.6640625" bestFit="1" customWidth="1"/>
    <col min="1536" max="1536" width="12.6640625" bestFit="1" customWidth="1"/>
    <col min="1537" max="1537" width="10.6640625" bestFit="1" customWidth="1"/>
    <col min="1538" max="1540" width="11.6640625" bestFit="1" customWidth="1"/>
    <col min="1541" max="1543" width="12.6640625" bestFit="1" customWidth="1"/>
    <col min="1544" max="1545" width="11.6640625" bestFit="1" customWidth="1"/>
    <col min="1546" max="1549" width="12.6640625" bestFit="1" customWidth="1"/>
    <col min="1550" max="1552" width="11.6640625" bestFit="1" customWidth="1"/>
    <col min="1553" max="1555" width="12.6640625" bestFit="1" customWidth="1"/>
    <col min="1556" max="1557" width="11.6640625" bestFit="1" customWidth="1"/>
    <col min="1558" max="1560" width="12.6640625" bestFit="1" customWidth="1"/>
    <col min="1561" max="1561" width="13.6640625" bestFit="1" customWidth="1"/>
    <col min="1562" max="1562" width="12.6640625" bestFit="1" customWidth="1"/>
    <col min="1563" max="1564" width="13.6640625" bestFit="1" customWidth="1"/>
    <col min="1565" max="1565" width="12.6640625" bestFit="1" customWidth="1"/>
    <col min="1566" max="1568" width="13.6640625" bestFit="1" customWidth="1"/>
    <col min="1569" max="1569" width="12.6640625" bestFit="1" customWidth="1"/>
    <col min="1570" max="1570" width="11.6640625" bestFit="1" customWidth="1"/>
    <col min="1571" max="1573" width="12.6640625" bestFit="1" customWidth="1"/>
    <col min="1574" max="1575" width="11.6640625" bestFit="1" customWidth="1"/>
    <col min="1576" max="1576" width="10.6640625" bestFit="1" customWidth="1"/>
    <col min="1577" max="1579" width="11.6640625" bestFit="1" customWidth="1"/>
    <col min="1580" max="1580" width="12.6640625" bestFit="1" customWidth="1"/>
    <col min="1581" max="1581" width="11.6640625" bestFit="1" customWidth="1"/>
    <col min="1582" max="1583" width="12.6640625" bestFit="1" customWidth="1"/>
    <col min="1584" max="1587" width="11.6640625" bestFit="1" customWidth="1"/>
    <col min="1588" max="1594" width="12.6640625" bestFit="1" customWidth="1"/>
    <col min="1595" max="1598" width="11.6640625" bestFit="1" customWidth="1"/>
    <col min="1599" max="1599" width="10.6640625" bestFit="1" customWidth="1"/>
    <col min="1600" max="1600" width="11.6640625" bestFit="1" customWidth="1"/>
    <col min="1601" max="1604" width="12.6640625" bestFit="1" customWidth="1"/>
    <col min="1605" max="1605" width="11.6640625" bestFit="1" customWidth="1"/>
    <col min="1606" max="1606" width="10.6640625" bestFit="1" customWidth="1"/>
    <col min="1607" max="1610" width="11.6640625" bestFit="1" customWidth="1"/>
    <col min="1611" max="1611" width="10.6640625" bestFit="1" customWidth="1"/>
    <col min="1612" max="1613" width="11.6640625" bestFit="1" customWidth="1"/>
    <col min="1614" max="1616" width="12.6640625" bestFit="1" customWidth="1"/>
    <col min="1617" max="1617" width="11.6640625" bestFit="1" customWidth="1"/>
    <col min="1618" max="1619" width="12.6640625" bestFit="1" customWidth="1"/>
    <col min="1620" max="1621" width="11.6640625" bestFit="1" customWidth="1"/>
    <col min="1622" max="1622" width="12.6640625" bestFit="1" customWidth="1"/>
    <col min="1623" max="1625" width="11.6640625" bestFit="1" customWidth="1"/>
    <col min="1626" max="1627" width="12.6640625" bestFit="1" customWidth="1"/>
    <col min="1628" max="1629" width="13.6640625" bestFit="1" customWidth="1"/>
    <col min="1630" max="1630" width="12.6640625" bestFit="1" customWidth="1"/>
    <col min="1631" max="1631" width="13.6640625" bestFit="1" customWidth="1"/>
    <col min="1632" max="1635" width="12.6640625" bestFit="1" customWidth="1"/>
    <col min="1636" max="1636" width="13.6640625" bestFit="1" customWidth="1"/>
    <col min="1637" max="1637" width="11.6640625" bestFit="1" customWidth="1"/>
    <col min="1638" max="1638" width="12.6640625" bestFit="1" customWidth="1"/>
    <col min="1639" max="1639" width="13.6640625" bestFit="1" customWidth="1"/>
    <col min="1640" max="1640" width="12.6640625" bestFit="1" customWidth="1"/>
    <col min="1641" max="1641" width="13.6640625" bestFit="1" customWidth="1"/>
    <col min="1642" max="1642" width="11.6640625" bestFit="1" customWidth="1"/>
    <col min="1643" max="1643" width="12.6640625" bestFit="1" customWidth="1"/>
    <col min="1644" max="1645" width="11.6640625" bestFit="1" customWidth="1"/>
    <col min="1646" max="1647" width="12.6640625" bestFit="1" customWidth="1"/>
    <col min="1648" max="1648" width="11.6640625" bestFit="1" customWidth="1"/>
    <col min="1649" max="1649" width="10.6640625" bestFit="1" customWidth="1"/>
    <col min="1650" max="1650" width="11.6640625" bestFit="1" customWidth="1"/>
    <col min="1651" max="1652" width="12.6640625" bestFit="1" customWidth="1"/>
    <col min="1653" max="1654" width="11.6640625" bestFit="1" customWidth="1"/>
    <col min="1655" max="1657" width="12.6640625" bestFit="1" customWidth="1"/>
    <col min="1658" max="1658" width="11.6640625" bestFit="1" customWidth="1"/>
    <col min="1659" max="1662" width="10.6640625" bestFit="1" customWidth="1"/>
    <col min="1663" max="1663" width="11.6640625" bestFit="1" customWidth="1"/>
    <col min="1664" max="1664" width="10.6640625" bestFit="1" customWidth="1"/>
    <col min="1665" max="1665" width="11.6640625" bestFit="1" customWidth="1"/>
    <col min="1666" max="1666" width="12.6640625" bestFit="1" customWidth="1"/>
    <col min="1667" max="1667" width="11.6640625" bestFit="1" customWidth="1"/>
    <col min="1668" max="1669" width="12.6640625" bestFit="1" customWidth="1"/>
    <col min="1670" max="1670" width="9.83203125" bestFit="1" customWidth="1"/>
    <col min="1671" max="1672" width="12.6640625" bestFit="1" customWidth="1"/>
    <col min="1673" max="1674" width="11.6640625" bestFit="1" customWidth="1"/>
    <col min="1675" max="1676" width="12.6640625" bestFit="1" customWidth="1"/>
    <col min="1677" max="1677" width="11.6640625" bestFit="1" customWidth="1"/>
    <col min="1678" max="1679" width="12.6640625" bestFit="1" customWidth="1"/>
    <col min="1680" max="1680" width="10.6640625" bestFit="1" customWidth="1"/>
    <col min="1681" max="1681" width="11.6640625" bestFit="1" customWidth="1"/>
    <col min="1682" max="1683" width="12.6640625" bestFit="1" customWidth="1"/>
    <col min="1684" max="1685" width="11.6640625" bestFit="1" customWidth="1"/>
    <col min="1686" max="1687" width="12.6640625" bestFit="1" customWidth="1"/>
    <col min="1688" max="1690" width="11.6640625" bestFit="1" customWidth="1"/>
    <col min="1691" max="1691" width="12.6640625" bestFit="1" customWidth="1"/>
    <col min="1692" max="1692" width="11.6640625" bestFit="1" customWidth="1"/>
    <col min="1693" max="1694" width="12.6640625" bestFit="1" customWidth="1"/>
    <col min="1695" max="1697" width="11.6640625" bestFit="1" customWidth="1"/>
    <col min="1698" max="1701" width="12.6640625" bestFit="1" customWidth="1"/>
    <col min="1702" max="1704" width="11.6640625" bestFit="1" customWidth="1"/>
    <col min="1705" max="1705" width="12.6640625" bestFit="1" customWidth="1"/>
    <col min="1706" max="1706" width="11.6640625" bestFit="1" customWidth="1"/>
    <col min="1707" max="1711" width="12.6640625" bestFit="1" customWidth="1"/>
    <col min="1712" max="1712" width="13.6640625" bestFit="1" customWidth="1"/>
    <col min="1713" max="1713" width="12.6640625" bestFit="1" customWidth="1"/>
    <col min="1714" max="1715" width="13.6640625" bestFit="1" customWidth="1"/>
    <col min="1716" max="1717" width="12.6640625" bestFit="1" customWidth="1"/>
    <col min="1718" max="1720" width="13.6640625" bestFit="1" customWidth="1"/>
    <col min="1721" max="1721" width="12.6640625" bestFit="1" customWidth="1"/>
    <col min="1722" max="1722" width="13.6640625" bestFit="1" customWidth="1"/>
    <col min="1723" max="1723" width="12.6640625" bestFit="1" customWidth="1"/>
    <col min="1724" max="1727" width="13.6640625" bestFit="1" customWidth="1"/>
    <col min="1728" max="1730" width="12.6640625" bestFit="1" customWidth="1"/>
    <col min="1731" max="1732" width="13.6640625" bestFit="1" customWidth="1"/>
    <col min="1733" max="1733" width="10.6640625" bestFit="1" customWidth="1"/>
    <col min="1734" max="1738" width="11.6640625" bestFit="1" customWidth="1"/>
    <col min="1739" max="1741" width="12.6640625" bestFit="1" customWidth="1"/>
    <col min="1742" max="1742" width="11.6640625" bestFit="1" customWidth="1"/>
    <col min="1743" max="1745" width="12.6640625" bestFit="1" customWidth="1"/>
    <col min="1746" max="1746" width="11.6640625" bestFit="1" customWidth="1"/>
    <col min="1747" max="1748" width="12.6640625" bestFit="1" customWidth="1"/>
    <col min="1749" max="1749" width="11.6640625" bestFit="1" customWidth="1"/>
    <col min="1750" max="1751" width="10.6640625" bestFit="1" customWidth="1"/>
    <col min="1752" max="1754" width="11.6640625" bestFit="1" customWidth="1"/>
    <col min="1755" max="1755" width="10.6640625" bestFit="1" customWidth="1"/>
    <col min="1756" max="1756" width="11.6640625" bestFit="1" customWidth="1"/>
    <col min="1757" max="1758" width="12.6640625" bestFit="1" customWidth="1"/>
    <col min="1759" max="1759" width="11.6640625" bestFit="1" customWidth="1"/>
    <col min="1760" max="1764" width="12.6640625" bestFit="1" customWidth="1"/>
    <col min="1765" max="1767" width="11.6640625" bestFit="1" customWidth="1"/>
    <col min="1768" max="1769" width="12.6640625" bestFit="1" customWidth="1"/>
    <col min="1770" max="1773" width="11.6640625" bestFit="1" customWidth="1"/>
    <col min="1774" max="1777" width="12.6640625" bestFit="1" customWidth="1"/>
    <col min="1778" max="1778" width="11.6640625" bestFit="1" customWidth="1"/>
    <col min="1779" max="1780" width="10.6640625" bestFit="1" customWidth="1"/>
    <col min="1781" max="1784" width="12.6640625" bestFit="1" customWidth="1"/>
    <col min="1785" max="1785" width="10.6640625" bestFit="1" customWidth="1"/>
    <col min="1786" max="1787" width="11.6640625" bestFit="1" customWidth="1"/>
    <col min="1788" max="1793" width="12.6640625" bestFit="1" customWidth="1"/>
    <col min="1794" max="1795" width="11.6640625" bestFit="1" customWidth="1"/>
    <col min="1796" max="1797" width="12.6640625" bestFit="1" customWidth="1"/>
    <col min="1798" max="1798" width="11.6640625" bestFit="1" customWidth="1"/>
    <col min="1799" max="1800" width="12.6640625" bestFit="1" customWidth="1"/>
    <col min="1801" max="1803" width="13.6640625" bestFit="1" customWidth="1"/>
    <col min="1804" max="1804" width="12.6640625" bestFit="1" customWidth="1"/>
    <col min="1805" max="1810" width="13.6640625" bestFit="1" customWidth="1"/>
    <col min="1811" max="1812" width="11.6640625" bestFit="1" customWidth="1"/>
    <col min="1813" max="1815" width="12.6640625" bestFit="1" customWidth="1"/>
    <col min="1816" max="1818" width="11.6640625" bestFit="1" customWidth="1"/>
    <col min="1819" max="1821" width="12.6640625" bestFit="1" customWidth="1"/>
    <col min="1822" max="1822" width="11.6640625" bestFit="1" customWidth="1"/>
    <col min="1823" max="1826" width="12.6640625" bestFit="1" customWidth="1"/>
    <col min="1827" max="1831" width="11.6640625" bestFit="1" customWidth="1"/>
    <col min="1832" max="1835" width="12.6640625" bestFit="1" customWidth="1"/>
    <col min="1836" max="1836" width="10.6640625" bestFit="1" customWidth="1"/>
    <col min="1837" max="1837" width="11.6640625" bestFit="1" customWidth="1"/>
    <col min="1838" max="1841" width="12.6640625" bestFit="1" customWidth="1"/>
    <col min="1842" max="1843" width="10.6640625" bestFit="1" customWidth="1"/>
    <col min="1844" max="1844" width="11.6640625" bestFit="1" customWidth="1"/>
    <col min="1845" max="1847" width="12.6640625" bestFit="1" customWidth="1"/>
    <col min="1848" max="1848" width="10.6640625" bestFit="1" customWidth="1"/>
    <col min="1849" max="1849" width="11.6640625" bestFit="1" customWidth="1"/>
    <col min="1850" max="1850" width="12.6640625" bestFit="1" customWidth="1"/>
    <col min="1851" max="1854" width="11.6640625" bestFit="1" customWidth="1"/>
    <col min="1855" max="1855" width="12.6640625" bestFit="1" customWidth="1"/>
    <col min="1856" max="1858" width="11.6640625" bestFit="1" customWidth="1"/>
    <col min="1859" max="1859" width="12.6640625" bestFit="1" customWidth="1"/>
    <col min="1860" max="1861" width="11.6640625" bestFit="1" customWidth="1"/>
    <col min="1862" max="1863" width="12.6640625" bestFit="1" customWidth="1"/>
    <col min="1864" max="1864" width="11.6640625" bestFit="1" customWidth="1"/>
    <col min="1865" max="1868" width="12.6640625" bestFit="1" customWidth="1"/>
    <col min="1869" max="1870" width="13.6640625" bestFit="1" customWidth="1"/>
    <col min="1871" max="1876" width="12.6640625" bestFit="1" customWidth="1"/>
    <col min="1877" max="1878" width="13.6640625" bestFit="1" customWidth="1"/>
    <col min="1879" max="1882" width="11.6640625" bestFit="1" customWidth="1"/>
    <col min="1883" max="1887" width="12.6640625" bestFit="1" customWidth="1"/>
    <col min="1888" max="1888" width="11.6640625" bestFit="1" customWidth="1"/>
    <col min="1889" max="1890" width="12.6640625" bestFit="1" customWidth="1"/>
    <col min="1891" max="1891" width="15.1640625" bestFit="1" customWidth="1"/>
    <col min="1892" max="1892" width="11.6640625" bestFit="1" customWidth="1"/>
    <col min="1893" max="1893" width="12.6640625" bestFit="1" customWidth="1"/>
    <col min="1894" max="1894" width="10.6640625" bestFit="1" customWidth="1"/>
    <col min="1895" max="1895" width="11.6640625" bestFit="1" customWidth="1"/>
    <col min="1896" max="1897" width="12.6640625" bestFit="1" customWidth="1"/>
    <col min="1898" max="1900" width="11.6640625" bestFit="1" customWidth="1"/>
    <col min="1901" max="1904" width="12.6640625" bestFit="1" customWidth="1"/>
    <col min="1905" max="1905" width="11.6640625" bestFit="1" customWidth="1"/>
    <col min="1906" max="1907" width="12.6640625" bestFit="1" customWidth="1"/>
    <col min="1908" max="1908" width="11.6640625" bestFit="1" customWidth="1"/>
    <col min="1909" max="1909" width="13.6640625" bestFit="1" customWidth="1"/>
    <col min="1910" max="1914" width="12.6640625" bestFit="1" customWidth="1"/>
    <col min="1915" max="1916" width="11.6640625" bestFit="1" customWidth="1"/>
    <col min="1917" max="1917" width="12.6640625" bestFit="1" customWidth="1"/>
    <col min="1918" max="1918" width="11.6640625" bestFit="1" customWidth="1"/>
    <col min="1919" max="1921" width="12.6640625" bestFit="1" customWidth="1"/>
    <col min="1922" max="1923" width="11.6640625" bestFit="1" customWidth="1"/>
    <col min="1924" max="1924" width="12.6640625" bestFit="1" customWidth="1"/>
    <col min="1925" max="1925" width="10.6640625" bestFit="1" customWidth="1"/>
    <col min="1926" max="1926" width="11.6640625" bestFit="1" customWidth="1"/>
    <col min="1927" max="1928" width="12.6640625" bestFit="1" customWidth="1"/>
    <col min="1929" max="1929" width="11.6640625" bestFit="1" customWidth="1"/>
    <col min="1930" max="1931" width="12.6640625" bestFit="1" customWidth="1"/>
    <col min="1932" max="1933" width="11.6640625" bestFit="1" customWidth="1"/>
    <col min="1934" max="1935" width="12.6640625" bestFit="1" customWidth="1"/>
    <col min="1936" max="1936" width="10.6640625" bestFit="1" customWidth="1"/>
    <col min="1937" max="1938" width="13.6640625" bestFit="1" customWidth="1"/>
    <col min="1939" max="1939" width="12.6640625" bestFit="1" customWidth="1"/>
    <col min="1940" max="1940" width="13.6640625" bestFit="1" customWidth="1"/>
    <col min="1941" max="1941" width="12.6640625" bestFit="1" customWidth="1"/>
    <col min="1942" max="1943" width="11.6640625" bestFit="1" customWidth="1"/>
    <col min="1944" max="1945" width="12.6640625" bestFit="1" customWidth="1"/>
    <col min="1946" max="1946" width="13.6640625" bestFit="1" customWidth="1"/>
    <col min="1947" max="1951" width="12.6640625" bestFit="1" customWidth="1"/>
    <col min="1952" max="1953" width="10.6640625" bestFit="1" customWidth="1"/>
    <col min="1954" max="1955" width="12.6640625" bestFit="1" customWidth="1"/>
    <col min="1956" max="1959" width="11.6640625" bestFit="1" customWidth="1"/>
    <col min="1960" max="1962" width="12.6640625" bestFit="1" customWidth="1"/>
    <col min="1963" max="1963" width="11.6640625" bestFit="1" customWidth="1"/>
    <col min="1964" max="1965" width="12.6640625" bestFit="1" customWidth="1"/>
    <col min="1966" max="1966" width="11.6640625" bestFit="1" customWidth="1"/>
    <col min="1967" max="1967" width="10.6640625" bestFit="1" customWidth="1"/>
    <col min="1968" max="1968" width="12.6640625" bestFit="1" customWidth="1"/>
    <col min="1969" max="1971" width="11.6640625" bestFit="1" customWidth="1"/>
    <col min="1972" max="1975" width="12.6640625" bestFit="1" customWidth="1"/>
    <col min="1976" max="1976" width="11.6640625" bestFit="1" customWidth="1"/>
    <col min="1977" max="1979" width="12.6640625" bestFit="1" customWidth="1"/>
    <col min="1980" max="1980" width="11.6640625" bestFit="1" customWidth="1"/>
    <col min="1981" max="1982" width="12.6640625" bestFit="1" customWidth="1"/>
    <col min="1983" max="1984" width="13.6640625" bestFit="1" customWidth="1"/>
    <col min="1985" max="1985" width="12.6640625" bestFit="1" customWidth="1"/>
    <col min="1986" max="1986" width="13.6640625" bestFit="1" customWidth="1"/>
    <col min="1987" max="1987" width="11.6640625" bestFit="1" customWidth="1"/>
    <col min="1988" max="1989" width="12.6640625" bestFit="1" customWidth="1"/>
    <col min="1990" max="1991" width="11.6640625" bestFit="1" customWidth="1"/>
    <col min="1992" max="1998" width="12.6640625" bestFit="1" customWidth="1"/>
    <col min="1999" max="2002" width="11.6640625" bestFit="1" customWidth="1"/>
    <col min="2003" max="2004" width="12.6640625" bestFit="1" customWidth="1"/>
    <col min="2005" max="2005" width="11.6640625" bestFit="1" customWidth="1"/>
    <col min="2006" max="2018" width="12.6640625" bestFit="1" customWidth="1"/>
    <col min="2019" max="2021" width="13.6640625" bestFit="1" customWidth="1"/>
    <col min="2022" max="2024" width="11.6640625" bestFit="1" customWidth="1"/>
    <col min="2025" max="2026" width="13.6640625" bestFit="1" customWidth="1"/>
    <col min="2027" max="2027" width="12.6640625" bestFit="1" customWidth="1"/>
    <col min="2028" max="2030" width="13.6640625" bestFit="1" customWidth="1"/>
    <col min="2031" max="2031" width="10.6640625" bestFit="1" customWidth="1"/>
    <col min="2032" max="2032" width="11.6640625" bestFit="1" customWidth="1"/>
    <col min="2033" max="2035" width="12.6640625" bestFit="1" customWidth="1"/>
    <col min="2036" max="2036" width="11.6640625" bestFit="1" customWidth="1"/>
    <col min="2037" max="2037" width="12.6640625" bestFit="1" customWidth="1"/>
    <col min="2038" max="2042" width="11.6640625" bestFit="1" customWidth="1"/>
    <col min="2043" max="2043" width="12.6640625" bestFit="1" customWidth="1"/>
    <col min="2044" max="2044" width="11.6640625" bestFit="1" customWidth="1"/>
    <col min="2045" max="2045" width="12.6640625" bestFit="1" customWidth="1"/>
    <col min="2046" max="2047" width="11.6640625" bestFit="1" customWidth="1"/>
    <col min="2048" max="2048" width="10.6640625" bestFit="1" customWidth="1"/>
    <col min="2049" max="2049" width="11.6640625" bestFit="1" customWidth="1"/>
    <col min="2050" max="2050" width="12.6640625" bestFit="1" customWidth="1"/>
    <col min="2051" max="2053" width="11.6640625" bestFit="1" customWidth="1"/>
    <col min="2054" max="2057" width="12.6640625" bestFit="1" customWidth="1"/>
    <col min="2058" max="2058" width="10.6640625" bestFit="1" customWidth="1"/>
    <col min="2059" max="2061" width="12.6640625" bestFit="1" customWidth="1"/>
    <col min="2062" max="2062" width="11.6640625" bestFit="1" customWidth="1"/>
    <col min="2063" max="2063" width="12.6640625" bestFit="1" customWidth="1"/>
    <col min="2064" max="2064" width="11.6640625" bestFit="1" customWidth="1"/>
    <col min="2065" max="2067" width="12.6640625" bestFit="1" customWidth="1"/>
    <col min="2068" max="2070" width="11.6640625" bestFit="1" customWidth="1"/>
    <col min="2071" max="2071" width="12.6640625" bestFit="1" customWidth="1"/>
    <col min="2072" max="2076" width="13.6640625" bestFit="1" customWidth="1"/>
    <col min="2077" max="2077" width="12.6640625" bestFit="1" customWidth="1"/>
    <col min="2078" max="2079" width="11.6640625" bestFit="1" customWidth="1"/>
    <col min="2080" max="2080" width="13.6640625" bestFit="1" customWidth="1"/>
    <col min="2081" max="2081" width="12.6640625" bestFit="1" customWidth="1"/>
    <col min="2082" max="2083" width="11.6640625" bestFit="1" customWidth="1"/>
    <col min="2084" max="2085" width="13.6640625" bestFit="1" customWidth="1"/>
    <col min="2086" max="2086" width="12.6640625" bestFit="1" customWidth="1"/>
    <col min="2087" max="2088" width="11.6640625" bestFit="1" customWidth="1"/>
    <col min="2089" max="2090" width="12.6640625" bestFit="1" customWidth="1"/>
    <col min="2091" max="2092" width="10.6640625" bestFit="1" customWidth="1"/>
    <col min="2093" max="2093" width="11.6640625" bestFit="1" customWidth="1"/>
    <col min="2094" max="2094" width="12.6640625" bestFit="1" customWidth="1"/>
    <col min="2095" max="2096" width="11.6640625" bestFit="1" customWidth="1"/>
    <col min="2097" max="2097" width="12.6640625" bestFit="1" customWidth="1"/>
    <col min="2098" max="2098" width="11.6640625" bestFit="1" customWidth="1"/>
    <col min="2099" max="2101" width="12.6640625" bestFit="1" customWidth="1"/>
    <col min="2102" max="2102" width="11.6640625" bestFit="1" customWidth="1"/>
    <col min="2103" max="2103" width="10.6640625" bestFit="1" customWidth="1"/>
    <col min="2104" max="2104" width="11.6640625" bestFit="1" customWidth="1"/>
    <col min="2105" max="2105" width="10.6640625" bestFit="1" customWidth="1"/>
    <col min="2106" max="2107" width="11.6640625" bestFit="1" customWidth="1"/>
    <col min="2108" max="2108" width="12.6640625" bestFit="1" customWidth="1"/>
    <col min="2109" max="2109" width="11.6640625" bestFit="1" customWidth="1"/>
    <col min="2110" max="2110" width="12.6640625" bestFit="1" customWidth="1"/>
    <col min="2111" max="2111" width="11.6640625" bestFit="1" customWidth="1"/>
    <col min="2112" max="2112" width="12.6640625" bestFit="1" customWidth="1"/>
    <col min="2113" max="2115" width="11.6640625" bestFit="1" customWidth="1"/>
    <col min="2116" max="2117" width="12.6640625" bestFit="1" customWidth="1"/>
    <col min="2118" max="2119" width="13.6640625" bestFit="1" customWidth="1"/>
    <col min="2120" max="2120" width="12.6640625" bestFit="1" customWidth="1"/>
    <col min="2121" max="2121" width="13.6640625" bestFit="1" customWidth="1"/>
    <col min="2122" max="2122" width="12.6640625" bestFit="1" customWidth="1"/>
    <col min="2123" max="2123" width="11.6640625" bestFit="1" customWidth="1"/>
    <col min="2124" max="2124" width="12.6640625" bestFit="1" customWidth="1"/>
    <col min="2125" max="2125" width="13.6640625" bestFit="1" customWidth="1"/>
    <col min="2126" max="2128" width="11.6640625" bestFit="1" customWidth="1"/>
    <col min="2129" max="2129" width="13.33203125" bestFit="1" customWidth="1"/>
    <col min="2130" max="2130" width="13.6640625" bestFit="1" customWidth="1"/>
    <col min="2131" max="2132" width="11.6640625" bestFit="1" customWidth="1"/>
    <col min="2133" max="2133" width="12.6640625" bestFit="1" customWidth="1"/>
    <col min="2134" max="2136" width="11.6640625" bestFit="1" customWidth="1"/>
    <col min="2137" max="2138" width="12.6640625" bestFit="1" customWidth="1"/>
    <col min="2139" max="2139" width="10.6640625" bestFit="1" customWidth="1"/>
    <col min="2140" max="2143" width="11.6640625" bestFit="1" customWidth="1"/>
    <col min="2144" max="2144" width="10.6640625" bestFit="1" customWidth="1"/>
    <col min="2145" max="2146" width="11.6640625" bestFit="1" customWidth="1"/>
    <col min="2147" max="2148" width="12.6640625" bestFit="1" customWidth="1"/>
    <col min="2149" max="2149" width="11.6640625" bestFit="1" customWidth="1"/>
    <col min="2150" max="2150" width="12.6640625" bestFit="1" customWidth="1"/>
    <col min="2151" max="2151" width="11.6640625" bestFit="1" customWidth="1"/>
    <col min="2152" max="2152" width="12.6640625" bestFit="1" customWidth="1"/>
    <col min="2153" max="2153" width="13.6640625" bestFit="1" customWidth="1"/>
    <col min="2154" max="2158" width="11.6640625" bestFit="1" customWidth="1"/>
    <col min="2159" max="2161" width="12.6640625" bestFit="1" customWidth="1"/>
    <col min="2162" max="2162" width="11.6640625" bestFit="1" customWidth="1"/>
    <col min="2163" max="2163" width="12.6640625" bestFit="1" customWidth="1"/>
    <col min="2164" max="2164" width="11.6640625" bestFit="1" customWidth="1"/>
    <col min="2165" max="2165" width="12.6640625" bestFit="1" customWidth="1"/>
    <col min="2166" max="2166" width="11.6640625" bestFit="1" customWidth="1"/>
    <col min="2167" max="2167" width="12.6640625" bestFit="1" customWidth="1"/>
    <col min="2168" max="2168" width="11.6640625" bestFit="1" customWidth="1"/>
    <col min="2169" max="2169" width="12.6640625" bestFit="1" customWidth="1"/>
    <col min="2170" max="2171" width="11.6640625" bestFit="1" customWidth="1"/>
    <col min="2172" max="2173" width="12.6640625" bestFit="1" customWidth="1"/>
    <col min="2174" max="2176" width="13.6640625" bestFit="1" customWidth="1"/>
    <col min="2177" max="2177" width="12.6640625" bestFit="1" customWidth="1"/>
    <col min="2178" max="2178" width="13.6640625" bestFit="1" customWidth="1"/>
    <col min="2179" max="2183" width="12.6640625" bestFit="1" customWidth="1"/>
    <col min="2184" max="2185" width="11.6640625" bestFit="1" customWidth="1"/>
    <col min="2186" max="2187" width="12.6640625" bestFit="1" customWidth="1"/>
    <col min="2188" max="2188" width="11.6640625" bestFit="1" customWidth="1"/>
    <col min="2189" max="2189" width="12.6640625" bestFit="1" customWidth="1"/>
    <col min="2190" max="2193" width="11.6640625" bestFit="1" customWidth="1"/>
    <col min="2194" max="2194" width="10.6640625" bestFit="1" customWidth="1"/>
    <col min="2195" max="2195" width="11.6640625" bestFit="1" customWidth="1"/>
    <col min="2196" max="2196" width="12.6640625" bestFit="1" customWidth="1"/>
    <col min="2197" max="2198" width="11.6640625" bestFit="1" customWidth="1"/>
    <col min="2199" max="2199" width="12.6640625" bestFit="1" customWidth="1"/>
    <col min="2200" max="2200" width="11.6640625" bestFit="1" customWidth="1"/>
    <col min="2201" max="2201" width="12.6640625" bestFit="1" customWidth="1"/>
    <col min="2202" max="2202" width="10.6640625" bestFit="1" customWidth="1"/>
    <col min="2203" max="2204" width="12.6640625" bestFit="1" customWidth="1"/>
    <col min="2205" max="2205" width="11.6640625" bestFit="1" customWidth="1"/>
    <col min="2206" max="2207" width="12.6640625" bestFit="1" customWidth="1"/>
    <col min="2208" max="2208" width="11.6640625" bestFit="1" customWidth="1"/>
    <col min="2209" max="2213" width="12.6640625" bestFit="1" customWidth="1"/>
    <col min="2214" max="2214" width="10.6640625" bestFit="1" customWidth="1"/>
    <col min="2215" max="2216" width="11.6640625" bestFit="1" customWidth="1"/>
    <col min="2217" max="2228" width="12.6640625" bestFit="1" customWidth="1"/>
    <col min="2229" max="2235" width="11.6640625" bestFit="1" customWidth="1"/>
    <col min="2236" max="2236" width="12.6640625" bestFit="1" customWidth="1"/>
    <col min="2237" max="2237" width="11.6640625" bestFit="1" customWidth="1"/>
    <col min="2238" max="2244" width="12.6640625" bestFit="1" customWidth="1"/>
    <col min="2245" max="2246" width="11.6640625" bestFit="1" customWidth="1"/>
    <col min="2247" max="2254" width="12.6640625" bestFit="1" customWidth="1"/>
    <col min="2255" max="2255" width="11.6640625" bestFit="1" customWidth="1"/>
    <col min="2256" max="2256" width="12.6640625" bestFit="1" customWidth="1"/>
    <col min="2257" max="2257" width="11.6640625" bestFit="1" customWidth="1"/>
    <col min="2258" max="2258" width="12.6640625" bestFit="1" customWidth="1"/>
    <col min="2259" max="2260" width="13.6640625" bestFit="1" customWidth="1"/>
    <col min="2261" max="2262" width="12.6640625" bestFit="1" customWidth="1"/>
    <col min="2263" max="2264" width="13.6640625" bestFit="1" customWidth="1"/>
    <col min="2265" max="2267" width="12.6640625" bestFit="1" customWidth="1"/>
    <col min="2268" max="2269" width="13.6640625" bestFit="1" customWidth="1"/>
    <col min="2270" max="2270" width="12.6640625" bestFit="1" customWidth="1"/>
    <col min="2271" max="2271" width="13.6640625" bestFit="1" customWidth="1"/>
    <col min="2272" max="2272" width="12.6640625" bestFit="1" customWidth="1"/>
    <col min="2273" max="2273" width="11.6640625" bestFit="1" customWidth="1"/>
    <col min="2274" max="2277" width="12.6640625" bestFit="1" customWidth="1"/>
    <col min="2278" max="2279" width="11.6640625" bestFit="1" customWidth="1"/>
    <col min="2280" max="2280" width="12.6640625" bestFit="1" customWidth="1"/>
    <col min="2281" max="2284" width="13.6640625" bestFit="1" customWidth="1"/>
    <col min="2285" max="2285" width="12.6640625" bestFit="1" customWidth="1"/>
    <col min="2286" max="2286" width="13.6640625" bestFit="1" customWidth="1"/>
    <col min="2287" max="2287" width="12.6640625" bestFit="1" customWidth="1"/>
    <col min="2288" max="2289" width="13.6640625" bestFit="1" customWidth="1"/>
    <col min="2290" max="2290" width="12.6640625" bestFit="1" customWidth="1"/>
    <col min="2291" max="2291" width="13.6640625" bestFit="1" customWidth="1"/>
    <col min="2292" max="2294" width="12.6640625" bestFit="1" customWidth="1"/>
    <col min="2295" max="2297" width="13.6640625" bestFit="1" customWidth="1"/>
    <col min="2298" max="2298" width="11.6640625" bestFit="1" customWidth="1"/>
    <col min="2299" max="2299" width="12.6640625" bestFit="1" customWidth="1"/>
    <col min="2300" max="2300" width="11.6640625" bestFit="1" customWidth="1"/>
    <col min="2301" max="2303" width="12.6640625" bestFit="1" customWidth="1"/>
    <col min="2304" max="2304" width="11.6640625" bestFit="1" customWidth="1"/>
    <col min="2305" max="2305" width="12.6640625" bestFit="1" customWidth="1"/>
    <col min="2306" max="2306" width="11.6640625" bestFit="1" customWidth="1"/>
    <col min="2307" max="2307" width="13.6640625" bestFit="1" customWidth="1"/>
    <col min="2308" max="2308" width="12.6640625" bestFit="1" customWidth="1"/>
    <col min="2309" max="2311" width="13.6640625" bestFit="1" customWidth="1"/>
    <col min="2312" max="2313" width="12.6640625" bestFit="1" customWidth="1"/>
    <col min="2314" max="2317" width="11.6640625" bestFit="1" customWidth="1"/>
    <col min="2318" max="2319" width="12.6640625" bestFit="1" customWidth="1"/>
    <col min="2320" max="2320" width="11.6640625" bestFit="1" customWidth="1"/>
    <col min="2321" max="2321" width="12.6640625" bestFit="1" customWidth="1"/>
    <col min="2322" max="2324" width="11.6640625" bestFit="1" customWidth="1"/>
    <col min="2325" max="2326" width="12.6640625" bestFit="1" customWidth="1"/>
    <col min="2327" max="2329" width="11.6640625" bestFit="1" customWidth="1"/>
    <col min="2330" max="2330" width="10.6640625" bestFit="1" customWidth="1"/>
    <col min="2331" max="2331" width="11.6640625" bestFit="1" customWidth="1"/>
    <col min="2332" max="2339" width="12.6640625" bestFit="1" customWidth="1"/>
    <col min="2340" max="2340" width="11.6640625" bestFit="1" customWidth="1"/>
    <col min="2341" max="2341" width="12.6640625" bestFit="1" customWidth="1"/>
    <col min="2342" max="2342" width="11.6640625" bestFit="1" customWidth="1"/>
    <col min="2343" max="2343" width="12.6640625" bestFit="1" customWidth="1"/>
    <col min="2344" max="2346" width="11.6640625" bestFit="1" customWidth="1"/>
    <col min="2347" max="2348" width="12.6640625" bestFit="1" customWidth="1"/>
    <col min="2349" max="2350" width="11.6640625" bestFit="1" customWidth="1"/>
    <col min="2351" max="2353" width="12.6640625" bestFit="1" customWidth="1"/>
    <col min="2354" max="2354" width="11.6640625" bestFit="1" customWidth="1"/>
    <col min="2355" max="2356" width="12.6640625" bestFit="1" customWidth="1"/>
    <col min="2357" max="2357" width="11.6640625" bestFit="1" customWidth="1"/>
    <col min="2358" max="2359" width="12.6640625" bestFit="1" customWidth="1"/>
    <col min="2360" max="2360" width="11.6640625" bestFit="1" customWidth="1"/>
    <col min="2361" max="2361" width="12.6640625" bestFit="1" customWidth="1"/>
    <col min="2362" max="2362" width="11.6640625" bestFit="1" customWidth="1"/>
    <col min="2363" max="2363" width="12.6640625" bestFit="1" customWidth="1"/>
    <col min="2364" max="2364" width="11.6640625" bestFit="1" customWidth="1"/>
    <col min="2365" max="2365" width="12.6640625" bestFit="1" customWidth="1"/>
    <col min="2366" max="2366" width="10.6640625" bestFit="1" customWidth="1"/>
    <col min="2367" max="2370" width="11.6640625" bestFit="1" customWidth="1"/>
    <col min="2371" max="2372" width="10.6640625" bestFit="1" customWidth="1"/>
    <col min="2373" max="2373" width="11.6640625" bestFit="1" customWidth="1"/>
    <col min="2374" max="2377" width="12.6640625" bestFit="1" customWidth="1"/>
    <col min="2378" max="2378" width="11.6640625" bestFit="1" customWidth="1"/>
    <col min="2379" max="2382" width="12.6640625" bestFit="1" customWidth="1"/>
    <col min="2383" max="2383" width="11.6640625" bestFit="1" customWidth="1"/>
    <col min="2384" max="2384" width="12.6640625" bestFit="1" customWidth="1"/>
    <col min="2385" max="2385" width="11.6640625" bestFit="1" customWidth="1"/>
    <col min="2386" max="2386" width="10.6640625" bestFit="1" customWidth="1"/>
    <col min="2387" max="2390" width="11.6640625" bestFit="1" customWidth="1"/>
    <col min="2391" max="2397" width="12.6640625" bestFit="1" customWidth="1"/>
    <col min="2398" max="2398" width="10.6640625" bestFit="1" customWidth="1"/>
    <col min="2399" max="2399" width="11.6640625" bestFit="1" customWidth="1"/>
    <col min="2400" max="2400" width="10.6640625" bestFit="1" customWidth="1"/>
    <col min="2401" max="2403" width="11.6640625" bestFit="1" customWidth="1"/>
    <col min="2404" max="2406" width="12.6640625" bestFit="1" customWidth="1"/>
    <col min="2407" max="2407" width="11.6640625" bestFit="1" customWidth="1"/>
    <col min="2408" max="2410" width="12.6640625" bestFit="1" customWidth="1"/>
    <col min="2411" max="2411" width="11.6640625" bestFit="1" customWidth="1"/>
    <col min="2412" max="2412" width="12.6640625" bestFit="1" customWidth="1"/>
    <col min="2413" max="2413" width="11.6640625" bestFit="1" customWidth="1"/>
    <col min="2414" max="2414" width="12.6640625" bestFit="1" customWidth="1"/>
    <col min="2415" max="2415" width="11.6640625" bestFit="1" customWidth="1"/>
    <col min="2416" max="2416" width="10.6640625" bestFit="1" customWidth="1"/>
    <col min="2417" max="2420" width="11.6640625" bestFit="1" customWidth="1"/>
    <col min="2421" max="2421" width="10.6640625" bestFit="1" customWidth="1"/>
    <col min="2422" max="2424" width="11.6640625" bestFit="1" customWidth="1"/>
    <col min="2425" max="2427" width="12.6640625" bestFit="1" customWidth="1"/>
    <col min="2428" max="2429" width="11.6640625" bestFit="1" customWidth="1"/>
    <col min="2430" max="2432" width="12.6640625" bestFit="1" customWidth="1"/>
    <col min="2433" max="2433" width="11.6640625" bestFit="1" customWidth="1"/>
    <col min="2434" max="2437" width="12.6640625" bestFit="1" customWidth="1"/>
    <col min="2438" max="2438" width="11.6640625" bestFit="1" customWidth="1"/>
    <col min="2439" max="2439" width="12.6640625" bestFit="1" customWidth="1"/>
    <col min="2440" max="2440" width="10.6640625" bestFit="1" customWidth="1"/>
    <col min="2441" max="2443" width="11.6640625" bestFit="1" customWidth="1"/>
    <col min="2444" max="2445" width="12.6640625" bestFit="1" customWidth="1"/>
    <col min="2446" max="2446" width="11.6640625" bestFit="1" customWidth="1"/>
    <col min="2447" max="2447" width="12.6640625" bestFit="1" customWidth="1"/>
    <col min="2448" max="2448" width="11.6640625" bestFit="1" customWidth="1"/>
    <col min="2449" max="2449" width="12.6640625" bestFit="1" customWidth="1"/>
    <col min="2450" max="2452" width="11.6640625" bestFit="1" customWidth="1"/>
    <col min="2453" max="2453" width="10.6640625" bestFit="1" customWidth="1"/>
    <col min="2454" max="2454" width="11.6640625" bestFit="1" customWidth="1"/>
    <col min="2455" max="2455" width="12.6640625" bestFit="1" customWidth="1"/>
    <col min="2456" max="2456" width="11.6640625" bestFit="1" customWidth="1"/>
    <col min="2457" max="2463" width="12.6640625" bestFit="1" customWidth="1"/>
    <col min="2464" max="2464" width="11.6640625" bestFit="1" customWidth="1"/>
    <col min="2465" max="2466" width="12.6640625" bestFit="1" customWidth="1"/>
    <col min="2467" max="2468" width="11.6640625" bestFit="1" customWidth="1"/>
    <col min="2469" max="2472" width="12.6640625" bestFit="1" customWidth="1"/>
    <col min="2473" max="2473" width="11.6640625" bestFit="1" customWidth="1"/>
    <col min="2474" max="2474" width="12.6640625" bestFit="1" customWidth="1"/>
    <col min="2475" max="2475" width="11.6640625" bestFit="1" customWidth="1"/>
    <col min="2476" max="2476" width="12.6640625" bestFit="1" customWidth="1"/>
    <col min="2477" max="2484" width="13.6640625" bestFit="1" customWidth="1"/>
    <col min="2485" max="2485" width="12.6640625" bestFit="1" customWidth="1"/>
    <col min="2486" max="2486" width="11.6640625" bestFit="1" customWidth="1"/>
    <col min="2487" max="2487" width="12.6640625" bestFit="1" customWidth="1"/>
    <col min="2488" max="2488" width="11.6640625" bestFit="1" customWidth="1"/>
    <col min="2489" max="2490" width="12.6640625" bestFit="1" customWidth="1"/>
    <col min="2491" max="2492" width="13.6640625" bestFit="1" customWidth="1"/>
    <col min="2493" max="2495" width="12.6640625" bestFit="1" customWidth="1"/>
    <col min="2496" max="2504" width="13.6640625" bestFit="1" customWidth="1"/>
    <col min="2505" max="2512" width="12.6640625" bestFit="1" customWidth="1"/>
    <col min="2513" max="2513" width="11.6640625" bestFit="1" customWidth="1"/>
    <col min="2514" max="2516" width="13.6640625" bestFit="1" customWidth="1"/>
    <col min="2517" max="2517" width="12.6640625" bestFit="1" customWidth="1"/>
    <col min="2518" max="2518" width="13.6640625" bestFit="1" customWidth="1"/>
    <col min="2519" max="2519" width="11.6640625" bestFit="1" customWidth="1"/>
    <col min="2520" max="2520" width="10.6640625" bestFit="1" customWidth="1"/>
    <col min="2521" max="2522" width="11.6640625" bestFit="1" customWidth="1"/>
    <col min="2523" max="2527" width="12.6640625" bestFit="1" customWidth="1"/>
    <col min="2528" max="2528" width="11.6640625" bestFit="1" customWidth="1"/>
    <col min="2529" max="2536" width="12.6640625" bestFit="1" customWidth="1"/>
    <col min="2537" max="2537" width="11.6640625" bestFit="1" customWidth="1"/>
    <col min="2538" max="2538" width="12.6640625" bestFit="1" customWidth="1"/>
    <col min="2539" max="2540" width="11.6640625" bestFit="1" customWidth="1"/>
    <col min="2541" max="2541" width="10.6640625" bestFit="1" customWidth="1"/>
    <col min="2542" max="2546" width="12.6640625" bestFit="1" customWidth="1"/>
    <col min="2547" max="2549" width="11.6640625" bestFit="1" customWidth="1"/>
    <col min="2550" max="2552" width="12.6640625" bestFit="1" customWidth="1"/>
    <col min="2553" max="2553" width="11.6640625" bestFit="1" customWidth="1"/>
    <col min="2554" max="2554" width="10.6640625" bestFit="1" customWidth="1"/>
    <col min="2555" max="2556" width="11.6640625" bestFit="1" customWidth="1"/>
    <col min="2557" max="2560" width="12.6640625" bestFit="1" customWidth="1"/>
    <col min="2561" max="2561" width="11.6640625" bestFit="1" customWidth="1"/>
    <col min="2562" max="2563" width="12.6640625" bestFit="1" customWidth="1"/>
    <col min="2564" max="2566" width="11.6640625" bestFit="1" customWidth="1"/>
    <col min="2567" max="2570" width="12.6640625" bestFit="1" customWidth="1"/>
    <col min="2571" max="2571" width="11.6640625" bestFit="1" customWidth="1"/>
    <col min="2572" max="2574" width="12.6640625" bestFit="1" customWidth="1"/>
    <col min="2575" max="2575" width="11.6640625" bestFit="1" customWidth="1"/>
    <col min="2576" max="2576" width="10.6640625" bestFit="1" customWidth="1"/>
    <col min="2577" max="2578" width="11.6640625" bestFit="1" customWidth="1"/>
    <col min="2579" max="2579" width="12.6640625" bestFit="1" customWidth="1"/>
    <col min="2580" max="2581" width="11.6640625" bestFit="1" customWidth="1"/>
    <col min="2582" max="2583" width="12.6640625" bestFit="1" customWidth="1"/>
    <col min="2584" max="2584" width="11.6640625" bestFit="1" customWidth="1"/>
    <col min="2585" max="2587" width="12.6640625" bestFit="1" customWidth="1"/>
    <col min="2588" max="2588" width="11.6640625" bestFit="1" customWidth="1"/>
    <col min="2589" max="2590" width="12.6640625" bestFit="1" customWidth="1"/>
    <col min="2591" max="2591" width="11.6640625" bestFit="1" customWidth="1"/>
    <col min="2592" max="2593" width="10.6640625" bestFit="1" customWidth="1"/>
    <col min="2594" max="2598" width="11.6640625" bestFit="1" customWidth="1"/>
    <col min="2599" max="2601" width="12.6640625" bestFit="1" customWidth="1"/>
    <col min="2602" max="2602" width="11.6640625" bestFit="1" customWidth="1"/>
    <col min="2603" max="2606" width="12.6640625" bestFit="1" customWidth="1"/>
    <col min="2607" max="2607" width="11.6640625" bestFit="1" customWidth="1"/>
    <col min="2608" max="2610" width="12.6640625" bestFit="1" customWidth="1"/>
    <col min="2611" max="2613" width="11.6640625" bestFit="1" customWidth="1"/>
    <col min="2614" max="2614" width="12.6640625" bestFit="1" customWidth="1"/>
    <col min="2615" max="2615" width="11.6640625" bestFit="1" customWidth="1"/>
    <col min="2616" max="2621" width="12.6640625" bestFit="1" customWidth="1"/>
    <col min="2622" max="2623" width="10.6640625" bestFit="1" customWidth="1"/>
    <col min="2624" max="2625" width="12.6640625" bestFit="1" customWidth="1"/>
    <col min="2626" max="2626" width="11.6640625" bestFit="1" customWidth="1"/>
    <col min="2627" max="2634" width="12.6640625" bestFit="1" customWidth="1"/>
    <col min="2635" max="2635" width="10.6640625" bestFit="1" customWidth="1"/>
    <col min="2636" max="2638" width="11.6640625" bestFit="1" customWidth="1"/>
    <col min="2639" max="2639" width="10.6640625" bestFit="1" customWidth="1"/>
    <col min="2640" max="2643" width="12.6640625" bestFit="1" customWidth="1"/>
    <col min="2644" max="2644" width="11.6640625" bestFit="1" customWidth="1"/>
    <col min="2645" max="2649" width="12.6640625" bestFit="1" customWidth="1"/>
    <col min="2650" max="2650" width="11.6640625" bestFit="1" customWidth="1"/>
    <col min="2651" max="2655" width="12.6640625" bestFit="1" customWidth="1"/>
    <col min="2656" max="2659" width="13.6640625" bestFit="1" customWidth="1"/>
    <col min="2660" max="2661" width="12.6640625" bestFit="1" customWidth="1"/>
    <col min="2662" max="2666" width="13.6640625" bestFit="1" customWidth="1"/>
    <col min="2667" max="2675" width="12.6640625" bestFit="1" customWidth="1"/>
    <col min="2676" max="2679" width="13.6640625" bestFit="1" customWidth="1"/>
    <col min="2680" max="2681" width="12.6640625" bestFit="1" customWidth="1"/>
    <col min="2682" max="2683" width="13.6640625" bestFit="1" customWidth="1"/>
    <col min="2684" max="2684" width="12.6640625" bestFit="1" customWidth="1"/>
    <col min="2685" max="2689" width="13.6640625" bestFit="1" customWidth="1"/>
    <col min="2690" max="2691" width="12.6640625" bestFit="1" customWidth="1"/>
    <col min="2692" max="2692" width="13.6640625" bestFit="1" customWidth="1"/>
    <col min="2693" max="2697" width="12.6640625" bestFit="1" customWidth="1"/>
    <col min="2698" max="2699" width="13.6640625" bestFit="1" customWidth="1"/>
    <col min="2700" max="2700" width="12.6640625" bestFit="1" customWidth="1"/>
    <col min="2701" max="2701" width="13.6640625" bestFit="1" customWidth="1"/>
    <col min="2702" max="2703" width="12.6640625" bestFit="1" customWidth="1"/>
    <col min="2704" max="2705" width="13.6640625" bestFit="1" customWidth="1"/>
    <col min="2706" max="2706" width="12.6640625" bestFit="1" customWidth="1"/>
    <col min="2707" max="2708" width="13.6640625" bestFit="1" customWidth="1"/>
    <col min="2709" max="2710" width="11.6640625" bestFit="1" customWidth="1"/>
    <col min="2711" max="2711" width="10.6640625" bestFit="1" customWidth="1"/>
    <col min="2712" max="2712" width="12.6640625" bestFit="1" customWidth="1"/>
    <col min="2713" max="2716" width="11.6640625" bestFit="1" customWidth="1"/>
    <col min="2717" max="2719" width="12.6640625" bestFit="1" customWidth="1"/>
    <col min="2720" max="2720" width="11.6640625" bestFit="1" customWidth="1"/>
    <col min="2721" max="2722" width="12.6640625" bestFit="1" customWidth="1"/>
    <col min="2723" max="2726" width="11.6640625" bestFit="1" customWidth="1"/>
    <col min="2727" max="2729" width="12.6640625" bestFit="1" customWidth="1"/>
    <col min="2730" max="2730" width="14" bestFit="1" customWidth="1"/>
    <col min="2731" max="2732" width="12.6640625" bestFit="1" customWidth="1"/>
    <col min="2733" max="2733" width="13.6640625" bestFit="1" customWidth="1"/>
    <col min="2734" max="2735" width="11.6640625" bestFit="1" customWidth="1"/>
    <col min="2736" max="2736" width="12.6640625" bestFit="1" customWidth="1"/>
    <col min="2737" max="2737" width="11.6640625" bestFit="1" customWidth="1"/>
    <col min="2738" max="2738" width="12.6640625" bestFit="1" customWidth="1"/>
    <col min="2739" max="2739" width="11.6640625" bestFit="1" customWidth="1"/>
    <col min="2740" max="2741" width="12.6640625" bestFit="1" customWidth="1"/>
    <col min="2742" max="2742" width="11.6640625" bestFit="1" customWidth="1"/>
    <col min="2743" max="2743" width="12.6640625" bestFit="1" customWidth="1"/>
    <col min="2744" max="2745" width="13.6640625" bestFit="1" customWidth="1"/>
    <col min="2746" max="2746" width="11.6640625" bestFit="1" customWidth="1"/>
    <col min="2747" max="2748" width="12.6640625" bestFit="1" customWidth="1"/>
    <col min="2749" max="2749" width="10.6640625" bestFit="1" customWidth="1"/>
    <col min="2750" max="2752" width="12.6640625" bestFit="1" customWidth="1"/>
    <col min="2753" max="2753" width="11.6640625" bestFit="1" customWidth="1"/>
    <col min="2754" max="2754" width="12.6640625" bestFit="1" customWidth="1"/>
    <col min="2755" max="2755" width="13.6640625" bestFit="1" customWidth="1"/>
    <col min="2756" max="2756" width="12.6640625" bestFit="1" customWidth="1"/>
    <col min="2757" max="2757" width="10.6640625" bestFit="1" customWidth="1"/>
    <col min="2758" max="2760" width="12.6640625" bestFit="1" customWidth="1"/>
    <col min="2761" max="2761" width="11.6640625" bestFit="1" customWidth="1"/>
    <col min="2762" max="2771" width="12.6640625" bestFit="1" customWidth="1"/>
    <col min="2772" max="2780" width="11.6640625" bestFit="1" customWidth="1"/>
    <col min="2781" max="2781" width="10.6640625" bestFit="1" customWidth="1"/>
    <col min="2782" max="2784" width="11.6640625" bestFit="1" customWidth="1"/>
    <col min="2785" max="2785" width="12.6640625" bestFit="1" customWidth="1"/>
    <col min="2786" max="2786" width="11.6640625" bestFit="1" customWidth="1"/>
    <col min="2787" max="2792" width="12.6640625" bestFit="1" customWidth="1"/>
    <col min="2793" max="2794" width="11.6640625" bestFit="1" customWidth="1"/>
    <col min="2795" max="2796" width="12.6640625" bestFit="1" customWidth="1"/>
    <col min="2797" max="2798" width="11.6640625" bestFit="1" customWidth="1"/>
    <col min="2799" max="2802" width="12.6640625" bestFit="1" customWidth="1"/>
    <col min="2803" max="2803" width="11.6640625" bestFit="1" customWidth="1"/>
    <col min="2804" max="2807" width="12.6640625" bestFit="1" customWidth="1"/>
    <col min="2808" max="2809" width="11.6640625" bestFit="1" customWidth="1"/>
    <col min="2810" max="2817" width="12.6640625" bestFit="1" customWidth="1"/>
    <col min="2818" max="2818" width="11.6640625" bestFit="1" customWidth="1"/>
    <col min="2819" max="2819" width="12.6640625" bestFit="1" customWidth="1"/>
    <col min="2820" max="2820" width="11.6640625" bestFit="1" customWidth="1"/>
    <col min="2821" max="2822" width="12.6640625" bestFit="1" customWidth="1"/>
    <col min="2823" max="2823" width="11.6640625" bestFit="1" customWidth="1"/>
    <col min="2824" max="2825" width="12.6640625" bestFit="1" customWidth="1"/>
    <col min="2826" max="2829" width="11.6640625" bestFit="1" customWidth="1"/>
    <col min="2830" max="2831" width="10.6640625" bestFit="1" customWidth="1"/>
    <col min="2832" max="2840" width="11.6640625" bestFit="1" customWidth="1"/>
    <col min="2841" max="2841" width="10.6640625" bestFit="1" customWidth="1"/>
    <col min="2842" max="2843" width="11.6640625" bestFit="1" customWidth="1"/>
    <col min="2844" max="2849" width="12.6640625" bestFit="1" customWidth="1"/>
    <col min="2850" max="2850" width="11.6640625" bestFit="1" customWidth="1"/>
    <col min="2851" max="2853" width="12.6640625" bestFit="1" customWidth="1"/>
    <col min="2854" max="2854" width="11.6640625" bestFit="1" customWidth="1"/>
    <col min="2855" max="2858" width="12.6640625" bestFit="1" customWidth="1"/>
    <col min="2859" max="2860" width="11.6640625" bestFit="1" customWidth="1"/>
    <col min="2861" max="2861" width="12.6640625" bestFit="1" customWidth="1"/>
    <col min="2862" max="2862" width="11.6640625" bestFit="1" customWidth="1"/>
    <col min="2863" max="2866" width="12.6640625" bestFit="1" customWidth="1"/>
    <col min="2867" max="2867" width="11.6640625" bestFit="1" customWidth="1"/>
    <col min="2868" max="2877" width="12.6640625" bestFit="1" customWidth="1"/>
    <col min="2878" max="2878" width="10.6640625" bestFit="1" customWidth="1"/>
    <col min="2879" max="2882" width="11.6640625" bestFit="1" customWidth="1"/>
    <col min="2883" max="2883" width="10.6640625" bestFit="1" customWidth="1"/>
    <col min="2884" max="2888" width="11.6640625" bestFit="1" customWidth="1"/>
    <col min="2889" max="2889" width="10.6640625" bestFit="1" customWidth="1"/>
    <col min="2890" max="2892" width="11.6640625" bestFit="1" customWidth="1"/>
    <col min="2893" max="2893" width="10.6640625" bestFit="1" customWidth="1"/>
    <col min="2894" max="2903" width="11.6640625" bestFit="1" customWidth="1"/>
    <col min="2904" max="2909" width="12.6640625" bestFit="1" customWidth="1"/>
    <col min="2910" max="2910" width="11.6640625" bestFit="1" customWidth="1"/>
    <col min="2911" max="2912" width="12.6640625" bestFit="1" customWidth="1"/>
    <col min="2913" max="2913" width="11.6640625" bestFit="1" customWidth="1"/>
    <col min="2914" max="2917" width="12.6640625" bestFit="1" customWidth="1"/>
    <col min="2918" max="2918" width="11.6640625" bestFit="1" customWidth="1"/>
    <col min="2919" max="2919" width="12.6640625" bestFit="1" customWidth="1"/>
    <col min="2920" max="2921" width="11.6640625" bestFit="1" customWidth="1"/>
    <col min="2922" max="2922" width="12.6640625" bestFit="1" customWidth="1"/>
    <col min="2923" max="2923" width="11.6640625" bestFit="1" customWidth="1"/>
    <col min="2924" max="2926" width="12.6640625" bestFit="1" customWidth="1"/>
    <col min="2927" max="2927" width="11.6640625" bestFit="1" customWidth="1"/>
    <col min="2928" max="2929" width="12.6640625" bestFit="1" customWidth="1"/>
    <col min="2930" max="2930" width="11.6640625" bestFit="1" customWidth="1"/>
    <col min="2931" max="2933" width="12.6640625" bestFit="1" customWidth="1"/>
    <col min="2934" max="2934" width="11.6640625" bestFit="1" customWidth="1"/>
    <col min="2935" max="2941" width="12.6640625" bestFit="1" customWidth="1"/>
    <col min="2942" max="2942" width="11.6640625" bestFit="1" customWidth="1"/>
    <col min="2943" max="2943" width="12.6640625" bestFit="1" customWidth="1"/>
    <col min="2944" max="2944" width="11.6640625" bestFit="1" customWidth="1"/>
    <col min="2945" max="2948" width="12.6640625" bestFit="1" customWidth="1"/>
    <col min="2949" max="2950" width="11.6640625" bestFit="1" customWidth="1"/>
    <col min="2951" max="2951" width="10.6640625" bestFit="1" customWidth="1"/>
    <col min="2952" max="2954" width="11.6640625" bestFit="1" customWidth="1"/>
    <col min="2955" max="2955" width="10.6640625" bestFit="1" customWidth="1"/>
    <col min="2956" max="2957" width="11.6640625" bestFit="1" customWidth="1"/>
    <col min="2958" max="2960" width="10.6640625" bestFit="1" customWidth="1"/>
    <col min="2961" max="2961" width="11.6640625" bestFit="1" customWidth="1"/>
    <col min="2962" max="2967" width="12.6640625" bestFit="1" customWidth="1"/>
    <col min="2968" max="2968" width="11.6640625" bestFit="1" customWidth="1"/>
    <col min="2969" max="2974" width="12.6640625" bestFit="1" customWidth="1"/>
    <col min="2975" max="2975" width="11.6640625" bestFit="1" customWidth="1"/>
    <col min="2976" max="2984" width="12.6640625" bestFit="1" customWidth="1"/>
    <col min="2985" max="2985" width="11.6640625" bestFit="1" customWidth="1"/>
    <col min="2986" max="2990" width="12.6640625" bestFit="1" customWidth="1"/>
    <col min="2991" max="2991" width="11.6640625" bestFit="1" customWidth="1"/>
    <col min="2992" max="2995" width="12.6640625" bestFit="1" customWidth="1"/>
    <col min="2996" max="2996" width="11.6640625" bestFit="1" customWidth="1"/>
    <col min="2997" max="2998" width="12.6640625" bestFit="1" customWidth="1"/>
    <col min="2999" max="2999" width="11.6640625" bestFit="1" customWidth="1"/>
    <col min="3000" max="3002" width="12.6640625" bestFit="1" customWidth="1"/>
    <col min="3003" max="3003" width="11.6640625" bestFit="1" customWidth="1"/>
    <col min="3004" max="3005" width="12.6640625" bestFit="1" customWidth="1"/>
    <col min="3006" max="3006" width="11.6640625" bestFit="1" customWidth="1"/>
    <col min="3007" max="3007" width="10.6640625" bestFit="1" customWidth="1"/>
    <col min="3008" max="3009" width="11.6640625" bestFit="1" customWidth="1"/>
    <col min="3010" max="3010" width="10.6640625" bestFit="1" customWidth="1"/>
    <col min="3011" max="3012" width="11.6640625" bestFit="1" customWidth="1"/>
    <col min="3013" max="3014" width="10.6640625" bestFit="1" customWidth="1"/>
    <col min="3015" max="3016" width="11.6640625" bestFit="1" customWidth="1"/>
    <col min="3017" max="3018" width="10.6640625" bestFit="1" customWidth="1"/>
    <col min="3019" max="3021" width="11.6640625" bestFit="1" customWidth="1"/>
    <col min="3022" max="3026" width="12.6640625" bestFit="1" customWidth="1"/>
    <col min="3027" max="3028" width="11.6640625" bestFit="1" customWidth="1"/>
    <col min="3029" max="3029" width="12.6640625" bestFit="1" customWidth="1"/>
    <col min="3030" max="3032" width="11.6640625" bestFit="1" customWidth="1"/>
    <col min="3033" max="3041" width="12.6640625" bestFit="1" customWidth="1"/>
    <col min="3042" max="3043" width="11.6640625" bestFit="1" customWidth="1"/>
    <col min="3044" max="3044" width="12.6640625" bestFit="1" customWidth="1"/>
    <col min="3045" max="3045" width="11.6640625" bestFit="1" customWidth="1"/>
    <col min="3046" max="3050" width="12.6640625" bestFit="1" customWidth="1"/>
    <col min="3051" max="3051" width="11.6640625" bestFit="1" customWidth="1"/>
    <col min="3052" max="3053" width="12.6640625" bestFit="1" customWidth="1"/>
    <col min="3054" max="3055" width="11.6640625" bestFit="1" customWidth="1"/>
    <col min="3056" max="3056" width="12.6640625" bestFit="1" customWidth="1"/>
    <col min="3057" max="3058" width="13.6640625" bestFit="1" customWidth="1"/>
    <col min="3059" max="3059" width="12.6640625" bestFit="1" customWidth="1"/>
    <col min="3060" max="3062" width="13.6640625" bestFit="1" customWidth="1"/>
    <col min="3063" max="3063" width="12.6640625" bestFit="1" customWidth="1"/>
    <col min="3064" max="3066" width="13.6640625" bestFit="1" customWidth="1"/>
    <col min="3067" max="3067" width="12.6640625" bestFit="1" customWidth="1"/>
    <col min="3068" max="3069" width="13.6640625" bestFit="1" customWidth="1"/>
    <col min="3070" max="3070" width="12.6640625" bestFit="1" customWidth="1"/>
    <col min="3071" max="3071" width="13.6640625" bestFit="1" customWidth="1"/>
    <col min="3072" max="3072" width="12.6640625" bestFit="1" customWidth="1"/>
    <col min="3073" max="3073" width="13.6640625" bestFit="1" customWidth="1"/>
    <col min="3074" max="3074" width="12.6640625" bestFit="1" customWidth="1"/>
    <col min="3075" max="3079" width="13.6640625" bestFit="1" customWidth="1"/>
    <col min="3080" max="3080" width="12.6640625" bestFit="1" customWidth="1"/>
    <col min="3081" max="3089" width="13.6640625" bestFit="1" customWidth="1"/>
    <col min="3090" max="3096" width="12.6640625" bestFit="1" customWidth="1"/>
    <col min="3097" max="3098" width="11.6640625" bestFit="1" customWidth="1"/>
    <col min="3099" max="3099" width="12.6640625" bestFit="1" customWidth="1"/>
    <col min="3100" max="3102" width="13.6640625" bestFit="1" customWidth="1"/>
    <col min="3103" max="3103" width="12.6640625" bestFit="1" customWidth="1"/>
    <col min="3104" max="3107" width="13.6640625" bestFit="1" customWidth="1"/>
    <col min="3108" max="3108" width="12.6640625" bestFit="1" customWidth="1"/>
    <col min="3109" max="3110" width="13.6640625" bestFit="1" customWidth="1"/>
    <col min="3111" max="3111" width="12.6640625" bestFit="1" customWidth="1"/>
    <col min="3112" max="3114" width="13.6640625" bestFit="1" customWidth="1"/>
    <col min="3115" max="3117" width="12.6640625" bestFit="1" customWidth="1"/>
    <col min="3118" max="3118" width="13.6640625" bestFit="1" customWidth="1"/>
    <col min="3119" max="3121" width="12.6640625" bestFit="1" customWidth="1"/>
    <col min="3122" max="3122" width="11.6640625" bestFit="1" customWidth="1"/>
    <col min="3123" max="3126" width="12.6640625" bestFit="1" customWidth="1"/>
    <col min="3127" max="3128" width="11.6640625" bestFit="1" customWidth="1"/>
    <col min="3129" max="3129" width="12.6640625" bestFit="1" customWidth="1"/>
    <col min="3130" max="3130" width="11.6640625" bestFit="1" customWidth="1"/>
    <col min="3131" max="3137" width="12.6640625" bestFit="1" customWidth="1"/>
    <col min="3138" max="3141" width="13.6640625" bestFit="1" customWidth="1"/>
    <col min="3142" max="3142" width="12.6640625" bestFit="1" customWidth="1"/>
    <col min="3143" max="3148" width="13.6640625" bestFit="1" customWidth="1"/>
    <col min="3149" max="3149" width="12.6640625" bestFit="1" customWidth="1"/>
    <col min="3150" max="3150" width="13.6640625" bestFit="1" customWidth="1"/>
    <col min="3151" max="3151" width="12.6640625" bestFit="1" customWidth="1"/>
    <col min="3152" max="3159" width="13.6640625" bestFit="1" customWidth="1"/>
    <col min="3160" max="3160" width="11.6640625" bestFit="1" customWidth="1"/>
    <col min="3161" max="3161" width="10.6640625" bestFit="1" customWidth="1"/>
    <col min="3162" max="3163" width="11.6640625" bestFit="1" customWidth="1"/>
    <col min="3164" max="3165" width="10.6640625" bestFit="1" customWidth="1"/>
    <col min="3166" max="3168" width="11.6640625" bestFit="1" customWidth="1"/>
    <col min="3169" max="3185" width="12.6640625" bestFit="1" customWidth="1"/>
    <col min="3186" max="3186" width="11.6640625" bestFit="1" customWidth="1"/>
    <col min="3187" max="3189" width="12.6640625" bestFit="1" customWidth="1"/>
    <col min="3190" max="3191" width="11.6640625" bestFit="1" customWidth="1"/>
    <col min="3192" max="3196" width="12.6640625" bestFit="1" customWidth="1"/>
    <col min="3197" max="3199" width="11.6640625" bestFit="1" customWidth="1"/>
    <col min="3200" max="3201" width="12.6640625" bestFit="1" customWidth="1"/>
    <col min="3202" max="3202" width="11.6640625" bestFit="1" customWidth="1"/>
    <col min="3203" max="3206" width="12.6640625" bestFit="1" customWidth="1"/>
    <col min="3207" max="3207" width="10.6640625" bestFit="1" customWidth="1"/>
    <col min="3208" max="3214" width="11.6640625" bestFit="1" customWidth="1"/>
    <col min="3215" max="3216" width="10.6640625" bestFit="1" customWidth="1"/>
    <col min="3217" max="3217" width="11.6640625" bestFit="1" customWidth="1"/>
    <col min="3218" max="3218" width="10.6640625" bestFit="1" customWidth="1"/>
    <col min="3219" max="3221" width="11.6640625" bestFit="1" customWidth="1"/>
    <col min="3222" max="3223" width="10.6640625" bestFit="1" customWidth="1"/>
    <col min="3224" max="3224" width="11.6640625" bestFit="1" customWidth="1"/>
    <col min="3225" max="3225" width="12.6640625" bestFit="1" customWidth="1"/>
    <col min="3226" max="3226" width="11.6640625" bestFit="1" customWidth="1"/>
    <col min="3227" max="3228" width="12.6640625" bestFit="1" customWidth="1"/>
    <col min="3229" max="3230" width="11.6640625" bestFit="1" customWidth="1"/>
    <col min="3231" max="3232" width="12.6640625" bestFit="1" customWidth="1"/>
    <col min="3233" max="3234" width="11.6640625" bestFit="1" customWidth="1"/>
    <col min="3235" max="3241" width="12.6640625" bestFit="1" customWidth="1"/>
    <col min="3242" max="3242" width="11.6640625" bestFit="1" customWidth="1"/>
    <col min="3243" max="3244" width="12.6640625" bestFit="1" customWidth="1"/>
    <col min="3245" max="3245" width="11.6640625" bestFit="1" customWidth="1"/>
    <col min="3246" max="3246" width="12.6640625" bestFit="1" customWidth="1"/>
    <col min="3247" max="3249" width="11.6640625" bestFit="1" customWidth="1"/>
    <col min="3250" max="3250" width="12.6640625" bestFit="1" customWidth="1"/>
    <col min="3251" max="3252" width="11.6640625" bestFit="1" customWidth="1"/>
    <col min="3253" max="3256" width="12.6640625" bestFit="1" customWidth="1"/>
    <col min="3257" max="3258" width="11.6640625" bestFit="1" customWidth="1"/>
    <col min="3259" max="3261" width="12.6640625" bestFit="1" customWidth="1"/>
    <col min="3262" max="3263" width="11.6640625" bestFit="1" customWidth="1"/>
    <col min="3264" max="3264" width="12.6640625" bestFit="1" customWidth="1"/>
    <col min="3265" max="3265" width="11.6640625" bestFit="1" customWidth="1"/>
    <col min="3266" max="3266" width="12.6640625" bestFit="1" customWidth="1"/>
    <col min="3267" max="3267" width="11.6640625" bestFit="1" customWidth="1"/>
    <col min="3268" max="3269" width="12.6640625" bestFit="1" customWidth="1"/>
    <col min="3270" max="3270" width="10.6640625" bestFit="1" customWidth="1"/>
    <col min="3271" max="3272" width="11.6640625" bestFit="1" customWidth="1"/>
    <col min="3273" max="3273" width="10.6640625" bestFit="1" customWidth="1"/>
    <col min="3274" max="3277" width="11.6640625" bestFit="1" customWidth="1"/>
    <col min="3278" max="3278" width="10.6640625" bestFit="1" customWidth="1"/>
    <col min="3279" max="3280" width="11.6640625" bestFit="1" customWidth="1"/>
    <col min="3281" max="3281" width="10.6640625" bestFit="1" customWidth="1"/>
    <col min="3282" max="3282" width="11.6640625" bestFit="1" customWidth="1"/>
    <col min="3283" max="3283" width="10.6640625" bestFit="1" customWidth="1"/>
    <col min="3284" max="3284" width="11.6640625" bestFit="1" customWidth="1"/>
    <col min="3285" max="3285" width="12.6640625" bestFit="1" customWidth="1"/>
    <col min="3286" max="3286" width="11.6640625" bestFit="1" customWidth="1"/>
    <col min="3287" max="3289" width="12.6640625" bestFit="1" customWidth="1"/>
    <col min="3290" max="3291" width="11.6640625" bestFit="1" customWidth="1"/>
    <col min="3292" max="3294" width="12.6640625" bestFit="1" customWidth="1"/>
    <col min="3295" max="3295" width="11.6640625" bestFit="1" customWidth="1"/>
    <col min="3296" max="3301" width="12.6640625" bestFit="1" customWidth="1"/>
    <col min="3302" max="3302" width="11.6640625" bestFit="1" customWidth="1"/>
    <col min="3303" max="3307" width="12.6640625" bestFit="1" customWidth="1"/>
    <col min="3308" max="3309" width="10.6640625" bestFit="1" customWidth="1"/>
    <col min="3310" max="3314" width="11.6640625" bestFit="1" customWidth="1"/>
    <col min="3315" max="3315" width="10.6640625" bestFit="1" customWidth="1"/>
    <col min="3316" max="3322" width="11.6640625" bestFit="1" customWidth="1"/>
    <col min="3323" max="3325" width="10.6640625" bestFit="1" customWidth="1"/>
    <col min="3326" max="3328" width="11.6640625" bestFit="1" customWidth="1"/>
    <col min="3329" max="3329" width="12.6640625" bestFit="1" customWidth="1"/>
    <col min="3330" max="3332" width="11.6640625" bestFit="1" customWidth="1"/>
    <col min="3333" max="3343" width="12.6640625" bestFit="1" customWidth="1"/>
    <col min="3344" max="3344" width="11.6640625" bestFit="1" customWidth="1"/>
    <col min="3345" max="3346" width="12.6640625" bestFit="1" customWidth="1"/>
    <col min="3347" max="3348" width="11.6640625" bestFit="1" customWidth="1"/>
    <col min="3349" max="3350" width="12.6640625" bestFit="1" customWidth="1"/>
    <col min="3351" max="3351" width="11.6640625" bestFit="1" customWidth="1"/>
    <col min="3352" max="3360" width="12.6640625" bestFit="1" customWidth="1"/>
    <col min="3361" max="3371" width="11.6640625" bestFit="1" customWidth="1"/>
    <col min="3372" max="3372" width="10.6640625" bestFit="1" customWidth="1"/>
    <col min="3373" max="3376" width="11.6640625" bestFit="1" customWidth="1"/>
    <col min="3377" max="3378" width="12.6640625" bestFit="1" customWidth="1"/>
    <col min="3379" max="3380" width="11.6640625" bestFit="1" customWidth="1"/>
    <col min="3381" max="3383" width="12.6640625" bestFit="1" customWidth="1"/>
    <col min="3384" max="3384" width="11.6640625" bestFit="1" customWidth="1"/>
    <col min="3385" max="3386" width="12.6640625" bestFit="1" customWidth="1"/>
    <col min="3387" max="3387" width="11.6640625" bestFit="1" customWidth="1"/>
    <col min="3388" max="3398" width="12.6640625" bestFit="1" customWidth="1"/>
    <col min="3399" max="3401" width="11.6640625" bestFit="1" customWidth="1"/>
    <col min="3402" max="3412" width="12.6640625" bestFit="1" customWidth="1"/>
    <col min="3413" max="3414" width="11.6640625" bestFit="1" customWidth="1"/>
    <col min="3415" max="3419" width="12.6640625" bestFit="1" customWidth="1"/>
    <col min="3420" max="3420" width="11.6640625" bestFit="1" customWidth="1"/>
    <col min="3421" max="3422" width="12.6640625" bestFit="1" customWidth="1"/>
    <col min="3423" max="3427" width="11.6640625" bestFit="1" customWidth="1"/>
    <col min="3428" max="3429" width="10.6640625" bestFit="1" customWidth="1"/>
    <col min="3430" max="3432" width="11.6640625" bestFit="1" customWidth="1"/>
    <col min="3433" max="3434" width="10.6640625" bestFit="1" customWidth="1"/>
    <col min="3435" max="3435" width="11.6640625" bestFit="1" customWidth="1"/>
    <col min="3436" max="3437" width="12.6640625" bestFit="1" customWidth="1"/>
    <col min="3438" max="3439" width="11.6640625" bestFit="1" customWidth="1"/>
    <col min="3440" max="3442" width="12.6640625" bestFit="1" customWidth="1"/>
    <col min="3443" max="3443" width="11.6640625" bestFit="1" customWidth="1"/>
    <col min="3444" max="3448" width="12.6640625" bestFit="1" customWidth="1"/>
    <col min="3449" max="3451" width="11.6640625" bestFit="1" customWidth="1"/>
    <col min="3452" max="3470" width="12.6640625" bestFit="1" customWidth="1"/>
    <col min="3471" max="3471" width="11.6640625" bestFit="1" customWidth="1"/>
    <col min="3472" max="3473" width="12.6640625" bestFit="1" customWidth="1"/>
    <col min="3474" max="3478" width="11.6640625" bestFit="1" customWidth="1"/>
    <col min="3479" max="3479" width="12.6640625" bestFit="1" customWidth="1"/>
    <col min="3480" max="3480" width="11.6640625" bestFit="1" customWidth="1"/>
    <col min="3481" max="3482" width="12.6640625" bestFit="1" customWidth="1"/>
    <col min="3483" max="3483" width="10.6640625" bestFit="1" customWidth="1"/>
    <col min="3484" max="3486" width="11.6640625" bestFit="1" customWidth="1"/>
    <col min="3487" max="3487" width="10.6640625" bestFit="1" customWidth="1"/>
    <col min="3488" max="3495" width="11.6640625" bestFit="1" customWidth="1"/>
    <col min="3496" max="3496" width="10.6640625" bestFit="1" customWidth="1"/>
    <col min="3497" max="3497" width="12.6640625" bestFit="1" customWidth="1"/>
    <col min="3498" max="3499" width="11.6640625" bestFit="1" customWidth="1"/>
    <col min="3500" max="3506" width="12.6640625" bestFit="1" customWidth="1"/>
    <col min="3507" max="3507" width="11.6640625" bestFit="1" customWidth="1"/>
    <col min="3508" max="3509" width="12.6640625" bestFit="1" customWidth="1"/>
    <col min="3510" max="3510" width="11.6640625" bestFit="1" customWidth="1"/>
    <col min="3511" max="3517" width="12.6640625" bestFit="1" customWidth="1"/>
    <col min="3518" max="3518" width="11.6640625" bestFit="1" customWidth="1"/>
    <col min="3519" max="3520" width="10.6640625" bestFit="1" customWidth="1"/>
    <col min="3521" max="3525" width="11.6640625" bestFit="1" customWidth="1"/>
    <col min="3526" max="3526" width="10.6640625" bestFit="1" customWidth="1"/>
    <col min="3527" max="3529" width="11.6640625" bestFit="1" customWidth="1"/>
    <col min="3530" max="3533" width="12.6640625" bestFit="1" customWidth="1"/>
    <col min="3534" max="3536" width="11.6640625" bestFit="1" customWidth="1"/>
    <col min="3537" max="3539" width="12.6640625" bestFit="1" customWidth="1"/>
    <col min="3540" max="3540" width="11.6640625" bestFit="1" customWidth="1"/>
    <col min="3541" max="3545" width="12.6640625" bestFit="1" customWidth="1"/>
    <col min="3546" max="3547" width="11.6640625" bestFit="1" customWidth="1"/>
    <col min="3548" max="3548" width="12.6640625" bestFit="1" customWidth="1"/>
    <col min="3549" max="3550" width="11.6640625" bestFit="1" customWidth="1"/>
    <col min="3551" max="3555" width="12.6640625" bestFit="1" customWidth="1"/>
    <col min="3556" max="3557" width="11.6640625" bestFit="1" customWidth="1"/>
    <col min="3558" max="3558" width="12.6640625" bestFit="1" customWidth="1"/>
    <col min="3559" max="3567" width="11.6640625" bestFit="1" customWidth="1"/>
    <col min="3568" max="3569" width="10.6640625" bestFit="1" customWidth="1"/>
    <col min="3570" max="3573" width="11.6640625" bestFit="1" customWidth="1"/>
    <col min="3574" max="3577" width="12.6640625" bestFit="1" customWidth="1"/>
    <col min="3578" max="3578" width="11.6640625" bestFit="1" customWidth="1"/>
    <col min="3579" max="3579" width="12.6640625" bestFit="1" customWidth="1"/>
    <col min="3580" max="3581" width="11.6640625" bestFit="1" customWidth="1"/>
    <col min="3582" max="3583" width="12.6640625" bestFit="1" customWidth="1"/>
    <col min="3584" max="3586" width="11.6640625" bestFit="1" customWidth="1"/>
    <col min="3587" max="3592" width="12.6640625" bestFit="1" customWidth="1"/>
    <col min="3593" max="3593" width="11.6640625" bestFit="1" customWidth="1"/>
    <col min="3594" max="3605" width="12.6640625" bestFit="1" customWidth="1"/>
    <col min="3606" max="3606" width="11.6640625" bestFit="1" customWidth="1"/>
    <col min="3607" max="3607" width="12.6640625" bestFit="1" customWidth="1"/>
    <col min="3608" max="3612" width="13.6640625" bestFit="1" customWidth="1"/>
    <col min="3613" max="3613" width="12.6640625" bestFit="1" customWidth="1"/>
    <col min="3614" max="3620" width="13.6640625" bestFit="1" customWidth="1"/>
    <col min="3621" max="3621" width="12.6640625" bestFit="1" customWidth="1"/>
    <col min="3622" max="3625" width="13.6640625" bestFit="1" customWidth="1"/>
    <col min="3626" max="3626" width="12.6640625" bestFit="1" customWidth="1"/>
    <col min="3627" max="3631" width="13.6640625" bestFit="1" customWidth="1"/>
    <col min="3632" max="3632" width="12.6640625" bestFit="1" customWidth="1"/>
    <col min="3633" max="3634" width="13.6640625" bestFit="1" customWidth="1"/>
    <col min="3635" max="3635" width="12.6640625" bestFit="1" customWidth="1"/>
    <col min="3636" max="3636" width="11.6640625" bestFit="1" customWidth="1"/>
    <col min="3637" max="3645" width="12.6640625" bestFit="1" customWidth="1"/>
    <col min="3646" max="3647" width="13.6640625" bestFit="1" customWidth="1"/>
    <col min="3648" max="3649" width="12.6640625" bestFit="1" customWidth="1"/>
    <col min="3650" max="3658" width="13.6640625" bestFit="1" customWidth="1"/>
    <col min="3659" max="3659" width="12.6640625" bestFit="1" customWidth="1"/>
    <col min="3660" max="3661" width="13.6640625" bestFit="1" customWidth="1"/>
    <col min="3662" max="3662" width="11.6640625" bestFit="1" customWidth="1"/>
    <col min="3663" max="3666" width="12.6640625" bestFit="1" customWidth="1"/>
    <col min="3667" max="3667" width="11.6640625" bestFit="1" customWidth="1"/>
    <col min="3668" max="3668" width="13.6640625" bestFit="1" customWidth="1"/>
    <col min="3669" max="3669" width="12.6640625" bestFit="1" customWidth="1"/>
    <col min="3670" max="3674" width="13.6640625" bestFit="1" customWidth="1"/>
    <col min="3675" max="3675" width="12.6640625" bestFit="1" customWidth="1"/>
    <col min="3676" max="3676" width="13.6640625" bestFit="1" customWidth="1"/>
    <col min="3677" max="3677" width="12.6640625" bestFit="1" customWidth="1"/>
    <col min="3678" max="3678" width="10.6640625" bestFit="1" customWidth="1"/>
    <col min="3679" max="3681" width="11.6640625" bestFit="1" customWidth="1"/>
    <col min="3682" max="3682" width="10.6640625" bestFit="1" customWidth="1"/>
    <col min="3683" max="3686" width="11.6640625" bestFit="1" customWidth="1"/>
    <col min="3687" max="3687" width="10.6640625" bestFit="1" customWidth="1"/>
    <col min="3688" max="3688" width="11.6640625" bestFit="1" customWidth="1"/>
    <col min="3689" max="3694" width="12.6640625" bestFit="1" customWidth="1"/>
    <col min="3695" max="3696" width="11.6640625" bestFit="1" customWidth="1"/>
    <col min="3697" max="3697" width="12.6640625" bestFit="1" customWidth="1"/>
    <col min="3698" max="3698" width="11.6640625" bestFit="1" customWidth="1"/>
    <col min="3699" max="3699" width="12.6640625" bestFit="1" customWidth="1"/>
    <col min="3700" max="3700" width="11.6640625" bestFit="1" customWidth="1"/>
    <col min="3701" max="3707" width="12.6640625" bestFit="1" customWidth="1"/>
    <col min="3708" max="3713" width="11.6640625" bestFit="1" customWidth="1"/>
    <col min="3714" max="3714" width="10.6640625" bestFit="1" customWidth="1"/>
    <col min="3715" max="3716" width="11.6640625" bestFit="1" customWidth="1"/>
    <col min="3717" max="3717" width="10.6640625" bestFit="1" customWidth="1"/>
    <col min="3718" max="3718" width="11.6640625" bestFit="1" customWidth="1"/>
    <col min="3719" max="3719" width="10.6640625" bestFit="1" customWidth="1"/>
    <col min="3720" max="3721" width="11.6640625" bestFit="1" customWidth="1"/>
    <col min="3722" max="3723" width="12.6640625" bestFit="1" customWidth="1"/>
    <col min="3724" max="3726" width="11.6640625" bestFit="1" customWidth="1"/>
    <col min="3727" max="3730" width="12.6640625" bestFit="1" customWidth="1"/>
    <col min="3731" max="3731" width="11.6640625" bestFit="1" customWidth="1"/>
    <col min="3732" max="3732" width="12.6640625" bestFit="1" customWidth="1"/>
    <col min="3733" max="3733" width="11.6640625" bestFit="1" customWidth="1"/>
    <col min="3734" max="3734" width="12.6640625" bestFit="1" customWidth="1"/>
    <col min="3735" max="3737" width="11.6640625" bestFit="1" customWidth="1"/>
    <col min="3738" max="3738" width="12.6640625" bestFit="1" customWidth="1"/>
    <col min="3739" max="3739" width="11.6640625" bestFit="1" customWidth="1"/>
    <col min="3740" max="3742" width="12.6640625" bestFit="1" customWidth="1"/>
    <col min="3743" max="3743" width="11.6640625" bestFit="1" customWidth="1"/>
    <col min="3744" max="3744" width="12.6640625" bestFit="1" customWidth="1"/>
    <col min="3745" max="3745" width="10.6640625" bestFit="1" customWidth="1"/>
    <col min="3746" max="3747" width="11.6640625" bestFit="1" customWidth="1"/>
    <col min="3748" max="3749" width="10.6640625" bestFit="1" customWidth="1"/>
    <col min="3750" max="3751" width="11.6640625" bestFit="1" customWidth="1"/>
    <col min="3752" max="3752" width="10.6640625" bestFit="1" customWidth="1"/>
    <col min="3753" max="3757" width="11.6640625" bestFit="1" customWidth="1"/>
    <col min="3758" max="3759" width="10.6640625" bestFit="1" customWidth="1"/>
    <col min="3760" max="3761" width="11.6640625" bestFit="1" customWidth="1"/>
    <col min="3762" max="3762" width="12.6640625" bestFit="1" customWidth="1"/>
    <col min="3763" max="3763" width="11.6640625" bestFit="1" customWidth="1"/>
    <col min="3764" max="3767" width="12.6640625" bestFit="1" customWidth="1"/>
    <col min="3768" max="3768" width="11.6640625" bestFit="1" customWidth="1"/>
    <col min="3769" max="3770" width="12.6640625" bestFit="1" customWidth="1"/>
    <col min="3771" max="3771" width="11.6640625" bestFit="1" customWidth="1"/>
    <col min="3772" max="3778" width="12.6640625" bestFit="1" customWidth="1"/>
    <col min="3779" max="3779" width="11.6640625" bestFit="1" customWidth="1"/>
    <col min="3780" max="3786" width="12.6640625" bestFit="1" customWidth="1"/>
    <col min="3787" max="3787" width="11.6640625" bestFit="1" customWidth="1"/>
    <col min="3788" max="3789" width="12.6640625" bestFit="1" customWidth="1"/>
    <col min="3790" max="3793" width="11.6640625" bestFit="1" customWidth="1"/>
    <col min="3794" max="3796" width="12.6640625" bestFit="1" customWidth="1"/>
    <col min="3797" max="3799" width="11.6640625" bestFit="1" customWidth="1"/>
    <col min="3800" max="3800" width="10.6640625" bestFit="1" customWidth="1"/>
    <col min="3801" max="3803" width="11.6640625" bestFit="1" customWidth="1"/>
    <col min="3804" max="3805" width="10.6640625" bestFit="1" customWidth="1"/>
    <col min="3806" max="3807" width="11.6640625" bestFit="1" customWidth="1"/>
    <col min="3808" max="3808" width="10.6640625" bestFit="1" customWidth="1"/>
    <col min="3809" max="3810" width="11.6640625" bestFit="1" customWidth="1"/>
    <col min="3811" max="3811" width="10.6640625" bestFit="1" customWidth="1"/>
    <col min="3812" max="3812" width="11.6640625" bestFit="1" customWidth="1"/>
    <col min="3813" max="3813" width="10.6640625" bestFit="1" customWidth="1"/>
    <col min="3814" max="3816" width="11.6640625" bestFit="1" customWidth="1"/>
    <col min="3817" max="3817" width="12.6640625" bestFit="1" customWidth="1"/>
    <col min="3818" max="3818" width="11.6640625" bestFit="1" customWidth="1"/>
    <col min="3819" max="3820" width="12.6640625" bestFit="1" customWidth="1"/>
    <col min="3821" max="3821" width="11.6640625" bestFit="1" customWidth="1"/>
    <col min="3822" max="3823" width="12.6640625" bestFit="1" customWidth="1"/>
    <col min="3824" max="3824" width="11.6640625" bestFit="1" customWidth="1"/>
    <col min="3825" max="3827" width="12.6640625" bestFit="1" customWidth="1"/>
    <col min="3828" max="3828" width="11.6640625" bestFit="1" customWidth="1"/>
    <col min="3829" max="3830" width="12.6640625" bestFit="1" customWidth="1"/>
    <col min="3831" max="3831" width="11.6640625" bestFit="1" customWidth="1"/>
    <col min="3832" max="3833" width="12.6640625" bestFit="1" customWidth="1"/>
    <col min="3834" max="3838" width="11.6640625" bestFit="1" customWidth="1"/>
    <col min="3839" max="3839" width="10.6640625" bestFit="1" customWidth="1"/>
    <col min="3840" max="3850" width="11.6640625" bestFit="1" customWidth="1"/>
    <col min="3851" max="3854" width="10.6640625" bestFit="1" customWidth="1"/>
    <col min="3855" max="3858" width="11.6640625" bestFit="1" customWidth="1"/>
    <col min="3859" max="3865" width="12.6640625" bestFit="1" customWidth="1"/>
    <col min="3866" max="3868" width="11.6640625" bestFit="1" customWidth="1"/>
    <col min="3869" max="3871" width="12.6640625" bestFit="1" customWidth="1"/>
    <col min="3872" max="3872" width="11.6640625" bestFit="1" customWidth="1"/>
    <col min="3873" max="3877" width="12.6640625" bestFit="1" customWidth="1"/>
    <col min="3878" max="3879" width="11.6640625" bestFit="1" customWidth="1"/>
    <col min="3880" max="3880" width="12.6640625" bestFit="1" customWidth="1"/>
    <col min="3881" max="3884" width="11.6640625" bestFit="1" customWidth="1"/>
    <col min="3885" max="3885" width="12.6640625" bestFit="1" customWidth="1"/>
    <col min="3886" max="3888" width="10.6640625" bestFit="1" customWidth="1"/>
    <col min="3889" max="3891" width="11.6640625" bestFit="1" customWidth="1"/>
    <col min="3892" max="3892" width="10.6640625" bestFit="1" customWidth="1"/>
    <col min="3893" max="3893" width="11.6640625" bestFit="1" customWidth="1"/>
    <col min="3894" max="3894" width="10.6640625" bestFit="1" customWidth="1"/>
    <col min="3895" max="3897" width="11.6640625" bestFit="1" customWidth="1"/>
    <col min="3898" max="3898" width="12.6640625" bestFit="1" customWidth="1"/>
    <col min="3899" max="3899" width="11.6640625" bestFit="1" customWidth="1"/>
    <col min="3900" max="3904" width="12.6640625" bestFit="1" customWidth="1"/>
    <col min="3905" max="3905" width="11.6640625" bestFit="1" customWidth="1"/>
    <col min="3906" max="3921" width="12.6640625" bestFit="1" customWidth="1"/>
    <col min="3922" max="3922" width="11.6640625" bestFit="1" customWidth="1"/>
    <col min="3923" max="3923" width="12.6640625" bestFit="1" customWidth="1"/>
    <col min="3924" max="3924" width="11.6640625" bestFit="1" customWidth="1"/>
    <col min="3925" max="3925" width="10.6640625" bestFit="1" customWidth="1"/>
    <col min="3926" max="3927" width="11.6640625" bestFit="1" customWidth="1"/>
    <col min="3928" max="3928" width="10.6640625" bestFit="1" customWidth="1"/>
    <col min="3929" max="3931" width="11.6640625" bestFit="1" customWidth="1"/>
    <col min="3932" max="3932" width="10.6640625" bestFit="1" customWidth="1"/>
    <col min="3933" max="3936" width="11.6640625" bestFit="1" customWidth="1"/>
    <col min="3937" max="3941" width="12.6640625" bestFit="1" customWidth="1"/>
    <col min="3942" max="3942" width="11.6640625" bestFit="1" customWidth="1"/>
    <col min="3943" max="3944" width="12.6640625" bestFit="1" customWidth="1"/>
    <col min="3945" max="3945" width="11.6640625" bestFit="1" customWidth="1"/>
    <col min="3946" max="3949" width="12.6640625" bestFit="1" customWidth="1"/>
    <col min="3950" max="3951" width="11.6640625" bestFit="1" customWidth="1"/>
    <col min="3952" max="3952" width="12.6640625" bestFit="1" customWidth="1"/>
    <col min="3953" max="3960" width="11.6640625" bestFit="1" customWidth="1"/>
    <col min="3961" max="3969" width="12.6640625" bestFit="1" customWidth="1"/>
    <col min="3970" max="3971" width="11.6640625" bestFit="1" customWidth="1"/>
    <col min="3972" max="3972" width="12.6640625" bestFit="1" customWidth="1"/>
    <col min="3973" max="3973" width="11.6640625" bestFit="1" customWidth="1"/>
    <col min="3974" max="3974" width="12.6640625" bestFit="1" customWidth="1"/>
    <col min="3975" max="3975" width="11.6640625" bestFit="1" customWidth="1"/>
    <col min="3976" max="3977" width="12.6640625" bestFit="1" customWidth="1"/>
    <col min="3978" max="3978" width="10.6640625" bestFit="1" customWidth="1"/>
    <col min="3979" max="3979" width="11.6640625" bestFit="1" customWidth="1"/>
    <col min="3980" max="3982" width="10.6640625" bestFit="1" customWidth="1"/>
    <col min="3983" max="3986" width="11.6640625" bestFit="1" customWidth="1"/>
    <col min="3987" max="3987" width="10.6640625" bestFit="1" customWidth="1"/>
    <col min="3988" max="3989" width="11.6640625" bestFit="1" customWidth="1"/>
    <col min="3990" max="3990" width="12.6640625" bestFit="1" customWidth="1"/>
    <col min="3991" max="3991" width="11.6640625" bestFit="1" customWidth="1"/>
    <col min="3992" max="3999" width="12.6640625" bestFit="1" customWidth="1"/>
    <col min="4000" max="4002" width="11.6640625" bestFit="1" customWidth="1"/>
    <col min="4003" max="4004" width="12.6640625" bestFit="1" customWidth="1"/>
    <col min="4005" max="4005" width="11.6640625" bestFit="1" customWidth="1"/>
    <col min="4006" max="4009" width="12.6640625" bestFit="1" customWidth="1"/>
    <col min="4010" max="4011" width="13.6640625" bestFit="1" customWidth="1"/>
    <col min="4012" max="4013" width="12.6640625" bestFit="1" customWidth="1"/>
    <col min="4014" max="4015" width="13.6640625" bestFit="1" customWidth="1"/>
    <col min="4016" max="4016" width="12.6640625" bestFit="1" customWidth="1"/>
    <col min="4017" max="4017" width="13.6640625" bestFit="1" customWidth="1"/>
    <col min="4018" max="4018" width="12.6640625" bestFit="1" customWidth="1"/>
    <col min="4019" max="4020" width="13.6640625" bestFit="1" customWidth="1"/>
    <col min="4021" max="4021" width="12.6640625" bestFit="1" customWidth="1"/>
    <col min="4022" max="4025" width="13.6640625" bestFit="1" customWidth="1"/>
    <col min="4026" max="4027" width="11.6640625" bestFit="1" customWidth="1"/>
    <col min="4028" max="4029" width="12.6640625" bestFit="1" customWidth="1"/>
    <col min="4030" max="4030" width="11.6640625" bestFit="1" customWidth="1"/>
    <col min="4031" max="4032" width="12.6640625" bestFit="1" customWidth="1"/>
    <col min="4033" max="4033" width="11.6640625" bestFit="1" customWidth="1"/>
    <col min="4034" max="4035" width="12.6640625" bestFit="1" customWidth="1"/>
    <col min="4036" max="4036" width="11.6640625" bestFit="1" customWidth="1"/>
    <col min="4037" max="4037" width="13.6640625" bestFit="1" customWidth="1"/>
    <col min="4038" max="4041" width="12.6640625" bestFit="1" customWidth="1"/>
    <col min="4042" max="4042" width="13.6640625" bestFit="1" customWidth="1"/>
    <col min="4043" max="4043" width="12.6640625" bestFit="1" customWidth="1"/>
    <col min="4044" max="4044" width="13.6640625" bestFit="1" customWidth="1"/>
    <col min="4045" max="4045" width="12.6640625" bestFit="1" customWidth="1"/>
    <col min="4046" max="4047" width="13.6640625" bestFit="1" customWidth="1"/>
    <col min="4048" max="4049" width="12.6640625" bestFit="1" customWidth="1"/>
    <col min="4050" max="4051" width="13.6640625" bestFit="1" customWidth="1"/>
    <col min="4052" max="4052" width="12.6640625" bestFit="1" customWidth="1"/>
    <col min="4053" max="4054" width="13.6640625" bestFit="1" customWidth="1"/>
    <col min="4055" max="4055" width="11.6640625" bestFit="1" customWidth="1"/>
    <col min="4056" max="4057" width="12.6640625" bestFit="1" customWidth="1"/>
    <col min="4058" max="4058" width="11.6640625" bestFit="1" customWidth="1"/>
    <col min="4059" max="4062" width="13.6640625" bestFit="1" customWidth="1"/>
    <col min="4063" max="4063" width="12.6640625" bestFit="1" customWidth="1"/>
    <col min="4064" max="4068" width="13.6640625" bestFit="1" customWidth="1"/>
    <col min="4069" max="4070" width="11.6640625" bestFit="1" customWidth="1"/>
    <col min="4071" max="4071" width="10.6640625" bestFit="1" customWidth="1"/>
    <col min="4072" max="4074" width="11.6640625" bestFit="1" customWidth="1"/>
    <col min="4075" max="4076" width="12.6640625" bestFit="1" customWidth="1"/>
    <col min="4077" max="4077" width="11.6640625" bestFit="1" customWidth="1"/>
    <col min="4078" max="4078" width="12.6640625" bestFit="1" customWidth="1"/>
    <col min="4079" max="4079" width="11.6640625" bestFit="1" customWidth="1"/>
    <col min="4080" max="4080" width="12.6640625" bestFit="1" customWidth="1"/>
    <col min="4081" max="4081" width="11.6640625" bestFit="1" customWidth="1"/>
    <col min="4082" max="4082" width="12.6640625" bestFit="1" customWidth="1"/>
    <col min="4083" max="4083" width="11.6640625" bestFit="1" customWidth="1"/>
    <col min="4084" max="4088" width="12.6640625" bestFit="1" customWidth="1"/>
    <col min="4089" max="4089" width="10.6640625" bestFit="1" customWidth="1"/>
    <col min="4090" max="4092" width="11.6640625" bestFit="1" customWidth="1"/>
    <col min="4093" max="4093" width="10.6640625" bestFit="1" customWidth="1"/>
    <col min="4094" max="4098" width="11.6640625" bestFit="1" customWidth="1"/>
    <col min="4099" max="4103" width="12.6640625" bestFit="1" customWidth="1"/>
    <col min="4104" max="4105" width="11.6640625" bestFit="1" customWidth="1"/>
    <col min="4106" max="4109" width="12.6640625" bestFit="1" customWidth="1"/>
    <col min="4110" max="4119" width="11.6640625" bestFit="1" customWidth="1"/>
    <col min="4120" max="4120" width="12.6640625" bestFit="1" customWidth="1"/>
    <col min="4121" max="4121" width="11.6640625" bestFit="1" customWidth="1"/>
    <col min="4122" max="4123" width="12.6640625" bestFit="1" customWidth="1"/>
    <col min="4124" max="4124" width="11.1640625" bestFit="1" customWidth="1"/>
    <col min="4125" max="4125" width="8" bestFit="1" customWidth="1"/>
    <col min="4126" max="4126" width="10.5" bestFit="1" customWidth="1"/>
    <col min="4127" max="4127" width="10" bestFit="1" customWidth="1"/>
  </cols>
  <sheetData>
    <row r="1" spans="1:5" x14ac:dyDescent="0.2">
      <c r="A1" s="11" t="s">
        <v>8305</v>
      </c>
      <c r="B1" t="s">
        <v>8314</v>
      </c>
    </row>
    <row r="2" spans="1:5" x14ac:dyDescent="0.2">
      <c r="A2" s="11" t="s">
        <v>8307</v>
      </c>
      <c r="B2" t="s">
        <v>8310</v>
      </c>
    </row>
    <row r="4" spans="1:5" x14ac:dyDescent="0.2">
      <c r="A4" s="11" t="s">
        <v>8327</v>
      </c>
      <c r="B4" s="11" t="s">
        <v>8313</v>
      </c>
    </row>
    <row r="5" spans="1:5" x14ac:dyDescent="0.2">
      <c r="A5" s="11" t="s">
        <v>8311</v>
      </c>
      <c r="B5" t="s">
        <v>8217</v>
      </c>
      <c r="C5" t="s">
        <v>8219</v>
      </c>
      <c r="D5" t="s">
        <v>8218</v>
      </c>
      <c r="E5" t="s">
        <v>8312</v>
      </c>
    </row>
    <row r="6" spans="1:5" x14ac:dyDescent="0.2">
      <c r="A6" s="12" t="s">
        <v>8319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2" t="s">
        <v>8320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2" t="s">
        <v>8321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2" t="s">
        <v>8326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2" t="s">
        <v>8315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2" t="s">
        <v>8322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2" t="s">
        <v>8323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2" t="s">
        <v>8316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2" t="s">
        <v>8317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2" t="s">
        <v>8324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2" t="s">
        <v>8318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2" t="s">
        <v>8325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2" t="s">
        <v>8312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AFD3F-EBBB-5B4C-9DE6-A0CEE437B82B}">
  <dimension ref="A1:H13"/>
  <sheetViews>
    <sheetView tabSelected="1" zoomScale="110" zoomScaleNormal="110" workbookViewId="0">
      <selection activeCell="P43" sqref="P43"/>
    </sheetView>
  </sheetViews>
  <sheetFormatPr baseColWidth="10" defaultRowHeight="15" x14ac:dyDescent="0.2"/>
  <cols>
    <col min="1" max="1" width="13.5" bestFit="1" customWidth="1"/>
    <col min="2" max="2" width="15.5" bestFit="1" customWidth="1"/>
    <col min="3" max="3" width="15.5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8328</v>
      </c>
      <c r="B1" t="s">
        <v>8329</v>
      </c>
      <c r="C1" t="s">
        <v>8345</v>
      </c>
      <c r="D1" t="s">
        <v>8346</v>
      </c>
      <c r="E1" t="s">
        <v>8330</v>
      </c>
      <c r="F1" t="s">
        <v>8331</v>
      </c>
      <c r="G1" t="s">
        <v>8332</v>
      </c>
      <c r="H1" t="s">
        <v>8347</v>
      </c>
    </row>
    <row r="2" spans="1:8" x14ac:dyDescent="0.2">
      <c r="A2" t="s">
        <v>8333</v>
      </c>
      <c r="B2">
        <f>COUNTIFS(Kickstarter!$D:$D,"&lt;1000",Kickstarter!$F:$F,"successful",Kickstarter!$Q:$Q,"plays")</f>
        <v>141</v>
      </c>
      <c r="C2">
        <f>COUNTIFS(Kickstarter!$D:$D,"&lt;1000",Kickstarter!$F:$F,"failed",Kickstarter!$Q:$Q,"plays")</f>
        <v>45</v>
      </c>
      <c r="D2">
        <f>COUNTIFS(Kickstarter!$D:$D,"&lt;1000",Kickstarter!$F:$F,"canceled",Kickstarter!$Q:$Q,"plays")</f>
        <v>0</v>
      </c>
      <c r="E2">
        <f>SUM(B2:D2)</f>
        <v>186</v>
      </c>
      <c r="F2" s="13">
        <f>B2/E2</f>
        <v>0.75806451612903225</v>
      </c>
      <c r="G2" s="13">
        <f>C2/E2</f>
        <v>0.24193548387096775</v>
      </c>
      <c r="H2" s="13">
        <f>D2/E2</f>
        <v>0</v>
      </c>
    </row>
    <row r="3" spans="1:8" x14ac:dyDescent="0.2">
      <c r="A3" t="s">
        <v>8334</v>
      </c>
      <c r="B3">
        <f>COUNTIFS(Kickstarter!$D:$D,"&gt;=1000",Kickstarter!$D:$D,"&lt;=4999",Kickstarter!$F:$F,"successful",Kickstarter!$Q:$Q,"plays")</f>
        <v>388</v>
      </c>
      <c r="C3">
        <f>COUNTIFS(Kickstarter!$D:$D,"&gt;=1000",Kickstarter!$D:$D,"&lt;=4999",Kickstarter!$F:$F,"failed",Kickstarter!$Q:$Q,"plays")</f>
        <v>146</v>
      </c>
      <c r="D3">
        <f>COUNTIFS(Kickstarter!$D:$D,"&gt;=1000",Kickstarter!$D:$D,"&lt;=4999",Kickstarter!$F:$F,"canceled",Kickstarter!$Q:$Q,"plays")</f>
        <v>0</v>
      </c>
      <c r="E3">
        <f t="shared" ref="E3:E13" si="0">SUM(B3:D3)</f>
        <v>534</v>
      </c>
      <c r="F3" s="13">
        <f t="shared" ref="F3:F13" si="1">B3/E3</f>
        <v>0.72659176029962547</v>
      </c>
      <c r="G3" s="13">
        <f t="shared" ref="G3:G13" si="2">C3/E3</f>
        <v>0.27340823970037453</v>
      </c>
      <c r="H3" s="13">
        <f t="shared" ref="H3:H13" si="3">D3/E3</f>
        <v>0</v>
      </c>
    </row>
    <row r="4" spans="1:8" x14ac:dyDescent="0.2">
      <c r="A4" t="s">
        <v>8335</v>
      </c>
      <c r="B4">
        <f>COUNTIFS(Kickstarter!$D:$D,"&gt;=5000",Kickstarter!$D:$D,"&lt;=9999",Kickstarter!$F:$F,"successful",Kickstarter!$Q:$Q,"plays")</f>
        <v>93</v>
      </c>
      <c r="C4">
        <f>COUNTIFS(Kickstarter!$D:$D,"&gt;=5000",Kickstarter!$D:$D,"&lt;=9999",Kickstarter!$F:$F,"failed",Kickstarter!$Q:$Q,"plays")</f>
        <v>76</v>
      </c>
      <c r="D4">
        <f>COUNTIFS(Kickstarter!$D:$D,"&gt;=5000",Kickstarter!$D:$D,"&lt;=9999",Kickstarter!$F:$F,"canceled",Kickstarter!$Q:$Q,"plays")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 s="13">
        <f t="shared" si="3"/>
        <v>0</v>
      </c>
    </row>
    <row r="5" spans="1:8" x14ac:dyDescent="0.2">
      <c r="A5" t="s">
        <v>8336</v>
      </c>
      <c r="B5">
        <f>COUNTIFS(Kickstarter!$D:$D,"&gt;=10000",Kickstarter!$D:$D,"&lt;=14999",Kickstarter!$F:$F,"successful",Kickstarter!$Q:$Q,"plays")</f>
        <v>39</v>
      </c>
      <c r="C5">
        <f>COUNTIFS(Kickstarter!$D:$D,"&gt;=10000",Kickstarter!$D:$D,"&lt;=14999",Kickstarter!$F:$F,"failed",Kickstarter!$Q:$Q,"plays")</f>
        <v>33</v>
      </c>
      <c r="D5">
        <f>COUNTIFS(Kickstarter!$D:$D,"&gt;=10000",Kickstarter!$D:$D,"&lt;=14999",Kickstarter!$F:$F,"canceled",Kickstarter!$Q:$Q,"plays")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 s="13">
        <f t="shared" si="3"/>
        <v>0</v>
      </c>
    </row>
    <row r="6" spans="1:8" x14ac:dyDescent="0.2">
      <c r="A6" t="s">
        <v>8337</v>
      </c>
      <c r="B6">
        <f>COUNTIFS(Kickstarter!$D:$D,"&gt;=15000",Kickstarter!$D:$D,"&lt;=19999",Kickstarter!$F:$F,"successful",Kickstarter!$Q:$Q,"plays")</f>
        <v>12</v>
      </c>
      <c r="C6">
        <f>COUNTIFS(Kickstarter!$D:$D,"&gt;=15000",Kickstarter!$D:$D,"&lt;=19999",Kickstarter!$F:$F,"failed",Kickstarter!$Q:$Q,"plays")</f>
        <v>12</v>
      </c>
      <c r="D6">
        <f>COUNTIFS(Kickstarter!$D:$D,"&gt;=15000",Kickstarter!$D:$D,"&lt;=19999",Kickstarter!$F:$F,"canceled",Kickstarter!$Q:$Q,"plays")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 s="13">
        <f t="shared" si="3"/>
        <v>0</v>
      </c>
    </row>
    <row r="7" spans="1:8" x14ac:dyDescent="0.2">
      <c r="A7" t="s">
        <v>8338</v>
      </c>
      <c r="B7">
        <f>COUNTIFS(Kickstarter!$D:$D,"&gt;=20000",Kickstarter!$D:$D,"&lt;=24999",Kickstarter!$F:$F,"successful",Kickstarter!$Q:$Q,"plays")</f>
        <v>9</v>
      </c>
      <c r="C7">
        <f>COUNTIFS(Kickstarter!$D:$D,"&gt;=20000",Kickstarter!$D:$D,"&lt;=24999",Kickstarter!$F:$F,"failed",Kickstarter!$Q:$Q,"plays")</f>
        <v>11</v>
      </c>
      <c r="D7">
        <f>COUNTIFS(Kickstarter!$D:$D,"&gt;=20000",Kickstarter!$D:$D,"&lt;=24999",Kickstarter!$F:$F,"canceled",Kickstarter!$Q:$Q,"plays")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 s="13">
        <f t="shared" si="3"/>
        <v>0</v>
      </c>
    </row>
    <row r="8" spans="1:8" x14ac:dyDescent="0.2">
      <c r="A8" t="s">
        <v>8339</v>
      </c>
      <c r="B8">
        <f>COUNTIFS(Kickstarter!$D:$D,"&gt;=25000",Kickstarter!$D:$D,"&lt;=29999",Kickstarter!$F:$F,"successful",Kickstarter!$Q:$Q,"plays")</f>
        <v>1</v>
      </c>
      <c r="C8">
        <f>COUNTIFS(Kickstarter!$D:$D,"&gt;=25000",Kickstarter!$D:$D,"&lt;=29999",Kickstarter!$F:$F,"failed",Kickstarter!$Q:$Q,"plays")</f>
        <v>4</v>
      </c>
      <c r="D8">
        <f>COUNTIFS(Kickstarter!$D:$D,"&gt;=25000",Kickstarter!$D:$D,"&lt;=29999",Kickstarter!$F:$F,"canceled",Kickstarter!$Q:$Q,"plays")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 s="13">
        <f t="shared" si="3"/>
        <v>0</v>
      </c>
    </row>
    <row r="9" spans="1:8" x14ac:dyDescent="0.2">
      <c r="A9" t="s">
        <v>8340</v>
      </c>
      <c r="B9">
        <f>COUNTIFS(Kickstarter!$D:$D,"&gt;=30000",Kickstarter!$D:$D,"&lt;=34999",Kickstarter!$F:$F,"successful",Kickstarter!$Q:$Q,"plays")</f>
        <v>3</v>
      </c>
      <c r="C9">
        <f>COUNTIFS(Kickstarter!$D:$D,"&gt;=30000",Kickstarter!$D:$D,"&lt;=34999",Kickstarter!$F:$F,"failed",Kickstarter!$Q:$Q,"plays")</f>
        <v>8</v>
      </c>
      <c r="D9">
        <f>COUNTIFS(Kickstarter!$D:$D,"&gt;=30000",Kickstarter!$D:$D,"&lt;=34999",Kickstarter!$F:$F,"canceled",Kickstarter!$Q:$Q,"plays")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 s="13">
        <f t="shared" si="3"/>
        <v>0</v>
      </c>
    </row>
    <row r="10" spans="1:8" x14ac:dyDescent="0.2">
      <c r="A10" t="s">
        <v>8341</v>
      </c>
      <c r="B10">
        <f>COUNTIFS(Kickstarter!$D:$D,"&gt;=35000",Kickstarter!$D:$D,"&lt;=39999",Kickstarter!$F:$F,"successful",Kickstarter!$Q:$Q,"plays")</f>
        <v>4</v>
      </c>
      <c r="C10">
        <f>COUNTIFS(Kickstarter!$D:$D,"&gt;=35000",Kickstarter!$D:$D,"&lt;=39999",Kickstarter!$F:$F,"failed",Kickstarter!$Q:$Q,"plays")</f>
        <v>2</v>
      </c>
      <c r="D10">
        <f>COUNTIFS(Kickstarter!$D:$D,"&gt;=35000",Kickstarter!$D:$D,"&lt;=39999",Kickstarter!$F:$F,"canceled",Kickstarter!$Q:$Q,"plays")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 s="13">
        <f t="shared" si="3"/>
        <v>0</v>
      </c>
    </row>
    <row r="11" spans="1:8" x14ac:dyDescent="0.2">
      <c r="A11" t="s">
        <v>8342</v>
      </c>
      <c r="B11">
        <f>COUNTIFS(Kickstarter!$D:$D,"&gt;=40000",Kickstarter!$D:$D,"&lt;=44999",Kickstarter!$F:$F,"successful",Kickstarter!$Q:$Q,"plays")</f>
        <v>2</v>
      </c>
      <c r="C11">
        <f>COUNTIFS(Kickstarter!$D:$D,"&gt;=40000",Kickstarter!$D:$D,"&lt;=44999",Kickstarter!$F:$F,"failed",Kickstarter!$Q:$Q,"plays")</f>
        <v>1</v>
      </c>
      <c r="D11">
        <f>COUNTIFS(Kickstarter!$D:$D,"&gt;=40000",Kickstarter!$D:$D,"&lt;=44999",Kickstarter!$F:$F,"canceled",Kickstarter!$Q:$Q,"plays")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 s="13">
        <f t="shared" si="3"/>
        <v>0</v>
      </c>
    </row>
    <row r="12" spans="1:8" x14ac:dyDescent="0.2">
      <c r="A12" t="s">
        <v>8343</v>
      </c>
      <c r="B12">
        <f>COUNTIFS(Kickstarter!$D:$D,"&gt;=45000",Kickstarter!$D:$D,"&lt;=49999",Kickstarter!$F:$F,"successful",Kickstarter!$Q:$Q,"plays")</f>
        <v>0</v>
      </c>
      <c r="C12">
        <f>COUNTIFS(Kickstarter!$D:$D,"&gt;=45000",Kickstarter!$D:$D,"&lt;=49999",Kickstarter!$F:$F,"failed",Kickstarter!$Q:$Q,"plays")</f>
        <v>1</v>
      </c>
      <c r="D12">
        <f>COUNTIFS(Kickstarter!$D:$D,"&gt;=45000",Kickstarter!$D:$D,"&lt;=49999",Kickstarter!$F:$F,"canceled",Kickstarter!$Q:$Q,"plays")</f>
        <v>0</v>
      </c>
      <c r="E12">
        <f t="shared" si="0"/>
        <v>1</v>
      </c>
      <c r="F12" s="13">
        <f t="shared" si="1"/>
        <v>0</v>
      </c>
      <c r="G12" s="13">
        <f t="shared" si="2"/>
        <v>1</v>
      </c>
      <c r="H12" s="13">
        <f t="shared" si="3"/>
        <v>0</v>
      </c>
    </row>
    <row r="13" spans="1:8" x14ac:dyDescent="0.2">
      <c r="A13" t="s">
        <v>8344</v>
      </c>
      <c r="B13">
        <f>COUNTIFS(Kickstarter!$D:$D,"&gt;=50000",Kickstarter!$F:$F,"successful",Kickstarter!$Q:$Q,"plays")</f>
        <v>2</v>
      </c>
      <c r="C13">
        <f>COUNTIFS(Kickstarter!$D:$D,"&gt;=50000",Kickstarter!$F:$F,"failed",Kickstarter!$Q:$Q,"plays")</f>
        <v>14</v>
      </c>
      <c r="D13">
        <f>COUNTIFS(Kickstarter!$D:$D,"&gt;=50000",Kickstarter!$F:$F,"canceled",Kickstarter!$Q:$Q,"plays")</f>
        <v>0</v>
      </c>
      <c r="E13">
        <f t="shared" si="0"/>
        <v>16</v>
      </c>
      <c r="F13" s="13">
        <f t="shared" si="1"/>
        <v>0.125</v>
      </c>
      <c r="G13" s="13">
        <f t="shared" si="2"/>
        <v>0.875</v>
      </c>
      <c r="H13" s="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Pace Fegley</cp:lastModifiedBy>
  <dcterms:created xsi:type="dcterms:W3CDTF">2017-04-20T15:17:24Z</dcterms:created>
  <dcterms:modified xsi:type="dcterms:W3CDTF">2023-06-01T11:53:39Z</dcterms:modified>
</cp:coreProperties>
</file>