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76" windowHeight="8196"/>
  </bookViews>
  <sheets>
    <sheet name="envolvente" sheetId="1" r:id="rId1"/>
    <sheet name="instalaciones" sheetId="2" r:id="rId2"/>
    <sheet name="costes_combustible" sheetId="3" r:id="rId3"/>
  </sheets>
  <definedNames>
    <definedName name="_xlnm.Print_Area" localSheetId="0">envolvente!$A$2:$T$26</definedName>
    <definedName name="_xlnm.Print_Area" localSheetId="1">instalaciones!$B$1:$S$18</definedName>
  </definedNames>
  <calcPr calcId="145621"/>
</workbook>
</file>

<file path=xl/calcChain.xml><?xml version="1.0" encoding="utf-8"?>
<calcChain xmlns="http://schemas.openxmlformats.org/spreadsheetml/2006/main">
  <c r="M15" i="2" l="1"/>
  <c r="H15" i="2"/>
  <c r="M14" i="2"/>
  <c r="H14" i="2"/>
  <c r="M13" i="2"/>
  <c r="H13" i="2"/>
  <c r="M11" i="2"/>
  <c r="H11" i="2"/>
  <c r="M10" i="2"/>
  <c r="H10" i="2"/>
  <c r="M8" i="2"/>
  <c r="H8" i="2"/>
  <c r="M7" i="2"/>
  <c r="H7" i="2"/>
  <c r="M6" i="2"/>
  <c r="H6" i="2"/>
  <c r="M5" i="2"/>
  <c r="H5" i="2"/>
  <c r="M4" i="2"/>
  <c r="H4" i="2"/>
  <c r="E74" i="1"/>
  <c r="G74" i="1" s="1"/>
  <c r="E73" i="1"/>
  <c r="G73" i="1" s="1"/>
  <c r="G72" i="1"/>
  <c r="E72" i="1"/>
  <c r="E71" i="1"/>
  <c r="G71" i="1" s="1"/>
  <c r="E70" i="1"/>
  <c r="G70" i="1" s="1"/>
  <c r="E69" i="1"/>
  <c r="G69" i="1" s="1"/>
  <c r="K20" i="1"/>
  <c r="K19" i="1"/>
  <c r="K18" i="1"/>
  <c r="K17" i="1"/>
</calcChain>
</file>

<file path=xl/sharedStrings.xml><?xml version="1.0" encoding="utf-8"?>
<sst xmlns="http://schemas.openxmlformats.org/spreadsheetml/2006/main" count="228" uniqueCount="112">
  <si>
    <t>ET0 (BASE)</t>
  </si>
  <si>
    <t>ET1</t>
  </si>
  <si>
    <t>ET2</t>
  </si>
  <si>
    <t>ET3</t>
  </si>
  <si>
    <t>ET4</t>
  </si>
  <si>
    <t>ET5</t>
  </si>
  <si>
    <t>ET6</t>
  </si>
  <si>
    <t>ET7</t>
  </si>
  <si>
    <t>ET8</t>
  </si>
  <si>
    <t>RELACION DE SALTOS</t>
  </si>
  <si>
    <t>Nivel</t>
  </si>
  <si>
    <t>Espesor (cm)</t>
  </si>
  <si>
    <t>FACHADA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</si>
  <si>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</si>
  <si>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</si>
  <si>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</si>
  <si>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</si>
  <si>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</si>
  <si>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</si>
  <si>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</si>
  <si>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</si>
  <si>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</si>
  <si>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CUBIERTA</t>
  </si>
  <si>
    <t>A9</t>
  </si>
  <si>
    <t>SUELO</t>
  </si>
  <si>
    <t>A</t>
  </si>
  <si>
    <t>HUECO</t>
  </si>
  <si>
    <t>H0</t>
  </si>
  <si>
    <t>sencillo 6</t>
  </si>
  <si>
    <t>H1</t>
  </si>
  <si>
    <t>4/16/4</t>
  </si>
  <si>
    <t>H2</t>
  </si>
  <si>
    <t>BE 4/16/4</t>
  </si>
  <si>
    <t>H3</t>
  </si>
  <si>
    <t>BE_CS 4/16/4</t>
  </si>
  <si>
    <t>ALPHA</t>
  </si>
  <si>
    <t>B</t>
  </si>
  <si>
    <t>C</t>
  </si>
  <si>
    <t>E</t>
  </si>
  <si>
    <t>D</t>
  </si>
  <si>
    <t>Niveles de aislamiento opacos (espesores en cm)</t>
  </si>
  <si>
    <t>Niveles aislamiento huecos (x/x/x)</t>
  </si>
  <si>
    <t>Umarco</t>
  </si>
  <si>
    <t>Uvidrio</t>
  </si>
  <si>
    <r>
      <t>g</t>
    </r>
    <r>
      <rPr>
        <b/>
        <sz val="9"/>
        <color rgb="FF000000"/>
        <rFont val="Calibri"/>
        <family val="2"/>
        <charset val="1"/>
      </rPr>
      <t>solar</t>
    </r>
  </si>
  <si>
    <t>Utotal</t>
  </si>
  <si>
    <t>HO</t>
  </si>
  <si>
    <t>Mt Sin RPT</t>
  </si>
  <si>
    <t>sencillo 4 o 6</t>
  </si>
  <si>
    <t>Mt RPT</t>
  </si>
  <si>
    <t>4/16/6</t>
  </si>
  <si>
    <t>BE 4/16/6</t>
  </si>
  <si>
    <t>BE_CS 4/16/6</t>
  </si>
  <si>
    <t>APENDICE E_ DBHE-2013</t>
  </si>
  <si>
    <t>MURO EXTERIOR (APENDICE E)</t>
  </si>
  <si>
    <t>U</t>
  </si>
  <si>
    <t>RTOTAL</t>
  </si>
  <si>
    <t>RAISL</t>
  </si>
  <si>
    <t>AISLAMIENTO XPS (cm)</t>
  </si>
  <si>
    <t>Alfa</t>
  </si>
  <si>
    <t>CUBIERTAS (APENDICE E)</t>
  </si>
  <si>
    <t>SUELOS (APENDICE E)</t>
  </si>
  <si>
    <t>MEDIANERAS (APENDICE E)</t>
  </si>
  <si>
    <t>HUECOS (APENDICE_E)</t>
  </si>
  <si>
    <t>U limite</t>
  </si>
  <si>
    <t>U solovidrio</t>
  </si>
  <si>
    <t>U marco</t>
  </si>
  <si>
    <t>U global</t>
  </si>
  <si>
    <t>RESUMEN SISTEMAS PARA EDIFICIO 4H ENTREMEDIANERAS</t>
  </si>
  <si>
    <t>RENDIMIENTOS INDIVIDUAL</t>
  </si>
  <si>
    <t>RENDIMIENTOS CENTRALIZADA</t>
  </si>
  <si>
    <t>generacion</t>
  </si>
  <si>
    <t>dist.</t>
  </si>
  <si>
    <t>emision+control</t>
  </si>
  <si>
    <t>dist+emis+cont</t>
  </si>
  <si>
    <t>precio</t>
  </si>
  <si>
    <t>dist+emis+control</t>
  </si>
  <si>
    <t>S1</t>
  </si>
  <si>
    <t>Caldera Gas</t>
  </si>
  <si>
    <t>cal</t>
  </si>
  <si>
    <t>25 kW – 2.500 €</t>
  </si>
  <si>
    <t>1 * 115 kW - 12.400 €  
110 €/KW</t>
  </si>
  <si>
    <t>ACS</t>
  </si>
  <si>
    <t>S2</t>
  </si>
  <si>
    <t>Caldera Biomasa</t>
  </si>
  <si>
    <t>20 kW – 8039 €</t>
  </si>
  <si>
    <t>300 kW - 44305 €   
150€/KW</t>
  </si>
  <si>
    <t>S3</t>
  </si>
  <si>
    <t>BdC aire-aire</t>
  </si>
  <si>
    <t>5519 €/vivienda 90m2 aire-aire
5500 €/vivienda (10KW) aire-agua (incluye ACS)</t>
  </si>
  <si>
    <t>solo para terciario</t>
  </si>
  <si>
    <t>ref</t>
  </si>
  <si>
    <t>S4</t>
  </si>
  <si>
    <t>Caldera Cogeneración</t>
  </si>
  <si>
    <t>---</t>
  </si>
  <si>
    <t>25 KW - 42.500 €
1700 €/KW</t>
  </si>
  <si>
    <t>electricidad</t>
  </si>
  <si>
    <t>GENERACION CON PANELES</t>
  </si>
  <si>
    <t>T</t>
  </si>
  <si>
    <t>PST</t>
  </si>
  <si>
    <t>650€/m2</t>
  </si>
  <si>
    <t>F</t>
  </si>
  <si>
    <t>PV</t>
  </si>
  <si>
    <t>200€/m2</t>
  </si>
  <si>
    <t/>
  </si>
  <si>
    <t>PRECIOS COMBUSTIBLES</t>
  </si>
  <si>
    <t>prevision 2015</t>
  </si>
  <si>
    <t>residencial</t>
  </si>
  <si>
    <t>servicios</t>
  </si>
  <si>
    <t>vector electrico = Demanda * 1/rend</t>
  </si>
  <si>
    <t xml:space="preserve">BdC = rendimiento 
          generación </t>
  </si>
  <si>
    <t>vector mediambiente = Demanda * [(rend-1)/rend]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</si>
</sst>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46C0A"/>
        <bgColor rgb="FFFF9900"/>
      </patternFill>
    </fill>
    <fill>
      <patternFill patternType="solid">
        <fgColor rgb="FFC3D69B"/>
        <bgColor rgb="FFD9D9D9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CC99"/>
        <bgColor rgb="FFD9D9D9"/>
      </patternFill>
    </fill>
    <fill>
      <patternFill patternType="solid">
        <fgColor rgb="FFAECF00"/>
        <bgColor rgb="FFFFC000"/>
      </patternFill>
    </fill>
    <fill>
      <patternFill patternType="solid">
        <fgColor rgb="FFD9D9D9"/>
        <bgColor rgb="FFC3D69B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/>
    <xf numFmtId="0" fontId="1" fillId="0" borderId="1" xfId="0" applyFont="1" applyBorder="1"/>
    <xf numFmtId="0" fontId="8" fillId="0" borderId="1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Font="1" applyBorder="1"/>
    <xf numFmtId="0" fontId="8" fillId="0" borderId="0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/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1" fillId="11" borderId="1" xfId="0" applyFont="1" applyFill="1" applyBorder="1"/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1" fillId="0" borderId="4" xfId="0" applyFont="1" applyBorder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/>
    </xf>
    <xf numFmtId="2" fontId="0" fillId="1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10" fillId="12" borderId="1" xfId="0" applyFont="1" applyFill="1" applyBorder="1" applyAlignment="1">
      <alignment wrapText="1"/>
    </xf>
    <xf numFmtId="0" fontId="0" fillId="12" borderId="13" xfId="0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0" fillId="12" borderId="12" xfId="0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10" borderId="12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2" fontId="9" fillId="10" borderId="11" xfId="0" applyNumberFormat="1" applyFont="1" applyFill="1" applyBorder="1" applyAlignment="1">
      <alignment horizontal="left" vertical="center"/>
    </xf>
    <xf numFmtId="2" fontId="9" fillId="10" borderId="2" xfId="0" applyNumberFormat="1" applyFont="1" applyFill="1" applyBorder="1" applyAlignment="1">
      <alignment horizontal="left" vertical="center"/>
    </xf>
    <xf numFmtId="2" fontId="0" fillId="10" borderId="11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left" wrapText="1"/>
    </xf>
    <xf numFmtId="0" fontId="10" fillId="12" borderId="2" xfId="0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2" fontId="0" fillId="10" borderId="1" xfId="0" applyNumberFormat="1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zoomScale="55" zoomScaleNormal="55" workbookViewId="0">
      <selection activeCell="I40" sqref="I40:M40"/>
    </sheetView>
  </sheetViews>
  <sheetFormatPr baseColWidth="10" defaultColWidth="8.88671875" defaultRowHeight="14.4" x14ac:dyDescent="0.3"/>
  <cols>
    <col min="1" max="1" width="13.33203125"/>
    <col min="2" max="3" width="10.6640625"/>
    <col min="4" max="7" width="11.5546875" style="1"/>
    <col min="8" max="8" width="14.77734375" style="1"/>
    <col min="9" max="9" width="11.5546875" style="1"/>
    <col min="10" max="10" width="11.6640625" style="1"/>
    <col min="11" max="18" width="11.5546875" style="1"/>
    <col min="19" max="1025" width="10.6640625"/>
  </cols>
  <sheetData>
    <row r="1" spans="1:20" x14ac:dyDescent="0.3"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4" spans="1:20" x14ac:dyDescent="0.3">
      <c r="C4" s="71" t="s">
        <v>0</v>
      </c>
      <c r="D4" s="71"/>
      <c r="E4" s="71" t="s">
        <v>1</v>
      </c>
      <c r="F4" s="71"/>
      <c r="G4" s="71" t="s">
        <v>2</v>
      </c>
      <c r="H4" s="71"/>
      <c r="I4" s="71" t="s">
        <v>3</v>
      </c>
      <c r="J4" s="71"/>
      <c r="K4" s="71" t="s">
        <v>4</v>
      </c>
      <c r="L4" s="71"/>
      <c r="M4" s="71" t="s">
        <v>5</v>
      </c>
      <c r="N4" s="71"/>
      <c r="O4" s="71" t="s">
        <v>6</v>
      </c>
      <c r="P4" s="71"/>
      <c r="Q4" s="71" t="s">
        <v>7</v>
      </c>
      <c r="R4" s="71"/>
      <c r="S4" s="71" t="s">
        <v>8</v>
      </c>
      <c r="T4" s="71"/>
    </row>
    <row r="5" spans="1:20" x14ac:dyDescent="0.3">
      <c r="A5" s="3" t="s">
        <v>9</v>
      </c>
      <c r="C5" s="2" t="s">
        <v>10</v>
      </c>
      <c r="D5" s="2" t="s">
        <v>11</v>
      </c>
      <c r="E5" s="2" t="s">
        <v>10</v>
      </c>
      <c r="F5" s="2" t="s">
        <v>11</v>
      </c>
      <c r="G5" s="2" t="s">
        <v>10</v>
      </c>
      <c r="H5" s="2" t="s">
        <v>11</v>
      </c>
      <c r="I5" s="2" t="s">
        <v>10</v>
      </c>
      <c r="J5" s="2" t="s">
        <v>11</v>
      </c>
      <c r="K5" s="2" t="s">
        <v>10</v>
      </c>
      <c r="L5" s="2" t="s">
        <v>11</v>
      </c>
      <c r="M5" s="2" t="s">
        <v>10</v>
      </c>
      <c r="N5" s="2" t="s">
        <v>11</v>
      </c>
      <c r="O5" s="2" t="s">
        <v>10</v>
      </c>
      <c r="P5" s="2" t="s">
        <v>11</v>
      </c>
      <c r="Q5" s="2" t="s">
        <v>10</v>
      </c>
      <c r="R5" s="2" t="s">
        <v>11</v>
      </c>
      <c r="S5" s="2" t="s">
        <v>10</v>
      </c>
      <c r="T5" s="2" t="s">
        <v>11</v>
      </c>
    </row>
    <row r="6" spans="1:20" x14ac:dyDescent="0.3">
      <c r="A6" s="1">
        <v>1</v>
      </c>
      <c r="B6" s="4" t="s">
        <v>12</v>
      </c>
      <c r="C6" s="5" t="s">
        <v>13</v>
      </c>
      <c r="D6" s="6">
        <v>0</v>
      </c>
      <c r="E6" s="5" t="s">
        <v>14</v>
      </c>
      <c r="F6" s="6">
        <v>2</v>
      </c>
      <c r="G6" s="5" t="s">
        <v>15</v>
      </c>
      <c r="H6" s="6">
        <v>4</v>
      </c>
      <c r="I6" s="5" t="s">
        <v>16</v>
      </c>
      <c r="J6" s="6">
        <v>6</v>
      </c>
      <c r="K6" s="5" t="s">
        <v>17</v>
      </c>
      <c r="L6" s="6">
        <v>8</v>
      </c>
      <c r="M6" s="5" t="s">
        <v>18</v>
      </c>
      <c r="N6" s="6">
        <v>10</v>
      </c>
      <c r="O6" s="5" t="s">
        <v>19</v>
      </c>
      <c r="P6" s="6">
        <v>12</v>
      </c>
      <c r="Q6" s="5" t="s">
        <v>20</v>
      </c>
      <c r="R6" s="6">
        <v>16</v>
      </c>
      <c r="S6" s="5" t="s">
        <v>21</v>
      </c>
      <c r="T6" s="6">
        <v>20</v>
      </c>
    </row>
    <row r="7" spans="1:20" x14ac:dyDescent="0.3">
      <c r="A7" s="1">
        <v>2</v>
      </c>
      <c r="B7" s="4" t="s">
        <v>22</v>
      </c>
      <c r="C7" s="5" t="s">
        <v>13</v>
      </c>
      <c r="D7" s="6">
        <v>0</v>
      </c>
      <c r="E7" s="5" t="s">
        <v>15</v>
      </c>
      <c r="F7" s="6">
        <v>4</v>
      </c>
      <c r="G7" s="5" t="s">
        <v>16</v>
      </c>
      <c r="H7" s="6">
        <v>6</v>
      </c>
      <c r="I7" s="5" t="s">
        <v>17</v>
      </c>
      <c r="J7" s="6">
        <v>8</v>
      </c>
      <c r="K7" s="5" t="s">
        <v>18</v>
      </c>
      <c r="L7" s="6">
        <v>10</v>
      </c>
      <c r="M7" s="5" t="s">
        <v>19</v>
      </c>
      <c r="N7" s="6">
        <v>12</v>
      </c>
      <c r="O7" s="5" t="s">
        <v>20</v>
      </c>
      <c r="P7" s="6">
        <v>16</v>
      </c>
      <c r="Q7" s="5" t="s">
        <v>21</v>
      </c>
      <c r="R7" s="6">
        <v>20</v>
      </c>
      <c r="S7" s="5" t="s">
        <v>23</v>
      </c>
      <c r="T7" s="6">
        <v>24</v>
      </c>
    </row>
    <row r="8" spans="1:20" x14ac:dyDescent="0.3">
      <c r="A8" s="1">
        <v>0</v>
      </c>
      <c r="B8" s="4" t="s">
        <v>24</v>
      </c>
      <c r="C8" s="5" t="s">
        <v>13</v>
      </c>
      <c r="D8" s="6">
        <v>0</v>
      </c>
      <c r="E8" s="5" t="s">
        <v>13</v>
      </c>
      <c r="F8" s="6">
        <v>0</v>
      </c>
      <c r="G8" s="5" t="s">
        <v>14</v>
      </c>
      <c r="H8" s="6">
        <v>2</v>
      </c>
      <c r="I8" s="5" t="s">
        <v>15</v>
      </c>
      <c r="J8" s="6">
        <v>4</v>
      </c>
      <c r="K8" s="5" t="s">
        <v>16</v>
      </c>
      <c r="L8" s="6">
        <v>6</v>
      </c>
      <c r="M8" s="5" t="s">
        <v>16</v>
      </c>
      <c r="N8" s="6">
        <v>6</v>
      </c>
      <c r="O8" s="5" t="s">
        <v>17</v>
      </c>
      <c r="P8" s="6">
        <v>8</v>
      </c>
      <c r="Q8" s="5" t="s">
        <v>17</v>
      </c>
      <c r="R8" s="6">
        <v>8</v>
      </c>
      <c r="S8" s="5" t="s">
        <v>17</v>
      </c>
      <c r="T8" s="6">
        <v>8</v>
      </c>
    </row>
    <row r="9" spans="1:20" x14ac:dyDescent="0.3">
      <c r="A9" s="1" t="s">
        <v>25</v>
      </c>
      <c r="B9" s="4" t="s">
        <v>26</v>
      </c>
      <c r="C9" s="5" t="s">
        <v>27</v>
      </c>
      <c r="D9" s="6" t="s">
        <v>28</v>
      </c>
      <c r="E9" s="5" t="s">
        <v>29</v>
      </c>
      <c r="F9" s="7" t="s">
        <v>30</v>
      </c>
      <c r="G9" s="5" t="s">
        <v>29</v>
      </c>
      <c r="H9" s="7" t="s">
        <v>30</v>
      </c>
      <c r="I9" s="5" t="s">
        <v>31</v>
      </c>
      <c r="J9" s="8" t="s">
        <v>32</v>
      </c>
      <c r="K9" s="5" t="s">
        <v>31</v>
      </c>
      <c r="L9" s="8" t="s">
        <v>32</v>
      </c>
      <c r="M9" s="5" t="s">
        <v>33</v>
      </c>
      <c r="N9" s="8" t="s">
        <v>34</v>
      </c>
      <c r="O9" s="5" t="s">
        <v>33</v>
      </c>
      <c r="P9" s="8" t="s">
        <v>34</v>
      </c>
      <c r="Q9" s="5" t="s">
        <v>33</v>
      </c>
      <c r="R9" s="8" t="s">
        <v>34</v>
      </c>
      <c r="S9" s="5" t="s">
        <v>33</v>
      </c>
      <c r="T9" s="8" t="s">
        <v>34</v>
      </c>
    </row>
    <row r="10" spans="1:20" x14ac:dyDescent="0.3">
      <c r="C10" s="1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20" x14ac:dyDescent="0.3">
      <c r="C11" s="1"/>
      <c r="D11"/>
      <c r="E11"/>
      <c r="F11" s="72"/>
      <c r="G11" s="72"/>
      <c r="H11"/>
      <c r="I11"/>
      <c r="J11"/>
      <c r="K11"/>
      <c r="L11"/>
      <c r="M11"/>
      <c r="N11"/>
      <c r="O11"/>
      <c r="P11"/>
    </row>
    <row r="12" spans="1:20" x14ac:dyDescent="0.3">
      <c r="C12" s="1"/>
      <c r="D12"/>
      <c r="E12" s="78" t="s">
        <v>35</v>
      </c>
      <c r="F12" s="78"/>
      <c r="G12" s="79" t="s">
        <v>25</v>
      </c>
      <c r="H12" s="79"/>
      <c r="I12" s="80" t="s">
        <v>36</v>
      </c>
      <c r="J12" s="80"/>
      <c r="K12" s="72"/>
      <c r="L12" s="72"/>
      <c r="M12" s="81" t="s">
        <v>37</v>
      </c>
      <c r="N12" s="81"/>
      <c r="O12" s="73" t="s">
        <v>38</v>
      </c>
      <c r="P12" s="73"/>
    </row>
    <row r="13" spans="1:20" x14ac:dyDescent="0.3">
      <c r="C13" s="1"/>
      <c r="D13"/>
      <c r="E13"/>
      <c r="F13" s="9"/>
      <c r="G13" s="9"/>
      <c r="H13"/>
      <c r="I13"/>
      <c r="J13"/>
      <c r="K13"/>
      <c r="L13"/>
      <c r="M13" s="74" t="s">
        <v>39</v>
      </c>
      <c r="N13" s="74"/>
    </row>
    <row r="14" spans="1:20" x14ac:dyDescent="0.3">
      <c r="D14"/>
      <c r="E14"/>
      <c r="F14"/>
      <c r="G14"/>
      <c r="H14"/>
      <c r="I14"/>
      <c r="J14"/>
      <c r="K14"/>
      <c r="L14"/>
      <c r="M14"/>
    </row>
    <row r="15" spans="1:20" ht="41.4" customHeight="1" x14ac:dyDescent="0.3">
      <c r="B15" s="75" t="s">
        <v>40</v>
      </c>
      <c r="C15" s="75"/>
      <c r="D15" s="10"/>
      <c r="E15" s="76" t="s">
        <v>41</v>
      </c>
      <c r="F15" s="76"/>
      <c r="G15" s="76"/>
      <c r="H15" s="76"/>
      <c r="I15" s="76"/>
      <c r="J15" s="76"/>
      <c r="K15" s="76"/>
      <c r="L15"/>
      <c r="M15"/>
    </row>
    <row r="16" spans="1:20" ht="15.6" x14ac:dyDescent="0.3">
      <c r="B16" s="2" t="s">
        <v>13</v>
      </c>
      <c r="C16" s="6">
        <v>0</v>
      </c>
      <c r="D16" s="11"/>
      <c r="E16" s="12"/>
      <c r="F16" s="13"/>
      <c r="G16" s="14" t="s">
        <v>42</v>
      </c>
      <c r="H16" s="15"/>
      <c r="I16" s="12" t="s">
        <v>43</v>
      </c>
      <c r="J16" s="16" t="s">
        <v>44</v>
      </c>
      <c r="K16" s="2" t="s">
        <v>45</v>
      </c>
      <c r="L16"/>
      <c r="M16"/>
    </row>
    <row r="17" spans="2:13" x14ac:dyDescent="0.3">
      <c r="B17" s="2" t="s">
        <v>14</v>
      </c>
      <c r="C17" s="6">
        <v>2</v>
      </c>
      <c r="D17" s="11"/>
      <c r="E17" s="2" t="s">
        <v>46</v>
      </c>
      <c r="F17" s="6" t="s">
        <v>47</v>
      </c>
      <c r="G17" s="17">
        <v>5.7</v>
      </c>
      <c r="H17" s="8" t="s">
        <v>48</v>
      </c>
      <c r="I17" s="6">
        <v>5.7</v>
      </c>
      <c r="J17" s="18"/>
      <c r="K17" s="19">
        <f>(0.2*G17)+(0.8*I17)</f>
        <v>5.7000000000000011</v>
      </c>
      <c r="L17"/>
      <c r="M17"/>
    </row>
    <row r="18" spans="2:13" x14ac:dyDescent="0.3">
      <c r="B18" s="2" t="s">
        <v>15</v>
      </c>
      <c r="C18" s="6">
        <v>4</v>
      </c>
      <c r="D18" s="11"/>
      <c r="E18" s="2" t="s">
        <v>29</v>
      </c>
      <c r="F18" s="6" t="s">
        <v>49</v>
      </c>
      <c r="G18" s="17">
        <v>1.3</v>
      </c>
      <c r="H18" s="7" t="s">
        <v>50</v>
      </c>
      <c r="I18" s="6">
        <v>2.7</v>
      </c>
      <c r="J18" s="8">
        <v>0.78</v>
      </c>
      <c r="K18" s="19">
        <f>(0.2*G18)+(0.8*I18)</f>
        <v>2.42</v>
      </c>
      <c r="L18"/>
      <c r="M18"/>
    </row>
    <row r="19" spans="2:13" x14ac:dyDescent="0.3">
      <c r="B19" s="2" t="s">
        <v>16</v>
      </c>
      <c r="C19" s="6">
        <v>6</v>
      </c>
      <c r="D19" s="11"/>
      <c r="E19" s="2" t="s">
        <v>31</v>
      </c>
      <c r="F19" s="6" t="s">
        <v>49</v>
      </c>
      <c r="G19" s="17">
        <v>1.3</v>
      </c>
      <c r="H19" s="8" t="s">
        <v>51</v>
      </c>
      <c r="I19" s="6">
        <v>1.1000000000000001</v>
      </c>
      <c r="J19" s="8">
        <v>0.63</v>
      </c>
      <c r="K19" s="19">
        <f>(0.2*G19)+(0.8*I19)</f>
        <v>1.1400000000000001</v>
      </c>
      <c r="L19"/>
      <c r="M19"/>
    </row>
    <row r="20" spans="2:13" x14ac:dyDescent="0.3">
      <c r="B20" s="2" t="s">
        <v>17</v>
      </c>
      <c r="C20" s="6">
        <v>8</v>
      </c>
      <c r="D20" s="11"/>
      <c r="E20" s="2" t="s">
        <v>33</v>
      </c>
      <c r="F20" s="6" t="s">
        <v>49</v>
      </c>
      <c r="G20" s="17">
        <v>1.3</v>
      </c>
      <c r="H20" s="8" t="s">
        <v>52</v>
      </c>
      <c r="I20" s="6">
        <v>1</v>
      </c>
      <c r="J20" s="8">
        <v>0.42</v>
      </c>
      <c r="K20" s="19">
        <f>(0.2*G20)+(0.8*I20)</f>
        <v>1.06</v>
      </c>
      <c r="L20"/>
      <c r="M20"/>
    </row>
    <row r="21" spans="2:13" x14ac:dyDescent="0.3">
      <c r="B21" s="2" t="s">
        <v>18</v>
      </c>
      <c r="C21" s="6">
        <v>10</v>
      </c>
      <c r="D21" s="11"/>
      <c r="E21" s="14"/>
      <c r="F21" s="11"/>
      <c r="G21" s="20"/>
      <c r="H21" s="21"/>
      <c r="I21" s="11"/>
      <c r="J21" s="11"/>
      <c r="K21"/>
      <c r="L21"/>
      <c r="M21"/>
    </row>
    <row r="22" spans="2:13" x14ac:dyDescent="0.3">
      <c r="B22" s="2" t="s">
        <v>19</v>
      </c>
      <c r="C22" s="6">
        <v>12</v>
      </c>
      <c r="D22" s="11"/>
      <c r="E22" s="14"/>
      <c r="F22" s="11"/>
      <c r="G22" s="20"/>
      <c r="H22" s="21"/>
      <c r="I22" s="11"/>
      <c r="J22" s="11"/>
      <c r="K22"/>
      <c r="L22"/>
      <c r="M22"/>
    </row>
    <row r="23" spans="2:13" x14ac:dyDescent="0.3">
      <c r="B23" s="2" t="s">
        <v>20</v>
      </c>
      <c r="C23" s="6">
        <v>16</v>
      </c>
      <c r="D23" s="11"/>
      <c r="E23" s="11"/>
      <c r="F23"/>
      <c r="G23"/>
      <c r="H23"/>
      <c r="I23"/>
      <c r="J23"/>
      <c r="K23"/>
      <c r="L23"/>
      <c r="M23"/>
    </row>
    <row r="24" spans="2:13" x14ac:dyDescent="0.3">
      <c r="B24" s="2" t="s">
        <v>21</v>
      </c>
      <c r="C24" s="6">
        <v>20</v>
      </c>
      <c r="D24" s="11"/>
      <c r="E24" s="11"/>
      <c r="F24"/>
      <c r="G24"/>
      <c r="H24"/>
      <c r="I24"/>
      <c r="J24"/>
      <c r="K24"/>
      <c r="L24"/>
      <c r="M24"/>
    </row>
    <row r="25" spans="2:13" x14ac:dyDescent="0.3">
      <c r="B25" s="2" t="s">
        <v>23</v>
      </c>
      <c r="C25" s="6">
        <v>24</v>
      </c>
      <c r="D25" s="11"/>
      <c r="E25" s="11"/>
      <c r="F25"/>
      <c r="G25"/>
      <c r="H25"/>
      <c r="I25"/>
      <c r="J25"/>
      <c r="K25"/>
      <c r="L25"/>
      <c r="M25"/>
    </row>
    <row r="26" spans="2:13" x14ac:dyDescent="0.3">
      <c r="B26" s="14"/>
      <c r="C26" s="11"/>
      <c r="D26" s="11"/>
      <c r="E26" s="11"/>
      <c r="F26"/>
      <c r="G26"/>
      <c r="H26"/>
      <c r="I26"/>
      <c r="J26"/>
      <c r="K26"/>
      <c r="L26"/>
      <c r="M26"/>
    </row>
    <row r="27" spans="2:13" x14ac:dyDescent="0.3">
      <c r="B27" s="14"/>
      <c r="C27" s="11"/>
      <c r="D27" s="11"/>
      <c r="E27" s="11"/>
      <c r="F27"/>
      <c r="G27"/>
      <c r="H27"/>
      <c r="I27"/>
      <c r="J27"/>
      <c r="K27"/>
      <c r="L27"/>
      <c r="M27"/>
    </row>
    <row r="28" spans="2:13" x14ac:dyDescent="0.3">
      <c r="D28"/>
      <c r="E28"/>
      <c r="F28"/>
      <c r="G28"/>
      <c r="H28"/>
      <c r="I28"/>
      <c r="J28"/>
      <c r="K28"/>
      <c r="L28"/>
      <c r="M28"/>
    </row>
    <row r="29" spans="2:13" ht="18" x14ac:dyDescent="0.35">
      <c r="C29" s="22" t="s">
        <v>53</v>
      </c>
      <c r="D29"/>
      <c r="E29"/>
      <c r="F29"/>
      <c r="G29"/>
      <c r="H29"/>
      <c r="I29"/>
      <c r="J29"/>
      <c r="K29"/>
      <c r="L29"/>
      <c r="M29"/>
    </row>
    <row r="30" spans="2:13" x14ac:dyDescent="0.3">
      <c r="D30"/>
      <c r="E30"/>
      <c r="F30"/>
      <c r="G30"/>
      <c r="H30"/>
      <c r="I30"/>
      <c r="J30"/>
      <c r="K30"/>
      <c r="L30"/>
      <c r="M30"/>
    </row>
    <row r="31" spans="2:13" x14ac:dyDescent="0.3">
      <c r="C31" s="77" t="s">
        <v>54</v>
      </c>
      <c r="D31" s="77"/>
      <c r="E31" s="77"/>
      <c r="F31" s="77"/>
      <c r="G31" s="77"/>
      <c r="H31" s="11"/>
      <c r="I31"/>
      <c r="J31"/>
      <c r="K31"/>
      <c r="L31"/>
      <c r="M31"/>
    </row>
    <row r="32" spans="2:13" ht="27.6" x14ac:dyDescent="0.3">
      <c r="C32" s="23"/>
      <c r="D32" s="2" t="s">
        <v>55</v>
      </c>
      <c r="E32" s="2" t="s">
        <v>56</v>
      </c>
      <c r="F32" s="2" t="s">
        <v>57</v>
      </c>
      <c r="G32" s="24" t="s">
        <v>58</v>
      </c>
      <c r="H32" s="25"/>
      <c r="I32"/>
      <c r="J32"/>
      <c r="K32"/>
      <c r="L32"/>
      <c r="M32"/>
    </row>
    <row r="33" spans="3:13" x14ac:dyDescent="0.3">
      <c r="C33" s="23" t="s">
        <v>59</v>
      </c>
      <c r="D33" s="2">
        <v>0.94</v>
      </c>
      <c r="E33" s="26">
        <v>1.0638297872340401</v>
      </c>
      <c r="F33" s="26">
        <v>0.52597553622189697</v>
      </c>
      <c r="G33" s="27">
        <v>1.68312171591007</v>
      </c>
      <c r="H33" s="28"/>
      <c r="I33"/>
      <c r="J33"/>
      <c r="K33"/>
      <c r="L33"/>
      <c r="M33"/>
    </row>
    <row r="34" spans="3:13" x14ac:dyDescent="0.3">
      <c r="C34" s="23" t="s">
        <v>25</v>
      </c>
      <c r="D34" s="2">
        <v>0.5</v>
      </c>
      <c r="E34" s="26">
        <v>2</v>
      </c>
      <c r="F34" s="26">
        <v>1.46214574898785</v>
      </c>
      <c r="G34" s="27">
        <v>4.6788663967611299</v>
      </c>
      <c r="H34" s="28"/>
      <c r="I34"/>
      <c r="J34"/>
      <c r="K34"/>
      <c r="L34"/>
      <c r="M34"/>
    </row>
    <row r="35" spans="3:13" x14ac:dyDescent="0.3">
      <c r="C35" s="23" t="s">
        <v>36</v>
      </c>
      <c r="D35" s="2">
        <v>0.38</v>
      </c>
      <c r="E35" s="26">
        <v>2.6315789473684199</v>
      </c>
      <c r="F35" s="26">
        <v>2.0937246963562801</v>
      </c>
      <c r="G35" s="27">
        <v>6.69991902834008</v>
      </c>
      <c r="H35" s="28"/>
      <c r="I35"/>
      <c r="J35"/>
      <c r="K35"/>
      <c r="L35"/>
      <c r="M35"/>
    </row>
    <row r="36" spans="3:13" x14ac:dyDescent="0.3">
      <c r="C36" s="23" t="s">
        <v>37</v>
      </c>
      <c r="D36" s="2">
        <v>0.28999999999999998</v>
      </c>
      <c r="E36" s="26">
        <v>3.4482758620689702</v>
      </c>
      <c r="F36" s="26">
        <v>2.9104216110568202</v>
      </c>
      <c r="G36" s="27">
        <v>9.31334915538182</v>
      </c>
      <c r="H36" s="28"/>
      <c r="I36"/>
      <c r="J36"/>
      <c r="K36"/>
      <c r="L36"/>
      <c r="M36"/>
    </row>
    <row r="37" spans="3:13" x14ac:dyDescent="0.3">
      <c r="C37" s="23" t="s">
        <v>39</v>
      </c>
      <c r="D37" s="2">
        <v>0.27</v>
      </c>
      <c r="E37" s="26">
        <v>3.7037037037037002</v>
      </c>
      <c r="F37" s="26">
        <v>3.1658494526915599</v>
      </c>
      <c r="G37" s="27">
        <v>10.130718248613</v>
      </c>
      <c r="H37" s="28"/>
      <c r="I37"/>
      <c r="J37"/>
      <c r="K37"/>
      <c r="L37"/>
      <c r="M37"/>
    </row>
    <row r="38" spans="3:13" x14ac:dyDescent="0.3">
      <c r="C38" s="23" t="s">
        <v>38</v>
      </c>
      <c r="D38" s="2">
        <v>0.25</v>
      </c>
      <c r="E38" s="26">
        <v>4</v>
      </c>
      <c r="F38" s="26">
        <v>3.46214574898785</v>
      </c>
      <c r="G38" s="27">
        <v>11.0788663967611</v>
      </c>
      <c r="H38" s="28"/>
      <c r="I38"/>
      <c r="J38"/>
      <c r="K38"/>
      <c r="L38"/>
      <c r="M38"/>
    </row>
    <row r="39" spans="3:13" x14ac:dyDescent="0.3">
      <c r="D39"/>
      <c r="E39"/>
      <c r="F39"/>
      <c r="G39"/>
      <c r="H39"/>
      <c r="I39"/>
      <c r="J39"/>
      <c r="K39"/>
      <c r="L39"/>
      <c r="M39"/>
    </row>
    <row r="40" spans="3:13" x14ac:dyDescent="0.3">
      <c r="C40" s="77" t="s">
        <v>60</v>
      </c>
      <c r="D40" s="77"/>
      <c r="E40" s="77"/>
      <c r="F40" s="77"/>
      <c r="G40" s="77"/>
      <c r="H40"/>
      <c r="I40" s="82"/>
      <c r="J40" s="82"/>
      <c r="K40" s="82"/>
      <c r="L40" s="82"/>
      <c r="M40" s="82"/>
    </row>
    <row r="41" spans="3:13" ht="31.8" customHeight="1" x14ac:dyDescent="0.3">
      <c r="C41" s="23"/>
      <c r="D41" s="2" t="s">
        <v>55</v>
      </c>
      <c r="E41" s="2" t="s">
        <v>56</v>
      </c>
      <c r="F41" s="2" t="s">
        <v>57</v>
      </c>
      <c r="G41" s="24" t="s">
        <v>58</v>
      </c>
      <c r="H41"/>
      <c r="I41" s="29"/>
      <c r="J41" s="14"/>
      <c r="K41" s="14"/>
      <c r="L41" s="14"/>
      <c r="M41" s="30"/>
    </row>
    <row r="42" spans="3:13" x14ac:dyDescent="0.3">
      <c r="C42" s="23" t="s">
        <v>59</v>
      </c>
      <c r="D42" s="2">
        <v>0.5</v>
      </c>
      <c r="E42" s="26">
        <v>2</v>
      </c>
      <c r="F42" s="26">
        <v>1.6228913744417499</v>
      </c>
      <c r="G42" s="27">
        <v>5.1932523982136098</v>
      </c>
      <c r="H42" s="31"/>
      <c r="I42" s="29"/>
      <c r="J42" s="14"/>
      <c r="K42" s="32"/>
      <c r="L42" s="32"/>
      <c r="M42" s="28"/>
    </row>
    <row r="43" spans="3:13" x14ac:dyDescent="0.3">
      <c r="C43" s="23" t="s">
        <v>25</v>
      </c>
      <c r="D43" s="2">
        <v>0.47</v>
      </c>
      <c r="E43" s="26">
        <v>2.1276595744680802</v>
      </c>
      <c r="F43" s="26">
        <v>1.7505509489098401</v>
      </c>
      <c r="G43" s="27">
        <v>5.6017630365114801</v>
      </c>
      <c r="H43" s="31"/>
      <c r="I43" s="29"/>
      <c r="J43" s="14"/>
      <c r="K43" s="32"/>
      <c r="L43" s="32"/>
      <c r="M43" s="28"/>
    </row>
    <row r="44" spans="3:13" x14ac:dyDescent="0.3">
      <c r="C44" s="23" t="s">
        <v>36</v>
      </c>
      <c r="D44" s="2">
        <v>0.33</v>
      </c>
      <c r="E44" s="26">
        <v>3.0303030303030298</v>
      </c>
      <c r="F44" s="26">
        <v>2.65319440474478</v>
      </c>
      <c r="G44" s="27">
        <v>8.4902220951833005</v>
      </c>
      <c r="H44" s="31"/>
      <c r="I44" s="29"/>
      <c r="J44" s="14"/>
      <c r="K44" s="32"/>
      <c r="L44" s="32"/>
      <c r="M44" s="28"/>
    </row>
    <row r="45" spans="3:13" x14ac:dyDescent="0.3">
      <c r="C45" s="23" t="s">
        <v>37</v>
      </c>
      <c r="D45" s="2">
        <v>0.23</v>
      </c>
      <c r="E45" s="26">
        <v>4.3478260869565197</v>
      </c>
      <c r="F45" s="26">
        <v>3.9707174613982699</v>
      </c>
      <c r="G45" s="27">
        <v>12.706295876474501</v>
      </c>
      <c r="H45" s="31"/>
      <c r="I45" s="29"/>
      <c r="J45" s="14"/>
      <c r="K45" s="32"/>
      <c r="L45" s="32"/>
      <c r="M45" s="28"/>
    </row>
    <row r="46" spans="3:13" x14ac:dyDescent="0.3">
      <c r="C46" s="23" t="s">
        <v>39</v>
      </c>
      <c r="D46" s="2">
        <v>0.22</v>
      </c>
      <c r="E46" s="26">
        <v>4.5454545454545503</v>
      </c>
      <c r="F46" s="26">
        <v>4.1683459198963</v>
      </c>
      <c r="G46" s="27">
        <v>13.3387069436682</v>
      </c>
      <c r="H46" s="31"/>
      <c r="I46" s="29"/>
      <c r="J46" s="14"/>
      <c r="K46" s="32"/>
      <c r="L46" s="32"/>
      <c r="M46" s="28"/>
    </row>
    <row r="47" spans="3:13" x14ac:dyDescent="0.3">
      <c r="C47" s="23" t="s">
        <v>38</v>
      </c>
      <c r="D47" s="2">
        <v>0.19</v>
      </c>
      <c r="E47" s="26">
        <v>5.2631578947368398</v>
      </c>
      <c r="F47" s="26">
        <v>4.8860492691785904</v>
      </c>
      <c r="G47" s="27">
        <v>15.635357661371501</v>
      </c>
      <c r="H47" s="31"/>
      <c r="I47" s="29"/>
      <c r="J47" s="14"/>
      <c r="K47" s="32"/>
      <c r="L47" s="32"/>
      <c r="M47" s="28"/>
    </row>
    <row r="48" spans="3:13" x14ac:dyDescent="0.3">
      <c r="D48"/>
      <c r="E48"/>
      <c r="F48"/>
      <c r="G48"/>
      <c r="H48"/>
    </row>
    <row r="49" spans="3:8" x14ac:dyDescent="0.3">
      <c r="C49" s="77" t="s">
        <v>61</v>
      </c>
      <c r="D49" s="77"/>
      <c r="E49" s="77"/>
      <c r="F49" s="77"/>
      <c r="G49" s="77"/>
      <c r="H49"/>
    </row>
    <row r="50" spans="3:8" ht="27.6" x14ac:dyDescent="0.3">
      <c r="C50" s="23"/>
      <c r="D50" s="2" t="s">
        <v>55</v>
      </c>
      <c r="E50" s="2" t="s">
        <v>56</v>
      </c>
      <c r="F50" s="2" t="s">
        <v>57</v>
      </c>
      <c r="G50" s="24" t="s">
        <v>58</v>
      </c>
      <c r="H50"/>
    </row>
    <row r="51" spans="3:8" x14ac:dyDescent="0.3">
      <c r="C51" s="23" t="s">
        <v>59</v>
      </c>
      <c r="D51" s="2">
        <v>0.53</v>
      </c>
      <c r="E51" s="26">
        <v>1.88679245283019</v>
      </c>
      <c r="F51" s="26">
        <v>1.5702539912917299</v>
      </c>
      <c r="G51" s="27">
        <v>5.0248127721335303</v>
      </c>
      <c r="H51" s="31"/>
    </row>
    <row r="52" spans="3:8" x14ac:dyDescent="0.3">
      <c r="C52" s="23" t="s">
        <v>25</v>
      </c>
      <c r="D52" s="2">
        <v>0.53</v>
      </c>
      <c r="E52" s="26">
        <v>1.88679245283019</v>
      </c>
      <c r="F52" s="26">
        <v>1.5702539912917299</v>
      </c>
      <c r="G52" s="27">
        <v>5.0248127721335303</v>
      </c>
      <c r="H52" s="31"/>
    </row>
    <row r="53" spans="3:8" x14ac:dyDescent="0.3">
      <c r="C53" s="23" t="s">
        <v>36</v>
      </c>
      <c r="D53" s="2">
        <v>0.46</v>
      </c>
      <c r="E53" s="26">
        <v>2.1739130434782599</v>
      </c>
      <c r="F53" s="26">
        <v>1.8573745819398</v>
      </c>
      <c r="G53" s="27">
        <v>5.9435986622073598</v>
      </c>
      <c r="H53" s="31"/>
    </row>
    <row r="54" spans="3:8" x14ac:dyDescent="0.3">
      <c r="C54" s="23" t="s">
        <v>37</v>
      </c>
      <c r="D54" s="2">
        <v>0.36</v>
      </c>
      <c r="E54" s="26">
        <v>2.7777777777777799</v>
      </c>
      <c r="F54" s="26">
        <v>2.46123931623932</v>
      </c>
      <c r="G54" s="27">
        <v>7.87596581196581</v>
      </c>
      <c r="H54" s="31"/>
    </row>
    <row r="55" spans="3:8" x14ac:dyDescent="0.3">
      <c r="C55" s="23" t="s">
        <v>39</v>
      </c>
      <c r="D55" s="2">
        <v>0.34</v>
      </c>
      <c r="E55" s="26">
        <v>2.9411764705882302</v>
      </c>
      <c r="F55" s="26">
        <v>2.6246380090497698</v>
      </c>
      <c r="G55" s="27">
        <v>8.3988416289592802</v>
      </c>
      <c r="H55" s="31"/>
    </row>
    <row r="56" spans="3:8" x14ac:dyDescent="0.3">
      <c r="C56" s="23" t="s">
        <v>38</v>
      </c>
      <c r="D56" s="2">
        <v>0.31</v>
      </c>
      <c r="E56" s="26">
        <v>3.2258064516128999</v>
      </c>
      <c r="F56" s="26">
        <v>2.90926799007444</v>
      </c>
      <c r="G56" s="27">
        <v>9.3096575682382099</v>
      </c>
      <c r="H56" s="31"/>
    </row>
    <row r="57" spans="3:8" x14ac:dyDescent="0.3">
      <c r="D57"/>
      <c r="E57"/>
      <c r="F57"/>
      <c r="G57"/>
    </row>
    <row r="58" spans="3:8" x14ac:dyDescent="0.3">
      <c r="C58" s="77" t="s">
        <v>62</v>
      </c>
      <c r="D58" s="77"/>
      <c r="E58" s="77"/>
      <c r="F58" s="77"/>
      <c r="G58" s="77"/>
    </row>
    <row r="59" spans="3:8" ht="27.6" x14ac:dyDescent="0.3">
      <c r="C59" s="23"/>
      <c r="D59" s="2" t="s">
        <v>55</v>
      </c>
      <c r="E59" s="2" t="s">
        <v>56</v>
      </c>
      <c r="F59" s="2" t="s">
        <v>57</v>
      </c>
      <c r="G59" s="24" t="s">
        <v>58</v>
      </c>
    </row>
    <row r="60" spans="3:8" x14ac:dyDescent="0.3">
      <c r="C60" s="23" t="s">
        <v>59</v>
      </c>
      <c r="D60" s="6">
        <v>1.35</v>
      </c>
      <c r="E60" s="26">
        <v>0.74074074074074103</v>
      </c>
      <c r="F60" s="26">
        <v>0.109927343611554</v>
      </c>
      <c r="G60" s="27">
        <v>0.35176749955697301</v>
      </c>
    </row>
    <row r="61" spans="3:8" x14ac:dyDescent="0.3">
      <c r="C61" s="23" t="s">
        <v>25</v>
      </c>
      <c r="D61" s="6">
        <v>1.25</v>
      </c>
      <c r="E61" s="26">
        <v>0.8</v>
      </c>
      <c r="F61" s="26">
        <v>0.169186602870813</v>
      </c>
      <c r="G61" s="27">
        <v>0.54139712918660299</v>
      </c>
    </row>
    <row r="62" spans="3:8" x14ac:dyDescent="0.3">
      <c r="C62" s="23" t="s">
        <v>36</v>
      </c>
      <c r="D62" s="6">
        <v>1.1000000000000001</v>
      </c>
      <c r="E62" s="26">
        <v>0.90909090909090895</v>
      </c>
      <c r="F62" s="26">
        <v>0.27827751196172201</v>
      </c>
      <c r="G62" s="27">
        <v>0.890488038277512</v>
      </c>
    </row>
    <row r="63" spans="3:8" x14ac:dyDescent="0.3">
      <c r="C63" s="23" t="s">
        <v>37</v>
      </c>
      <c r="D63" s="6">
        <v>0.95</v>
      </c>
      <c r="E63" s="26">
        <v>1.0526315789473699</v>
      </c>
      <c r="F63" s="26">
        <v>0.42181818181818198</v>
      </c>
      <c r="G63" s="27">
        <v>1.34981818181818</v>
      </c>
    </row>
    <row r="64" spans="3:8" x14ac:dyDescent="0.3">
      <c r="C64" s="23" t="s">
        <v>39</v>
      </c>
      <c r="D64" s="6">
        <v>0.85</v>
      </c>
      <c r="E64" s="26">
        <v>1.1764705882352899</v>
      </c>
      <c r="F64" s="26">
        <v>0.545657191106108</v>
      </c>
      <c r="G64" s="27">
        <v>1.74610301153954</v>
      </c>
    </row>
    <row r="65" spans="3:7" x14ac:dyDescent="0.3">
      <c r="C65" s="23" t="s">
        <v>38</v>
      </c>
      <c r="D65" s="6">
        <v>0.7</v>
      </c>
      <c r="E65" s="26">
        <v>1.4285714285714299</v>
      </c>
      <c r="F65" s="26">
        <v>0.797758031442242</v>
      </c>
      <c r="G65" s="27">
        <v>2.5528257006151698</v>
      </c>
    </row>
    <row r="66" spans="3:7" x14ac:dyDescent="0.3">
      <c r="D66"/>
      <c r="E66"/>
      <c r="F66"/>
      <c r="G66"/>
    </row>
    <row r="67" spans="3:7" x14ac:dyDescent="0.3">
      <c r="C67" s="83" t="s">
        <v>63</v>
      </c>
      <c r="D67" s="83"/>
      <c r="E67" s="83"/>
      <c r="F67" s="83"/>
      <c r="G67"/>
    </row>
    <row r="68" spans="3:7" x14ac:dyDescent="0.3">
      <c r="C68" s="33"/>
      <c r="D68" s="2" t="s">
        <v>64</v>
      </c>
      <c r="E68" s="2" t="s">
        <v>65</v>
      </c>
      <c r="F68" s="2" t="s">
        <v>66</v>
      </c>
      <c r="G68" s="1" t="s">
        <v>67</v>
      </c>
    </row>
    <row r="69" spans="3:7" x14ac:dyDescent="0.3">
      <c r="C69" s="23" t="s">
        <v>59</v>
      </c>
      <c r="D69" s="6">
        <v>5.7</v>
      </c>
      <c r="E69" s="19">
        <f>(D69-(0.15*5.7))/0.85</f>
        <v>5.7000000000000011</v>
      </c>
      <c r="F69" s="6">
        <v>5.7</v>
      </c>
      <c r="G69" s="34">
        <f t="shared" ref="G69:G74" si="0">(0.2*F69)+(0.8*E69)</f>
        <v>5.7000000000000011</v>
      </c>
    </row>
    <row r="70" spans="3:7" x14ac:dyDescent="0.3">
      <c r="C70" s="23" t="s">
        <v>25</v>
      </c>
      <c r="D70" s="6">
        <v>5.7</v>
      </c>
      <c r="E70" s="19">
        <f>(D70-(0.15*5.7))/0.85</f>
        <v>5.7000000000000011</v>
      </c>
      <c r="F70" s="6">
        <v>5.7</v>
      </c>
      <c r="G70" s="34">
        <f t="shared" si="0"/>
        <v>5.7000000000000011</v>
      </c>
    </row>
    <row r="71" spans="3:7" x14ac:dyDescent="0.3">
      <c r="C71" s="23" t="s">
        <v>36</v>
      </c>
      <c r="D71" s="6">
        <v>4.2</v>
      </c>
      <c r="E71" s="19">
        <f>(D71-(0.15*H75))/0.85</f>
        <v>4.9411764705882355</v>
      </c>
      <c r="F71" s="6">
        <v>3.2</v>
      </c>
      <c r="G71" s="34">
        <f t="shared" si="0"/>
        <v>4.592941176470589</v>
      </c>
    </row>
    <row r="72" spans="3:7" x14ac:dyDescent="0.3">
      <c r="C72" s="23" t="s">
        <v>37</v>
      </c>
      <c r="D72" s="6">
        <v>3.1</v>
      </c>
      <c r="E72" s="19">
        <f>(D72-(0.15*H75))/0.85</f>
        <v>3.6470588235294121</v>
      </c>
      <c r="F72" s="6">
        <v>3.2</v>
      </c>
      <c r="G72" s="34">
        <f t="shared" si="0"/>
        <v>3.5576470588235298</v>
      </c>
    </row>
    <row r="73" spans="3:7" x14ac:dyDescent="0.3">
      <c r="C73" s="23" t="s">
        <v>39</v>
      </c>
      <c r="D73" s="6">
        <v>2.7</v>
      </c>
      <c r="E73" s="19">
        <f>(D73-(0.15*H75))/0.85</f>
        <v>3.1764705882352944</v>
      </c>
      <c r="F73" s="6">
        <v>3.2</v>
      </c>
      <c r="G73" s="34">
        <f t="shared" si="0"/>
        <v>3.1811764705882357</v>
      </c>
    </row>
    <row r="74" spans="3:7" x14ac:dyDescent="0.3">
      <c r="C74" s="23" t="s">
        <v>38</v>
      </c>
      <c r="D74" s="6">
        <v>2.5</v>
      </c>
      <c r="E74" s="35">
        <f>(D74-(0.15*H75))/0.85</f>
        <v>2.9411764705882355</v>
      </c>
      <c r="F74" s="6">
        <v>3.2</v>
      </c>
      <c r="G74" s="34">
        <f t="shared" si="0"/>
        <v>2.9929411764705884</v>
      </c>
    </row>
  </sheetData>
  <mergeCells count="25">
    <mergeCell ref="C40:G40"/>
    <mergeCell ref="I40:M40"/>
    <mergeCell ref="C49:G49"/>
    <mergeCell ref="C58:G58"/>
    <mergeCell ref="C67:F67"/>
    <mergeCell ref="O12:P12"/>
    <mergeCell ref="M13:N13"/>
    <mergeCell ref="B15:C15"/>
    <mergeCell ref="E15:K15"/>
    <mergeCell ref="C31:G31"/>
    <mergeCell ref="E12:F12"/>
    <mergeCell ref="G12:H12"/>
    <mergeCell ref="I12:J12"/>
    <mergeCell ref="K12:L12"/>
    <mergeCell ref="M12:N12"/>
    <mergeCell ref="M4:N4"/>
    <mergeCell ref="O4:P4"/>
    <mergeCell ref="Q4:R4"/>
    <mergeCell ref="S4:T4"/>
    <mergeCell ref="F11:G11"/>
    <mergeCell ref="C4:D4"/>
    <mergeCell ref="E4:F4"/>
    <mergeCell ref="G4:H4"/>
    <mergeCell ref="I4:J4"/>
    <mergeCell ref="K4:L4"/>
  </mergeCells>
  <pageMargins left="0.7" right="0.7" top="0.75" bottom="0.75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27"/>
  <sheetViews>
    <sheetView zoomScale="70" zoomScaleNormal="70" workbookViewId="0">
      <selection activeCell="P28" sqref="P28"/>
    </sheetView>
  </sheetViews>
  <sheetFormatPr baseColWidth="10" defaultColWidth="8.88671875" defaultRowHeight="14.4" x14ac:dyDescent="0.3"/>
  <cols>
    <col min="1" max="1" width="4.6640625"/>
    <col min="2" max="2" width="7.5546875"/>
    <col min="3" max="3" width="23.21875"/>
    <col min="4" max="4" width="21.77734375"/>
    <col min="5" max="5" width="9.77734375"/>
    <col min="6" max="7" width="8.88671875" style="1" customWidth="1"/>
    <col min="8" max="8" width="14.5546875" style="1"/>
    <col min="9" max="9" width="8.88671875" style="1" customWidth="1"/>
    <col min="10" max="10" width="11.77734375"/>
    <col min="11" max="12" width="8.88671875" customWidth="1"/>
    <col min="13" max="13" width="16"/>
    <col min="14" max="14" width="0" style="1" hidden="1" customWidth="1"/>
    <col min="15" max="15" width="16.21875" customWidth="1"/>
    <col min="16" max="18" width="10.6640625"/>
    <col min="19" max="19" width="11.88671875" customWidth="1"/>
    <col min="20" max="1025" width="10.6640625"/>
  </cols>
  <sheetData>
    <row r="1" spans="1:61" ht="15.6" x14ac:dyDescent="0.3">
      <c r="C1" s="36" t="s">
        <v>68</v>
      </c>
      <c r="F1"/>
      <c r="G1"/>
      <c r="H1"/>
      <c r="I1"/>
      <c r="N1"/>
    </row>
    <row r="2" spans="1:61" x14ac:dyDescent="0.3">
      <c r="B2" s="94"/>
      <c r="C2" s="96"/>
      <c r="D2" s="96"/>
      <c r="E2" s="97" t="s">
        <v>69</v>
      </c>
      <c r="F2" s="97"/>
      <c r="G2" s="97"/>
      <c r="H2" s="97"/>
      <c r="I2" s="97"/>
      <c r="J2" s="98" t="s">
        <v>70</v>
      </c>
      <c r="K2" s="98"/>
      <c r="L2" s="98"/>
      <c r="M2" s="98"/>
      <c r="N2" s="98"/>
    </row>
    <row r="3" spans="1:61" x14ac:dyDescent="0.3">
      <c r="B3" s="95"/>
      <c r="C3" s="96"/>
      <c r="D3" s="96"/>
      <c r="E3" s="2" t="s">
        <v>71</v>
      </c>
      <c r="F3" s="2" t="s">
        <v>72</v>
      </c>
      <c r="G3" s="2" t="s">
        <v>73</v>
      </c>
      <c r="H3" s="2" t="s">
        <v>74</v>
      </c>
      <c r="I3" s="2" t="s">
        <v>75</v>
      </c>
      <c r="J3" s="2" t="s">
        <v>71</v>
      </c>
      <c r="K3" s="2" t="s">
        <v>72</v>
      </c>
      <c r="L3" s="2" t="s">
        <v>73</v>
      </c>
      <c r="M3" s="2" t="s">
        <v>76</v>
      </c>
      <c r="N3" s="2" t="s">
        <v>75</v>
      </c>
    </row>
    <row r="4" spans="1:61" ht="14.4" customHeight="1" x14ac:dyDescent="0.3">
      <c r="B4" s="99" t="s">
        <v>77</v>
      </c>
      <c r="C4" s="87" t="s">
        <v>78</v>
      </c>
      <c r="D4" s="37" t="s">
        <v>79</v>
      </c>
      <c r="E4" s="38">
        <v>0.95</v>
      </c>
      <c r="F4" s="38">
        <v>0.98</v>
      </c>
      <c r="G4" s="38">
        <v>0.97</v>
      </c>
      <c r="H4" s="39">
        <f t="shared" ref="H4:H15" si="0">F4*G4</f>
        <v>0.9506</v>
      </c>
      <c r="I4" s="100" t="s">
        <v>80</v>
      </c>
      <c r="J4" s="38">
        <v>0.95</v>
      </c>
      <c r="K4" s="38">
        <v>0.95</v>
      </c>
      <c r="L4" s="38">
        <v>0.95</v>
      </c>
      <c r="M4" s="39">
        <f t="shared" ref="M4:M15" si="1">K4*L4</f>
        <v>0.90249999999999997</v>
      </c>
      <c r="N4" s="101" t="s">
        <v>81</v>
      </c>
    </row>
    <row r="5" spans="1:61" x14ac:dyDescent="0.3">
      <c r="B5" s="99"/>
      <c r="C5" s="87"/>
      <c r="D5" s="40" t="s">
        <v>82</v>
      </c>
      <c r="E5" s="41">
        <v>0.85</v>
      </c>
      <c r="F5" s="41">
        <v>0.93</v>
      </c>
      <c r="G5" s="41">
        <v>0.95</v>
      </c>
      <c r="H5" s="42">
        <f t="shared" si="0"/>
        <v>0.88349999999999995</v>
      </c>
      <c r="I5" s="100"/>
      <c r="J5" s="41">
        <v>0.85</v>
      </c>
      <c r="K5" s="41">
        <v>0.88</v>
      </c>
      <c r="L5" s="41">
        <v>0.95</v>
      </c>
      <c r="M5" s="42">
        <f t="shared" si="1"/>
        <v>0.83599999999999997</v>
      </c>
      <c r="N5" s="101"/>
    </row>
    <row r="6" spans="1:61" ht="13.8" customHeight="1" x14ac:dyDescent="0.3">
      <c r="B6" s="105" t="s">
        <v>83</v>
      </c>
      <c r="C6" s="105" t="s">
        <v>84</v>
      </c>
      <c r="D6" s="23" t="s">
        <v>79</v>
      </c>
      <c r="E6" s="6">
        <v>0.72</v>
      </c>
      <c r="F6" s="6">
        <v>0.98</v>
      </c>
      <c r="G6" s="6">
        <v>0.97</v>
      </c>
      <c r="H6" s="35">
        <f t="shared" si="0"/>
        <v>0.9506</v>
      </c>
      <c r="I6" s="106" t="s">
        <v>85</v>
      </c>
      <c r="J6" s="6">
        <v>0.72</v>
      </c>
      <c r="K6" s="6">
        <v>0.95</v>
      </c>
      <c r="L6" s="6">
        <v>0.95</v>
      </c>
      <c r="M6" s="35">
        <f t="shared" si="1"/>
        <v>0.90249999999999997</v>
      </c>
      <c r="N6" s="107" t="s">
        <v>86</v>
      </c>
    </row>
    <row r="7" spans="1:61" ht="15" customHeight="1" x14ac:dyDescent="0.3">
      <c r="B7" s="105"/>
      <c r="C7" s="105"/>
      <c r="D7" s="23" t="s">
        <v>82</v>
      </c>
      <c r="E7" s="6">
        <v>0.65</v>
      </c>
      <c r="F7" s="6">
        <v>0.93</v>
      </c>
      <c r="G7" s="6">
        <v>0.95</v>
      </c>
      <c r="H7" s="35">
        <f t="shared" si="0"/>
        <v>0.88349999999999995</v>
      </c>
      <c r="I7" s="106"/>
      <c r="J7" s="6">
        <v>0.65</v>
      </c>
      <c r="K7" s="6">
        <v>0.88</v>
      </c>
      <c r="L7" s="6">
        <v>0.95</v>
      </c>
      <c r="M7" s="35">
        <f t="shared" si="1"/>
        <v>0.83599999999999997</v>
      </c>
      <c r="N7" s="107"/>
    </row>
    <row r="8" spans="1:61" s="43" customFormat="1" ht="15" customHeight="1" x14ac:dyDescent="0.3">
      <c r="A8" s="56"/>
      <c r="B8" s="87" t="s">
        <v>87</v>
      </c>
      <c r="C8" s="84" t="s">
        <v>88</v>
      </c>
      <c r="D8" s="88" t="s">
        <v>79</v>
      </c>
      <c r="E8" s="90">
        <v>3</v>
      </c>
      <c r="F8" s="38">
        <v>0.98</v>
      </c>
      <c r="G8" s="38">
        <v>0.97</v>
      </c>
      <c r="H8" s="90">
        <f t="shared" si="0"/>
        <v>0.9506</v>
      </c>
      <c r="I8" s="108" t="s">
        <v>89</v>
      </c>
      <c r="J8" s="90">
        <v>3</v>
      </c>
      <c r="K8" s="38">
        <v>0.95</v>
      </c>
      <c r="L8" s="38">
        <v>0.95</v>
      </c>
      <c r="M8" s="90">
        <f t="shared" si="1"/>
        <v>0.90249999999999997</v>
      </c>
      <c r="N8" s="109" t="s">
        <v>90</v>
      </c>
      <c r="O8" s="92" t="s">
        <v>110</v>
      </c>
      <c r="P8" s="57" t="s">
        <v>109</v>
      </c>
      <c r="Q8" s="58"/>
      <c r="R8" s="58"/>
      <c r="S8" s="59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</row>
    <row r="9" spans="1:61" s="43" customFormat="1" ht="16.2" customHeight="1" x14ac:dyDescent="0.3">
      <c r="A9" s="56"/>
      <c r="B9" s="87"/>
      <c r="C9" s="85"/>
      <c r="D9" s="89"/>
      <c r="E9" s="91"/>
      <c r="F9" s="38"/>
      <c r="G9" s="38"/>
      <c r="H9" s="91"/>
      <c r="I9" s="108"/>
      <c r="J9" s="91"/>
      <c r="K9" s="38"/>
      <c r="L9" s="38"/>
      <c r="M9" s="91"/>
      <c r="N9" s="109"/>
      <c r="O9" s="93"/>
      <c r="P9" s="60" t="s">
        <v>111</v>
      </c>
      <c r="Q9" s="61"/>
      <c r="R9" s="61"/>
      <c r="S9" s="62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</row>
    <row r="10" spans="1:61" ht="30" customHeight="1" x14ac:dyDescent="0.3">
      <c r="A10" s="56"/>
      <c r="B10" s="87"/>
      <c r="C10" s="85"/>
      <c r="D10" s="67" t="s">
        <v>91</v>
      </c>
      <c r="E10" s="39">
        <v>2.5</v>
      </c>
      <c r="F10" s="38">
        <v>0.98</v>
      </c>
      <c r="G10" s="38">
        <v>0.97</v>
      </c>
      <c r="H10" s="39">
        <f t="shared" si="0"/>
        <v>0.9506</v>
      </c>
      <c r="I10" s="108"/>
      <c r="J10" s="39">
        <v>2.5</v>
      </c>
      <c r="K10" s="38">
        <v>0.95</v>
      </c>
      <c r="L10" s="38">
        <v>0.95</v>
      </c>
      <c r="M10" s="39">
        <f t="shared" si="1"/>
        <v>0.90249999999999997</v>
      </c>
      <c r="N10" s="109"/>
      <c r="O10" s="63" t="s">
        <v>110</v>
      </c>
      <c r="P10" s="66" t="s">
        <v>109</v>
      </c>
      <c r="Q10" s="64"/>
      <c r="R10" s="64"/>
      <c r="S10" s="65"/>
    </row>
    <row r="11" spans="1:61" ht="14.4" customHeight="1" x14ac:dyDescent="0.3">
      <c r="A11" s="56"/>
      <c r="B11" s="87"/>
      <c r="C11" s="85"/>
      <c r="D11" s="88" t="s">
        <v>82</v>
      </c>
      <c r="E11" s="90">
        <v>3</v>
      </c>
      <c r="F11" s="38">
        <v>0.93</v>
      </c>
      <c r="G11" s="38">
        <v>0.95</v>
      </c>
      <c r="H11" s="90">
        <f t="shared" si="0"/>
        <v>0.88349999999999995</v>
      </c>
      <c r="I11" s="108"/>
      <c r="J11" s="90">
        <v>3</v>
      </c>
      <c r="K11" s="38">
        <v>0.88</v>
      </c>
      <c r="L11" s="38">
        <v>0.95</v>
      </c>
      <c r="M11" s="90">
        <f t="shared" si="1"/>
        <v>0.83599999999999997</v>
      </c>
      <c r="N11" s="109"/>
      <c r="O11" s="92" t="s">
        <v>110</v>
      </c>
      <c r="P11" s="57" t="s">
        <v>109</v>
      </c>
      <c r="Q11" s="58"/>
      <c r="R11" s="58"/>
      <c r="S11" s="59"/>
    </row>
    <row r="12" spans="1:61" x14ac:dyDescent="0.3">
      <c r="A12" s="56"/>
      <c r="B12" s="87"/>
      <c r="C12" s="86"/>
      <c r="D12" s="89"/>
      <c r="E12" s="91"/>
      <c r="F12" s="38"/>
      <c r="G12" s="38"/>
      <c r="H12" s="91"/>
      <c r="I12" s="55"/>
      <c r="J12" s="91"/>
      <c r="K12" s="38"/>
      <c r="L12" s="38"/>
      <c r="M12" s="91"/>
      <c r="N12" s="68"/>
      <c r="O12" s="93"/>
      <c r="P12" s="60" t="s">
        <v>111</v>
      </c>
      <c r="Q12" s="61"/>
      <c r="R12" s="61"/>
      <c r="S12" s="62"/>
    </row>
    <row r="13" spans="1:61" s="44" customFormat="1" ht="13.8" customHeight="1" x14ac:dyDescent="0.3">
      <c r="B13" s="102" t="s">
        <v>92</v>
      </c>
      <c r="C13" s="102" t="s">
        <v>93</v>
      </c>
      <c r="D13" s="45" t="s">
        <v>79</v>
      </c>
      <c r="E13" s="46">
        <v>0.65</v>
      </c>
      <c r="F13" s="46">
        <v>0.98</v>
      </c>
      <c r="G13" s="46">
        <v>0.97</v>
      </c>
      <c r="H13" s="47">
        <f t="shared" si="0"/>
        <v>0.9506</v>
      </c>
      <c r="I13" s="103" t="s">
        <v>94</v>
      </c>
      <c r="J13" s="46">
        <v>0.65</v>
      </c>
      <c r="K13" s="46">
        <v>0.95</v>
      </c>
      <c r="L13" s="46">
        <v>0.95</v>
      </c>
      <c r="M13" s="47">
        <f t="shared" si="1"/>
        <v>0.90249999999999997</v>
      </c>
      <c r="N13" s="104" t="s">
        <v>95</v>
      </c>
    </row>
    <row r="14" spans="1:61" x14ac:dyDescent="0.3">
      <c r="A14" s="44"/>
      <c r="B14" s="102"/>
      <c r="C14" s="102"/>
      <c r="D14" s="45" t="s">
        <v>82</v>
      </c>
      <c r="E14" s="46">
        <v>0.65</v>
      </c>
      <c r="F14" s="46">
        <v>0.93</v>
      </c>
      <c r="G14" s="46">
        <v>0.95</v>
      </c>
      <c r="H14" s="47">
        <f t="shared" si="0"/>
        <v>0.88349999999999995</v>
      </c>
      <c r="I14" s="103"/>
      <c r="J14" s="46">
        <v>0.65</v>
      </c>
      <c r="K14" s="46">
        <v>0.88</v>
      </c>
      <c r="L14" s="46">
        <v>0.95</v>
      </c>
      <c r="M14" s="47">
        <f t="shared" si="1"/>
        <v>0.83599999999999997</v>
      </c>
      <c r="N14" s="104"/>
    </row>
    <row r="15" spans="1:61" ht="14.4" customHeight="1" x14ac:dyDescent="0.3">
      <c r="A15" s="44"/>
      <c r="B15" s="102"/>
      <c r="C15" s="102"/>
      <c r="D15" s="45" t="s">
        <v>96</v>
      </c>
      <c r="E15" s="46">
        <v>0.25</v>
      </c>
      <c r="F15" s="47">
        <v>1</v>
      </c>
      <c r="G15" s="47">
        <v>1</v>
      </c>
      <c r="H15" s="47">
        <f t="shared" si="0"/>
        <v>1</v>
      </c>
      <c r="I15" s="103"/>
      <c r="J15" s="46">
        <v>0.25</v>
      </c>
      <c r="K15" s="47">
        <v>1</v>
      </c>
      <c r="L15" s="47">
        <v>1</v>
      </c>
      <c r="M15" s="47">
        <f t="shared" si="1"/>
        <v>1</v>
      </c>
      <c r="N15" s="104"/>
    </row>
    <row r="16" spans="1:61" x14ac:dyDescent="0.3">
      <c r="C16" t="s">
        <v>97</v>
      </c>
      <c r="D16" s="48"/>
      <c r="F16"/>
      <c r="G16"/>
      <c r="H16"/>
      <c r="I16"/>
    </row>
    <row r="17" spans="2:9" ht="15.6" x14ac:dyDescent="0.3">
      <c r="B17" s="69" t="s">
        <v>98</v>
      </c>
      <c r="C17" s="49" t="s">
        <v>99</v>
      </c>
      <c r="D17" s="50"/>
      <c r="E17" s="41">
        <v>0.3</v>
      </c>
      <c r="F17" s="41"/>
      <c r="G17" s="41"/>
      <c r="H17" s="41"/>
      <c r="I17" s="41" t="s">
        <v>100</v>
      </c>
    </row>
    <row r="18" spans="2:9" ht="15.6" x14ac:dyDescent="0.3">
      <c r="B18" s="70" t="s">
        <v>101</v>
      </c>
      <c r="C18" s="51" t="s">
        <v>102</v>
      </c>
      <c r="D18" s="52"/>
      <c r="E18" s="53">
        <v>0.1</v>
      </c>
      <c r="F18" s="6"/>
      <c r="G18" s="6"/>
      <c r="H18" s="6"/>
      <c r="I18" s="6" t="s">
        <v>103</v>
      </c>
    </row>
    <row r="19" spans="2:9" x14ac:dyDescent="0.3">
      <c r="I19"/>
    </row>
    <row r="20" spans="2:9" x14ac:dyDescent="0.3">
      <c r="I20"/>
    </row>
    <row r="21" spans="2:9" x14ac:dyDescent="0.3">
      <c r="I21"/>
    </row>
    <row r="22" spans="2:9" x14ac:dyDescent="0.3">
      <c r="I22"/>
    </row>
    <row r="23" spans="2:9" x14ac:dyDescent="0.3">
      <c r="I23"/>
    </row>
    <row r="24" spans="2:9" x14ac:dyDescent="0.3">
      <c r="I24"/>
    </row>
    <row r="25" spans="2:9" x14ac:dyDescent="0.3">
      <c r="I25"/>
    </row>
    <row r="26" spans="2:9" x14ac:dyDescent="0.3">
      <c r="I26"/>
    </row>
    <row r="27" spans="2:9" x14ac:dyDescent="0.3">
      <c r="I27" s="1" t="s">
        <v>104</v>
      </c>
    </row>
  </sheetData>
  <mergeCells count="32">
    <mergeCell ref="B13:B15"/>
    <mergeCell ref="C13:C15"/>
    <mergeCell ref="I13:I15"/>
    <mergeCell ref="N13:N15"/>
    <mergeCell ref="B6:B7"/>
    <mergeCell ref="C6:C7"/>
    <mergeCell ref="I6:I7"/>
    <mergeCell ref="N6:N7"/>
    <mergeCell ref="I8:I11"/>
    <mergeCell ref="N8:N11"/>
    <mergeCell ref="B2:B3"/>
    <mergeCell ref="C2:D3"/>
    <mergeCell ref="E2:I2"/>
    <mergeCell ref="J2:N2"/>
    <mergeCell ref="B4:B5"/>
    <mergeCell ref="C4:C5"/>
    <mergeCell ref="I4:I5"/>
    <mergeCell ref="N4:N5"/>
    <mergeCell ref="J11:J12"/>
    <mergeCell ref="M11:M12"/>
    <mergeCell ref="O11:O12"/>
    <mergeCell ref="O8:O9"/>
    <mergeCell ref="D8:D9"/>
    <mergeCell ref="E8:E9"/>
    <mergeCell ref="H8:H9"/>
    <mergeCell ref="J8:J9"/>
    <mergeCell ref="M8:M9"/>
    <mergeCell ref="C8:C12"/>
    <mergeCell ref="B8:B12"/>
    <mergeCell ref="D11:D12"/>
    <mergeCell ref="E11:E12"/>
    <mergeCell ref="H11:H12"/>
  </mergeCells>
  <pageMargins left="0.70866141732283472" right="0.70866141732283472" top="0.74803149606299213" bottom="0.74803149606299213" header="0.51181102362204722" footer="0.51181102362204722"/>
  <pageSetup paperSize="9" scale="80" firstPageNumber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Normal="100" workbookViewId="0">
      <selection activeCell="C12" sqref="C12"/>
    </sheetView>
  </sheetViews>
  <sheetFormatPr baseColWidth="10" defaultColWidth="8.88671875" defaultRowHeight="14.4" x14ac:dyDescent="0.3"/>
  <cols>
    <col min="1" max="1025" width="10.6640625"/>
  </cols>
  <sheetData>
    <row r="2" spans="1:10" x14ac:dyDescent="0.3">
      <c r="A2" s="4" t="s">
        <v>105</v>
      </c>
    </row>
    <row r="4" spans="1:10" x14ac:dyDescent="0.3">
      <c r="A4" s="110" t="s">
        <v>106</v>
      </c>
      <c r="B4" s="110"/>
      <c r="C4" s="2">
        <v>2015</v>
      </c>
      <c r="D4" s="2">
        <v>2020</v>
      </c>
      <c r="E4" s="2">
        <v>2025</v>
      </c>
      <c r="F4" s="2">
        <v>2030</v>
      </c>
      <c r="G4" s="2">
        <v>2035</v>
      </c>
      <c r="H4" s="2">
        <v>2040</v>
      </c>
      <c r="I4" s="2">
        <v>2045</v>
      </c>
      <c r="J4" s="2">
        <v>2050</v>
      </c>
    </row>
    <row r="5" spans="1:10" x14ac:dyDescent="0.3">
      <c r="A5" s="111" t="s">
        <v>96</v>
      </c>
      <c r="B5" s="54" t="s">
        <v>107</v>
      </c>
      <c r="C5" s="6">
        <v>170</v>
      </c>
      <c r="D5" s="6">
        <v>200</v>
      </c>
      <c r="E5" s="6">
        <v>200</v>
      </c>
      <c r="F5" s="6">
        <v>203</v>
      </c>
      <c r="G5" s="6">
        <v>208</v>
      </c>
      <c r="H5" s="6">
        <v>200</v>
      </c>
      <c r="I5" s="6">
        <v>200</v>
      </c>
      <c r="J5" s="6">
        <v>200</v>
      </c>
    </row>
    <row r="6" spans="1:10" x14ac:dyDescent="0.3">
      <c r="A6" s="111"/>
      <c r="B6" s="54" t="s">
        <v>108</v>
      </c>
      <c r="C6" s="6">
        <v>170</v>
      </c>
      <c r="D6" s="6">
        <v>190</v>
      </c>
      <c r="E6" s="6">
        <v>190</v>
      </c>
      <c r="F6" s="6">
        <v>190</v>
      </c>
      <c r="G6" s="6">
        <v>190</v>
      </c>
      <c r="H6" s="6">
        <v>185</v>
      </c>
      <c r="I6" s="6">
        <v>181</v>
      </c>
      <c r="J6" s="6">
        <v>182</v>
      </c>
    </row>
  </sheetData>
  <mergeCells count="2">
    <mergeCell ref="A4:B4"/>
    <mergeCell ref="A5:A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envolvente</vt:lpstr>
      <vt:lpstr>instalaciones</vt:lpstr>
      <vt:lpstr>costes_combustible</vt:lpstr>
      <vt:lpstr>envolvente!Área_de_impresión</vt:lpstr>
      <vt:lpstr>instalaciones!Área_de_impresión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Sorribes Gil</dc:creator>
  <cp:lastModifiedBy>Marta Sorribes Gil</cp:lastModifiedBy>
  <cp:revision>0</cp:revision>
  <cp:lastPrinted>2017-02-13T15:55:54Z</cp:lastPrinted>
  <dcterms:created xsi:type="dcterms:W3CDTF">2016-11-16T10:08:09Z</dcterms:created>
  <dcterms:modified xsi:type="dcterms:W3CDTF">2017-03-06T10:11:06Z</dcterms:modified>
  <dc:language>es-ES</dc:language>
</cp:coreProperties>
</file>