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240" windowWidth="8388" windowHeight="5124" activeTab="1"/>
  </bookViews>
  <sheets>
    <sheet name="envolvente" sheetId="1" r:id="rId1"/>
    <sheet name="instalaciones" sheetId="2" r:id="rId2"/>
    <sheet name="costes_combustible" sheetId="3" r:id="rId3"/>
  </sheets>
  <definedNames>
    <definedName name="_xlnm.Print_Area" localSheetId="0">envolvente!$A$2:$U$26</definedName>
  </definedNames>
  <calcPr calcId="144525"/>
</workbook>
</file>

<file path=xl/calcChain.xml><?xml version="1.0" encoding="utf-8"?>
<calcChain xmlns="http://schemas.openxmlformats.org/spreadsheetml/2006/main">
  <c r="L13" i="2" l="1"/>
  <c r="G13" i="2"/>
  <c r="L12" i="2"/>
  <c r="L11" i="2"/>
  <c r="L7" i="2"/>
  <c r="L6" i="2"/>
  <c r="G12" i="2"/>
  <c r="G11" i="2"/>
  <c r="L9" i="2"/>
  <c r="G9" i="2"/>
  <c r="G7" i="2"/>
  <c r="G6" i="2"/>
  <c r="L5" i="2"/>
  <c r="L4" i="2"/>
  <c r="G5" i="2"/>
  <c r="G4" i="2"/>
  <c r="L10" i="2"/>
  <c r="L8" i="2"/>
  <c r="G10" i="2"/>
  <c r="G8" i="2"/>
  <c r="K18" i="1" l="1"/>
  <c r="K19" i="1"/>
  <c r="K20" i="1"/>
  <c r="K17" i="1"/>
  <c r="G70" i="1"/>
  <c r="G71" i="1"/>
  <c r="G72" i="1"/>
  <c r="G73" i="1"/>
  <c r="G74" i="1"/>
  <c r="E74" i="1"/>
  <c r="E73" i="1"/>
  <c r="E72" i="1"/>
  <c r="E71" i="1"/>
  <c r="E70" i="1"/>
  <c r="E69" i="1"/>
  <c r="G69" i="1" s="1"/>
</calcChain>
</file>

<file path=xl/sharedStrings.xml><?xml version="1.0" encoding="utf-8"?>
<sst xmlns="http://schemas.openxmlformats.org/spreadsheetml/2006/main" count="214" uniqueCount="104">
  <si>
    <t>FACHADA</t>
  </si>
  <si>
    <t>CUBIERTA</t>
  </si>
  <si>
    <t>SUELO</t>
  </si>
  <si>
    <t>HUECO</t>
  </si>
  <si>
    <t>ET1</t>
  </si>
  <si>
    <t>ET2</t>
  </si>
  <si>
    <t>ET3</t>
  </si>
  <si>
    <t>ET4</t>
  </si>
  <si>
    <t>ET5</t>
  </si>
  <si>
    <t>ET6</t>
  </si>
  <si>
    <t>ET7</t>
  </si>
  <si>
    <t>ET8</t>
  </si>
  <si>
    <t>RELACION DE SALTOS</t>
  </si>
  <si>
    <t>A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</si>
  <si>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</si>
  <si>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</si>
  <si>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</si>
  <si>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</si>
  <si>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</si>
  <si>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</si>
  <si>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</si>
  <si>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</si>
  <si>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</si>
  <si>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Niveles de aislamiento opacos (espesores en cm)</t>
  </si>
  <si>
    <t>HO</t>
  </si>
  <si>
    <t>H1</t>
  </si>
  <si>
    <t>H2</t>
  </si>
  <si>
    <t>H3</t>
  </si>
  <si>
    <t xml:space="preserve">Niveles aislamiento huecos (x/x/x) </t>
  </si>
  <si>
    <t>Mt RPT</t>
  </si>
  <si>
    <t>Mt Sin RPT</t>
  </si>
  <si>
    <t>sencillo 4 o 6</t>
  </si>
  <si>
    <t>Nivel</t>
  </si>
  <si>
    <t>Espesor (cm)</t>
  </si>
  <si>
    <t>H0</t>
  </si>
  <si>
    <t>sencillo 6</t>
  </si>
  <si>
    <t>ET0 (BASE)</t>
  </si>
  <si>
    <t>U</t>
  </si>
  <si>
    <t>Alfa</t>
  </si>
  <si>
    <t>B</t>
  </si>
  <si>
    <t>C</t>
  </si>
  <si>
    <t>D</t>
  </si>
  <si>
    <t>E</t>
  </si>
  <si>
    <t>RTOTAL</t>
  </si>
  <si>
    <t>RAISL</t>
  </si>
  <si>
    <t>AISLAMIENTO XPS (cm)</t>
  </si>
  <si>
    <t>CUBIERTAS (APENDICE E)</t>
  </si>
  <si>
    <t>MURO EXTERIOR (APENDICE E)</t>
  </si>
  <si>
    <t>APENDICE E_ DBHE-2013</t>
  </si>
  <si>
    <t>SUELOS (APENDICE E)</t>
  </si>
  <si>
    <t>MEDIANERAS (APENDICE E)</t>
  </si>
  <si>
    <t>U limite</t>
  </si>
  <si>
    <t>U solovidrio</t>
  </si>
  <si>
    <t>U marco</t>
  </si>
  <si>
    <t>HUECOS (APENDICE_E)</t>
  </si>
  <si>
    <t>ALPHA</t>
  </si>
  <si>
    <t>A9</t>
  </si>
  <si>
    <t>U global</t>
  </si>
  <si>
    <t>Umarco</t>
  </si>
  <si>
    <t>Uvidrio</t>
  </si>
  <si>
    <t>4/16/4</t>
  </si>
  <si>
    <r>
      <rPr>
        <b/>
        <sz val="12"/>
        <color theme="1"/>
        <rFont val="Calibri"/>
        <family val="2"/>
        <scheme val="minor"/>
      </rPr>
      <t>g</t>
    </r>
    <r>
      <rPr>
        <b/>
        <sz val="9"/>
        <color theme="1"/>
        <rFont val="Calibri"/>
        <family val="2"/>
        <scheme val="minor"/>
      </rPr>
      <t>solar</t>
    </r>
  </si>
  <si>
    <t>BE 4/16/4</t>
  </si>
  <si>
    <t>BE_CS 4/16/4</t>
  </si>
  <si>
    <t>Utotal</t>
  </si>
  <si>
    <t>4/16/6</t>
  </si>
  <si>
    <t>BE 4/16/6</t>
  </si>
  <si>
    <t>BE_CS 4/16/6</t>
  </si>
  <si>
    <t>generacion</t>
  </si>
  <si>
    <t>distribucion</t>
  </si>
  <si>
    <t>emision+control</t>
  </si>
  <si>
    <t>dist+emis+control</t>
  </si>
  <si>
    <t>ACS</t>
  </si>
  <si>
    <t xml:space="preserve">cal </t>
  </si>
  <si>
    <t>Caldera Gas</t>
  </si>
  <si>
    <t>RENDIMIENTOS INDIVIDUAL</t>
  </si>
  <si>
    <t>RENDIMIENTOS CENTRALIZADA</t>
  </si>
  <si>
    <t>Caldera Biomasa</t>
  </si>
  <si>
    <t>precio</t>
  </si>
  <si>
    <t>ref</t>
  </si>
  <si>
    <t>Caldera Cogeneración</t>
  </si>
  <si>
    <t>electricidad</t>
  </si>
  <si>
    <t>25 kW – 2.500 €</t>
  </si>
  <si>
    <t>solo para terciario</t>
  </si>
  <si>
    <t>---</t>
  </si>
  <si>
    <t>20 kW – 8039 €</t>
  </si>
  <si>
    <t>BdC aire-aire</t>
  </si>
  <si>
    <t>RESUMEN SISTEMAS PARA EDIFICIO 4H ENTREMEDIANERAS</t>
  </si>
  <si>
    <t xml:space="preserve">300 kW - 44305 €   
150€/KW
</t>
  </si>
  <si>
    <t>1 * 115 kW - 12.400 €  
110 €/KW</t>
  </si>
  <si>
    <t>25 KW - 42.500 €
1700 €/KW</t>
  </si>
  <si>
    <t xml:space="preserve">5519 €/vivienda 90m2 aire-aire
5500 €/vivienda (10KW) aire-agua (incluye ACS)
</t>
  </si>
  <si>
    <t>dist.</t>
  </si>
  <si>
    <t>dist+emis+cont</t>
  </si>
  <si>
    <t>residencial</t>
  </si>
  <si>
    <t>servicios</t>
  </si>
  <si>
    <t>PRECIOS COMBUSTIBLES</t>
  </si>
  <si>
    <t>prevision 2015</t>
  </si>
  <si>
    <t xml:space="preserve">  </t>
  </si>
  <si>
    <t>PST</t>
  </si>
  <si>
    <t>PV</t>
  </si>
  <si>
    <t>200€/m2</t>
  </si>
  <si>
    <t>650€/m2</t>
  </si>
  <si>
    <t>GENERACION CON PANELES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</si>
</sst>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4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165" fontId="0" fillId="0" borderId="0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7" fillId="0" borderId="0" xfId="0" applyFont="1"/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0" borderId="0" xfId="0" applyFont="1" applyBorder="1"/>
    <xf numFmtId="0" fontId="5" fillId="0" borderId="0" xfId="0" applyFont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7" xfId="0" applyFont="1" applyFill="1" applyBorder="1"/>
    <xf numFmtId="0" fontId="1" fillId="8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0" fontId="1" fillId="8" borderId="1" xfId="0" applyFont="1" applyFill="1" applyBorder="1"/>
    <xf numFmtId="0" fontId="0" fillId="8" borderId="1" xfId="0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1" fillId="0" borderId="1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8" borderId="1" xfId="0" applyFill="1" applyBorder="1"/>
    <xf numFmtId="0" fontId="0" fillId="8" borderId="0" xfId="0" applyFill="1"/>
    <xf numFmtId="0" fontId="1" fillId="9" borderId="1" xfId="0" applyFont="1" applyFill="1" applyBorder="1"/>
    <xf numFmtId="0" fontId="0" fillId="9" borderId="1" xfId="0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0" fontId="0" fillId="9" borderId="0" xfId="0" applyFill="1"/>
    <xf numFmtId="0" fontId="1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5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1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9" borderId="6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9" borderId="6" xfId="0" quotePrefix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2" fontId="0" fillId="8" borderId="6" xfId="0" applyNumberFormat="1" applyFill="1" applyBorder="1" applyAlignment="1">
      <alignment horizontal="center" vertical="center" wrapText="1"/>
    </xf>
    <xf numFmtId="2" fontId="0" fillId="8" borderId="7" xfId="0" applyNumberFormat="1" applyFill="1" applyBorder="1" applyAlignment="1">
      <alignment horizontal="center" vertical="center"/>
    </xf>
    <xf numFmtId="2" fontId="0" fillId="8" borderId="5" xfId="0" applyNumberForma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T74"/>
  <sheetViews>
    <sheetView zoomScale="85" zoomScaleNormal="85" workbookViewId="0">
      <selection activeCell="C34" sqref="C34"/>
    </sheetView>
  </sheetViews>
  <sheetFormatPr baseColWidth="10" defaultRowHeight="14.4" x14ac:dyDescent="0.3"/>
  <cols>
    <col min="1" max="1" width="13.33203125" customWidth="1"/>
    <col min="4" max="7" width="11.5546875" style="1"/>
    <col min="8" max="8" width="14.77734375" style="1" customWidth="1"/>
    <col min="9" max="9" width="11.5546875" style="1"/>
    <col min="10" max="10" width="11.6640625" style="1" customWidth="1"/>
    <col min="11" max="18" width="11.5546875" style="1"/>
  </cols>
  <sheetData>
    <row r="4" spans="1:20" x14ac:dyDescent="0.3">
      <c r="C4" s="60" t="s">
        <v>36</v>
      </c>
      <c r="D4" s="60"/>
      <c r="E4" s="60" t="s">
        <v>4</v>
      </c>
      <c r="F4" s="60"/>
      <c r="G4" s="60" t="s">
        <v>5</v>
      </c>
      <c r="H4" s="60"/>
      <c r="I4" s="60" t="s">
        <v>6</v>
      </c>
      <c r="J4" s="60"/>
      <c r="K4" s="60" t="s">
        <v>7</v>
      </c>
      <c r="L4" s="60"/>
      <c r="M4" s="60" t="s">
        <v>8</v>
      </c>
      <c r="N4" s="60"/>
      <c r="O4" s="60" t="s">
        <v>9</v>
      </c>
      <c r="P4" s="60"/>
      <c r="Q4" s="60" t="s">
        <v>10</v>
      </c>
      <c r="R4" s="60"/>
      <c r="S4" s="60" t="s">
        <v>11</v>
      </c>
      <c r="T4" s="60"/>
    </row>
    <row r="5" spans="1:20" x14ac:dyDescent="0.3">
      <c r="A5" s="36" t="s">
        <v>12</v>
      </c>
      <c r="C5" s="4" t="s">
        <v>32</v>
      </c>
      <c r="D5" s="4" t="s">
        <v>33</v>
      </c>
      <c r="E5" s="4" t="s">
        <v>32</v>
      </c>
      <c r="F5" s="4" t="s">
        <v>33</v>
      </c>
      <c r="G5" s="4" t="s">
        <v>32</v>
      </c>
      <c r="H5" s="4" t="s">
        <v>33</v>
      </c>
      <c r="I5" s="4" t="s">
        <v>32</v>
      </c>
      <c r="J5" s="4" t="s">
        <v>33</v>
      </c>
      <c r="K5" s="4" t="s">
        <v>32</v>
      </c>
      <c r="L5" s="4" t="s">
        <v>33</v>
      </c>
      <c r="M5" s="4" t="s">
        <v>32</v>
      </c>
      <c r="N5" s="4" t="s">
        <v>33</v>
      </c>
      <c r="O5" s="4" t="s">
        <v>32</v>
      </c>
      <c r="P5" s="4" t="s">
        <v>33</v>
      </c>
      <c r="Q5" s="4" t="s">
        <v>32</v>
      </c>
      <c r="R5" s="4" t="s">
        <v>33</v>
      </c>
      <c r="S5" s="4" t="s">
        <v>32</v>
      </c>
      <c r="T5" s="4" t="s">
        <v>33</v>
      </c>
    </row>
    <row r="6" spans="1:20" x14ac:dyDescent="0.3">
      <c r="A6" s="1">
        <v>1</v>
      </c>
      <c r="B6" s="2" t="s">
        <v>0</v>
      </c>
      <c r="C6" s="13" t="s">
        <v>14</v>
      </c>
      <c r="D6" s="3">
        <v>0</v>
      </c>
      <c r="E6" s="13" t="s">
        <v>15</v>
      </c>
      <c r="F6" s="3">
        <v>2</v>
      </c>
      <c r="G6" s="13" t="s">
        <v>16</v>
      </c>
      <c r="H6" s="3">
        <v>4</v>
      </c>
      <c r="I6" s="13" t="s">
        <v>17</v>
      </c>
      <c r="J6" s="3">
        <v>6</v>
      </c>
      <c r="K6" s="13" t="s">
        <v>18</v>
      </c>
      <c r="L6" s="3">
        <v>8</v>
      </c>
      <c r="M6" s="13" t="s">
        <v>19</v>
      </c>
      <c r="N6" s="3">
        <v>10</v>
      </c>
      <c r="O6" s="13" t="s">
        <v>20</v>
      </c>
      <c r="P6" s="3">
        <v>12</v>
      </c>
      <c r="Q6" s="13" t="s">
        <v>21</v>
      </c>
      <c r="R6" s="3">
        <v>16</v>
      </c>
      <c r="S6" s="13" t="s">
        <v>22</v>
      </c>
      <c r="T6" s="3">
        <v>20</v>
      </c>
    </row>
    <row r="7" spans="1:20" x14ac:dyDescent="0.3">
      <c r="A7" s="1">
        <v>2</v>
      </c>
      <c r="B7" s="2" t="s">
        <v>1</v>
      </c>
      <c r="C7" s="13" t="s">
        <v>14</v>
      </c>
      <c r="D7" s="3">
        <v>0</v>
      </c>
      <c r="E7" s="13" t="s">
        <v>16</v>
      </c>
      <c r="F7" s="3">
        <v>4</v>
      </c>
      <c r="G7" s="13" t="s">
        <v>17</v>
      </c>
      <c r="H7" s="3">
        <v>6</v>
      </c>
      <c r="I7" s="13" t="s">
        <v>18</v>
      </c>
      <c r="J7" s="3">
        <v>8</v>
      </c>
      <c r="K7" s="13" t="s">
        <v>19</v>
      </c>
      <c r="L7" s="3">
        <v>10</v>
      </c>
      <c r="M7" s="13" t="s">
        <v>20</v>
      </c>
      <c r="N7" s="3">
        <v>12</v>
      </c>
      <c r="O7" s="13" t="s">
        <v>21</v>
      </c>
      <c r="P7" s="3">
        <v>16</v>
      </c>
      <c r="Q7" s="13" t="s">
        <v>22</v>
      </c>
      <c r="R7" s="3">
        <v>20</v>
      </c>
      <c r="S7" s="13" t="s">
        <v>56</v>
      </c>
      <c r="T7" s="3">
        <v>24</v>
      </c>
    </row>
    <row r="8" spans="1:20" x14ac:dyDescent="0.3">
      <c r="A8" s="1">
        <v>0</v>
      </c>
      <c r="B8" s="2" t="s">
        <v>2</v>
      </c>
      <c r="C8" s="13" t="s">
        <v>14</v>
      </c>
      <c r="D8" s="3">
        <v>0</v>
      </c>
      <c r="E8" s="13" t="s">
        <v>14</v>
      </c>
      <c r="F8" s="3">
        <v>0</v>
      </c>
      <c r="G8" s="13" t="s">
        <v>15</v>
      </c>
      <c r="H8" s="3">
        <v>2</v>
      </c>
      <c r="I8" s="13" t="s">
        <v>16</v>
      </c>
      <c r="J8" s="3">
        <v>4</v>
      </c>
      <c r="K8" s="13" t="s">
        <v>17</v>
      </c>
      <c r="L8" s="3">
        <v>6</v>
      </c>
      <c r="M8" s="13" t="s">
        <v>17</v>
      </c>
      <c r="N8" s="3">
        <v>6</v>
      </c>
      <c r="O8" s="13" t="s">
        <v>18</v>
      </c>
      <c r="P8" s="3">
        <v>8</v>
      </c>
      <c r="Q8" s="13" t="s">
        <v>18</v>
      </c>
      <c r="R8" s="3">
        <v>8</v>
      </c>
      <c r="S8" s="13" t="s">
        <v>18</v>
      </c>
      <c r="T8" s="3">
        <v>8</v>
      </c>
    </row>
    <row r="9" spans="1:20" x14ac:dyDescent="0.3">
      <c r="A9" s="1" t="s">
        <v>13</v>
      </c>
      <c r="B9" s="2" t="s">
        <v>3</v>
      </c>
      <c r="C9" s="13" t="s">
        <v>34</v>
      </c>
      <c r="D9" s="3" t="s">
        <v>35</v>
      </c>
      <c r="E9" s="13" t="s">
        <v>25</v>
      </c>
      <c r="F9" s="12" t="s">
        <v>60</v>
      </c>
      <c r="G9" s="13" t="s">
        <v>25</v>
      </c>
      <c r="H9" s="12" t="s">
        <v>60</v>
      </c>
      <c r="I9" s="13" t="s">
        <v>26</v>
      </c>
      <c r="J9" s="5" t="s">
        <v>62</v>
      </c>
      <c r="K9" s="13" t="s">
        <v>26</v>
      </c>
      <c r="L9" s="5" t="s">
        <v>62</v>
      </c>
      <c r="M9" s="13" t="s">
        <v>27</v>
      </c>
      <c r="N9" s="5" t="s">
        <v>63</v>
      </c>
      <c r="O9" s="13" t="s">
        <v>27</v>
      </c>
      <c r="P9" s="5" t="s">
        <v>63</v>
      </c>
      <c r="Q9" s="13" t="s">
        <v>27</v>
      </c>
      <c r="R9" s="5" t="s">
        <v>63</v>
      </c>
      <c r="S9" s="13" t="s">
        <v>27</v>
      </c>
      <c r="T9" s="5" t="s">
        <v>63</v>
      </c>
    </row>
    <row r="10" spans="1:20" x14ac:dyDescent="0.3">
      <c r="C10" s="1"/>
    </row>
    <row r="11" spans="1:20" x14ac:dyDescent="0.3">
      <c r="C11" s="1"/>
      <c r="F11" s="66"/>
      <c r="G11" s="66"/>
    </row>
    <row r="12" spans="1:20" x14ac:dyDescent="0.3">
      <c r="C12" s="1"/>
      <c r="E12" s="61" t="s">
        <v>55</v>
      </c>
      <c r="F12" s="61"/>
      <c r="G12" s="67" t="s">
        <v>13</v>
      </c>
      <c r="H12" s="67"/>
      <c r="I12" s="68" t="s">
        <v>39</v>
      </c>
      <c r="J12" s="68"/>
      <c r="K12" s="66"/>
      <c r="L12" s="66"/>
      <c r="M12" s="69" t="s">
        <v>40</v>
      </c>
      <c r="N12" s="69"/>
      <c r="O12" s="63" t="s">
        <v>42</v>
      </c>
      <c r="P12" s="63"/>
    </row>
    <row r="13" spans="1:20" x14ac:dyDescent="0.3">
      <c r="C13" s="1"/>
      <c r="F13" s="30"/>
      <c r="G13" s="30"/>
      <c r="M13" s="64" t="s">
        <v>41</v>
      </c>
      <c r="N13" s="64"/>
    </row>
    <row r="15" spans="1:20" ht="41.4" customHeight="1" x14ac:dyDescent="0.3">
      <c r="B15" s="74" t="s">
        <v>23</v>
      </c>
      <c r="C15" s="74"/>
      <c r="D15" s="9"/>
      <c r="E15" s="62" t="s">
        <v>28</v>
      </c>
      <c r="F15" s="62"/>
      <c r="G15" s="62"/>
      <c r="H15" s="62"/>
      <c r="I15" s="62"/>
      <c r="J15" s="62"/>
      <c r="K15" s="62"/>
    </row>
    <row r="16" spans="1:20" ht="15.6" x14ac:dyDescent="0.3">
      <c r="B16" s="4" t="s">
        <v>14</v>
      </c>
      <c r="C16" s="3">
        <v>0</v>
      </c>
      <c r="D16" s="8"/>
      <c r="E16" s="33"/>
      <c r="F16" s="34"/>
      <c r="G16" s="10" t="s">
        <v>58</v>
      </c>
      <c r="H16" s="35"/>
      <c r="I16" s="33" t="s">
        <v>59</v>
      </c>
      <c r="J16" s="35" t="s">
        <v>61</v>
      </c>
      <c r="K16" s="4" t="s">
        <v>64</v>
      </c>
    </row>
    <row r="17" spans="2:11" x14ac:dyDescent="0.3">
      <c r="B17" s="4" t="s">
        <v>15</v>
      </c>
      <c r="C17" s="3">
        <v>2</v>
      </c>
      <c r="D17" s="8"/>
      <c r="E17" s="4" t="s">
        <v>24</v>
      </c>
      <c r="F17" s="3" t="s">
        <v>30</v>
      </c>
      <c r="G17" s="6">
        <v>5.7</v>
      </c>
      <c r="H17" s="5" t="s">
        <v>31</v>
      </c>
      <c r="I17" s="3">
        <v>5.7</v>
      </c>
      <c r="J17" s="7"/>
      <c r="K17" s="26">
        <f>(0.2*G17)+(0.8*I17)</f>
        <v>5.7000000000000011</v>
      </c>
    </row>
    <row r="18" spans="2:11" x14ac:dyDescent="0.3">
      <c r="B18" s="4" t="s">
        <v>16</v>
      </c>
      <c r="C18" s="3">
        <v>4</v>
      </c>
      <c r="D18" s="8"/>
      <c r="E18" s="4" t="s">
        <v>25</v>
      </c>
      <c r="F18" s="3" t="s">
        <v>29</v>
      </c>
      <c r="G18" s="6">
        <v>1.3</v>
      </c>
      <c r="H18" s="12" t="s">
        <v>65</v>
      </c>
      <c r="I18" s="3">
        <v>2.7</v>
      </c>
      <c r="J18" s="5">
        <v>0.78</v>
      </c>
      <c r="K18" s="26">
        <f t="shared" ref="K18:K20" si="0">(0.2*G18)+(0.8*I18)</f>
        <v>2.42</v>
      </c>
    </row>
    <row r="19" spans="2:11" x14ac:dyDescent="0.3">
      <c r="B19" s="4" t="s">
        <v>17</v>
      </c>
      <c r="C19" s="3">
        <v>6</v>
      </c>
      <c r="D19" s="8"/>
      <c r="E19" s="4" t="s">
        <v>26</v>
      </c>
      <c r="F19" s="3" t="s">
        <v>29</v>
      </c>
      <c r="G19" s="6">
        <v>1.3</v>
      </c>
      <c r="H19" s="5" t="s">
        <v>66</v>
      </c>
      <c r="I19" s="3">
        <v>1.1000000000000001</v>
      </c>
      <c r="J19" s="5">
        <v>0.63</v>
      </c>
      <c r="K19" s="26">
        <f t="shared" si="0"/>
        <v>1.1400000000000001</v>
      </c>
    </row>
    <row r="20" spans="2:11" x14ac:dyDescent="0.3">
      <c r="B20" s="4" t="s">
        <v>18</v>
      </c>
      <c r="C20" s="3">
        <v>8</v>
      </c>
      <c r="D20" s="8"/>
      <c r="E20" s="4" t="s">
        <v>27</v>
      </c>
      <c r="F20" s="3" t="s">
        <v>29</v>
      </c>
      <c r="G20" s="6">
        <v>1.3</v>
      </c>
      <c r="H20" s="5" t="s">
        <v>67</v>
      </c>
      <c r="I20" s="3">
        <v>1</v>
      </c>
      <c r="J20" s="5">
        <v>0.42</v>
      </c>
      <c r="K20" s="26">
        <f t="shared" si="0"/>
        <v>1.06</v>
      </c>
    </row>
    <row r="21" spans="2:11" x14ac:dyDescent="0.3">
      <c r="B21" s="4" t="s">
        <v>19</v>
      </c>
      <c r="C21" s="3">
        <v>10</v>
      </c>
      <c r="D21" s="8"/>
      <c r="E21" s="10"/>
      <c r="F21" s="8"/>
      <c r="G21" s="11"/>
      <c r="H21" s="32"/>
      <c r="I21" s="8"/>
      <c r="J21" s="8"/>
    </row>
    <row r="22" spans="2:11" x14ac:dyDescent="0.3">
      <c r="B22" s="4" t="s">
        <v>20</v>
      </c>
      <c r="C22" s="3">
        <v>12</v>
      </c>
      <c r="D22" s="8"/>
      <c r="E22" s="10"/>
      <c r="F22" s="8"/>
      <c r="G22" s="11"/>
      <c r="H22" s="32"/>
      <c r="I22" s="8"/>
      <c r="J22" s="8"/>
    </row>
    <row r="23" spans="2:11" x14ac:dyDescent="0.3">
      <c r="B23" s="4" t="s">
        <v>21</v>
      </c>
      <c r="C23" s="3">
        <v>16</v>
      </c>
      <c r="D23" s="8"/>
      <c r="E23" s="8"/>
    </row>
    <row r="24" spans="2:11" x14ac:dyDescent="0.3">
      <c r="B24" s="4" t="s">
        <v>22</v>
      </c>
      <c r="C24" s="3">
        <v>20</v>
      </c>
      <c r="D24" s="8"/>
      <c r="E24" s="8"/>
    </row>
    <row r="25" spans="2:11" x14ac:dyDescent="0.3">
      <c r="B25" s="4" t="s">
        <v>56</v>
      </c>
      <c r="C25" s="3">
        <v>24</v>
      </c>
      <c r="D25" s="8"/>
      <c r="E25" s="8"/>
    </row>
    <row r="26" spans="2:11" x14ac:dyDescent="0.3">
      <c r="B26" s="10"/>
      <c r="C26" s="8"/>
      <c r="D26" s="8"/>
      <c r="E26" s="8"/>
    </row>
    <row r="27" spans="2:11" x14ac:dyDescent="0.3">
      <c r="B27" s="10"/>
      <c r="C27" s="8"/>
      <c r="D27" s="8"/>
      <c r="E27" s="8"/>
    </row>
    <row r="29" spans="2:11" ht="18" x14ac:dyDescent="0.35">
      <c r="C29" s="25" t="s">
        <v>48</v>
      </c>
    </row>
    <row r="31" spans="2:11" x14ac:dyDescent="0.3">
      <c r="C31" s="71" t="s">
        <v>47</v>
      </c>
      <c r="D31" s="72"/>
      <c r="E31" s="72"/>
      <c r="F31" s="72"/>
      <c r="G31" s="73"/>
      <c r="H31" s="8"/>
    </row>
    <row r="32" spans="2:11" ht="27.6" x14ac:dyDescent="0.3">
      <c r="C32" s="17"/>
      <c r="D32" s="19" t="s">
        <v>37</v>
      </c>
      <c r="E32" s="19" t="s">
        <v>43</v>
      </c>
      <c r="F32" s="19" t="s">
        <v>44</v>
      </c>
      <c r="G32" s="22" t="s">
        <v>45</v>
      </c>
      <c r="H32" s="15"/>
    </row>
    <row r="33" spans="3:13" x14ac:dyDescent="0.3">
      <c r="C33" s="17" t="s">
        <v>38</v>
      </c>
      <c r="D33" s="4">
        <v>0.94</v>
      </c>
      <c r="E33" s="20">
        <v>1.0638297872340425</v>
      </c>
      <c r="F33" s="20">
        <v>0.52597553622189674</v>
      </c>
      <c r="G33" s="21">
        <v>1.6831217159100698</v>
      </c>
      <c r="H33" s="23"/>
    </row>
    <row r="34" spans="3:13" x14ac:dyDescent="0.3">
      <c r="C34" s="17" t="s">
        <v>13</v>
      </c>
      <c r="D34" s="4">
        <v>0.5</v>
      </c>
      <c r="E34" s="20">
        <v>2</v>
      </c>
      <c r="F34" s="20">
        <v>1.4621457489878542</v>
      </c>
      <c r="G34" s="21">
        <v>4.6788663967611335</v>
      </c>
      <c r="H34" s="23"/>
    </row>
    <row r="35" spans="3:13" x14ac:dyDescent="0.3">
      <c r="C35" s="17" t="s">
        <v>39</v>
      </c>
      <c r="D35" s="4">
        <v>0.38</v>
      </c>
      <c r="E35" s="20">
        <v>2.6315789473684212</v>
      </c>
      <c r="F35" s="20">
        <v>2.0937246963562757</v>
      </c>
      <c r="G35" s="21">
        <v>6.6999190283400818</v>
      </c>
      <c r="H35" s="23"/>
    </row>
    <row r="36" spans="3:13" x14ac:dyDescent="0.3">
      <c r="C36" s="17" t="s">
        <v>40</v>
      </c>
      <c r="D36" s="4">
        <v>0.28999999999999998</v>
      </c>
      <c r="E36" s="20">
        <v>3.4482758620689657</v>
      </c>
      <c r="F36" s="20">
        <v>2.9104216110568197</v>
      </c>
      <c r="G36" s="21">
        <v>9.3133491553818235</v>
      </c>
      <c r="H36" s="23"/>
    </row>
    <row r="37" spans="3:13" x14ac:dyDescent="0.3">
      <c r="C37" s="17" t="s">
        <v>41</v>
      </c>
      <c r="D37" s="4">
        <v>0.27</v>
      </c>
      <c r="E37" s="20">
        <v>3.7037037037037033</v>
      </c>
      <c r="F37" s="20">
        <v>3.1658494526915577</v>
      </c>
      <c r="G37" s="21">
        <v>10.130718248612986</v>
      </c>
      <c r="H37" s="23"/>
    </row>
    <row r="38" spans="3:13" x14ac:dyDescent="0.3">
      <c r="C38" s="17" t="s">
        <v>42</v>
      </c>
      <c r="D38" s="4">
        <v>0.25</v>
      </c>
      <c r="E38" s="20">
        <v>4</v>
      </c>
      <c r="F38" s="20">
        <v>3.4621457489878544</v>
      </c>
      <c r="G38" s="21">
        <v>11.078866396761136</v>
      </c>
      <c r="H38" s="23"/>
    </row>
    <row r="40" spans="3:13" x14ac:dyDescent="0.3">
      <c r="C40" s="71" t="s">
        <v>46</v>
      </c>
      <c r="D40" s="72"/>
      <c r="E40" s="72"/>
      <c r="F40" s="72"/>
      <c r="G40" s="73"/>
      <c r="I40" s="65"/>
      <c r="J40" s="65"/>
      <c r="K40" s="65"/>
      <c r="L40" s="65"/>
      <c r="M40" s="65"/>
    </row>
    <row r="41" spans="3:13" ht="31.8" customHeight="1" x14ac:dyDescent="0.3">
      <c r="C41" s="17"/>
      <c r="D41" s="19" t="s">
        <v>37</v>
      </c>
      <c r="E41" s="19" t="s">
        <v>43</v>
      </c>
      <c r="F41" s="19" t="s">
        <v>44</v>
      </c>
      <c r="G41" s="22" t="s">
        <v>45</v>
      </c>
      <c r="I41" s="28"/>
      <c r="J41" s="14"/>
      <c r="K41" s="14"/>
      <c r="L41" s="14"/>
      <c r="M41" s="29"/>
    </row>
    <row r="42" spans="3:13" x14ac:dyDescent="0.3">
      <c r="C42" s="17" t="s">
        <v>38</v>
      </c>
      <c r="D42" s="19">
        <v>0.5</v>
      </c>
      <c r="E42" s="20">
        <v>2</v>
      </c>
      <c r="F42" s="20">
        <v>1.6228913744417519</v>
      </c>
      <c r="G42" s="21">
        <v>5.1932523982136063</v>
      </c>
      <c r="H42" s="24"/>
      <c r="I42" s="28"/>
      <c r="J42" s="10"/>
      <c r="K42" s="16"/>
      <c r="L42" s="16"/>
      <c r="M42" s="23"/>
    </row>
    <row r="43" spans="3:13" x14ac:dyDescent="0.3">
      <c r="C43" s="17" t="s">
        <v>13</v>
      </c>
      <c r="D43" s="19">
        <v>0.47</v>
      </c>
      <c r="E43" s="20">
        <v>2.1276595744680851</v>
      </c>
      <c r="F43" s="20">
        <v>1.750550948909837</v>
      </c>
      <c r="G43" s="21">
        <v>5.6017630365114783</v>
      </c>
      <c r="H43" s="24"/>
      <c r="I43" s="28"/>
      <c r="J43" s="10"/>
      <c r="K43" s="16"/>
      <c r="L43" s="16"/>
      <c r="M43" s="23"/>
    </row>
    <row r="44" spans="3:13" x14ac:dyDescent="0.3">
      <c r="C44" s="17" t="s">
        <v>39</v>
      </c>
      <c r="D44" s="19">
        <v>0.33</v>
      </c>
      <c r="E44" s="20">
        <v>3.0303030303030303</v>
      </c>
      <c r="F44" s="20">
        <v>2.6531944047447822</v>
      </c>
      <c r="G44" s="21">
        <v>8.4902220951833023</v>
      </c>
      <c r="H44" s="24"/>
      <c r="I44" s="28"/>
      <c r="J44" s="10"/>
      <c r="K44" s="16"/>
      <c r="L44" s="16"/>
      <c r="M44" s="23"/>
    </row>
    <row r="45" spans="3:13" x14ac:dyDescent="0.3">
      <c r="C45" s="17" t="s">
        <v>40</v>
      </c>
      <c r="D45" s="19">
        <v>0.23</v>
      </c>
      <c r="E45" s="20">
        <v>4.3478260869565215</v>
      </c>
      <c r="F45" s="20">
        <v>3.9707174613982734</v>
      </c>
      <c r="G45" s="21">
        <v>12.706295876474474</v>
      </c>
      <c r="H45" s="24"/>
      <c r="I45" s="28"/>
      <c r="J45" s="10"/>
      <c r="K45" s="16"/>
      <c r="L45" s="16"/>
      <c r="M45" s="23"/>
    </row>
    <row r="46" spans="3:13" x14ac:dyDescent="0.3">
      <c r="C46" s="17" t="s">
        <v>41</v>
      </c>
      <c r="D46" s="19">
        <v>0.22</v>
      </c>
      <c r="E46" s="20">
        <v>4.5454545454545459</v>
      </c>
      <c r="F46" s="20">
        <v>4.1683459198962982</v>
      </c>
      <c r="G46" s="21">
        <v>13.338706943668155</v>
      </c>
      <c r="H46" s="24"/>
      <c r="I46" s="28"/>
      <c r="J46" s="10"/>
      <c r="K46" s="16"/>
      <c r="L46" s="16"/>
      <c r="M46" s="23"/>
    </row>
    <row r="47" spans="3:13" x14ac:dyDescent="0.3">
      <c r="C47" s="17" t="s">
        <v>42</v>
      </c>
      <c r="D47" s="19">
        <v>0.19</v>
      </c>
      <c r="E47" s="20">
        <v>5.2631578947368425</v>
      </c>
      <c r="F47" s="20">
        <v>4.8860492691785939</v>
      </c>
      <c r="G47" s="21">
        <v>15.635357661371502</v>
      </c>
      <c r="H47" s="24"/>
      <c r="I47" s="28"/>
      <c r="J47" s="10"/>
      <c r="K47" s="16"/>
      <c r="L47" s="16"/>
      <c r="M47" s="23"/>
    </row>
    <row r="49" spans="3:8" x14ac:dyDescent="0.3">
      <c r="C49" s="71" t="s">
        <v>49</v>
      </c>
      <c r="D49" s="72"/>
      <c r="E49" s="72"/>
      <c r="F49" s="72"/>
      <c r="G49" s="73"/>
    </row>
    <row r="50" spans="3:8" ht="27.6" x14ac:dyDescent="0.3">
      <c r="C50" s="17"/>
      <c r="D50" s="19" t="s">
        <v>37</v>
      </c>
      <c r="E50" s="19" t="s">
        <v>43</v>
      </c>
      <c r="F50" s="19" t="s">
        <v>44</v>
      </c>
      <c r="G50" s="22" t="s">
        <v>45</v>
      </c>
    </row>
    <row r="51" spans="3:8" x14ac:dyDescent="0.3">
      <c r="C51" s="17" t="s">
        <v>38</v>
      </c>
      <c r="D51" s="19">
        <v>0.53</v>
      </c>
      <c r="E51" s="20">
        <v>1.8867924528301885</v>
      </c>
      <c r="F51" s="20">
        <v>1.570253991291727</v>
      </c>
      <c r="G51" s="21">
        <v>5.0248127721335267</v>
      </c>
      <c r="H51" s="24"/>
    </row>
    <row r="52" spans="3:8" x14ac:dyDescent="0.3">
      <c r="C52" s="17" t="s">
        <v>13</v>
      </c>
      <c r="D52" s="19">
        <v>0.53</v>
      </c>
      <c r="E52" s="20">
        <v>1.8867924528301885</v>
      </c>
      <c r="F52" s="20">
        <v>1.570253991291727</v>
      </c>
      <c r="G52" s="21">
        <v>5.0248127721335267</v>
      </c>
      <c r="H52" s="24"/>
    </row>
    <row r="53" spans="3:8" x14ac:dyDescent="0.3">
      <c r="C53" s="17" t="s">
        <v>39</v>
      </c>
      <c r="D53" s="19">
        <v>0.46</v>
      </c>
      <c r="E53" s="20">
        <v>2.1739130434782608</v>
      </c>
      <c r="F53" s="20">
        <v>1.8573745819397991</v>
      </c>
      <c r="G53" s="21">
        <v>5.9435986622073571</v>
      </c>
      <c r="H53" s="24"/>
    </row>
    <row r="54" spans="3:8" x14ac:dyDescent="0.3">
      <c r="C54" s="17" t="s">
        <v>40</v>
      </c>
      <c r="D54" s="19">
        <v>0.36</v>
      </c>
      <c r="E54" s="20">
        <v>2.7777777777777777</v>
      </c>
      <c r="F54" s="20">
        <v>2.461239316239316</v>
      </c>
      <c r="G54" s="21">
        <v>7.8759658119658109</v>
      </c>
      <c r="H54" s="24"/>
    </row>
    <row r="55" spans="3:8" x14ac:dyDescent="0.3">
      <c r="C55" s="17" t="s">
        <v>41</v>
      </c>
      <c r="D55" s="19">
        <v>0.34</v>
      </c>
      <c r="E55" s="20">
        <v>2.9411764705882351</v>
      </c>
      <c r="F55" s="20">
        <v>2.6246380090497734</v>
      </c>
      <c r="G55" s="21">
        <v>8.3988416289592749</v>
      </c>
      <c r="H55" s="24"/>
    </row>
    <row r="56" spans="3:8" x14ac:dyDescent="0.3">
      <c r="C56" s="17" t="s">
        <v>42</v>
      </c>
      <c r="D56" s="19">
        <v>0.31</v>
      </c>
      <c r="E56" s="20">
        <v>3.2258064516129035</v>
      </c>
      <c r="F56" s="20">
        <v>2.9092679900744418</v>
      </c>
      <c r="G56" s="21">
        <v>9.3096575682382134</v>
      </c>
      <c r="H56" s="24"/>
    </row>
    <row r="58" spans="3:8" x14ac:dyDescent="0.3">
      <c r="C58" s="71" t="s">
        <v>50</v>
      </c>
      <c r="D58" s="72"/>
      <c r="E58" s="72"/>
      <c r="F58" s="72"/>
      <c r="G58" s="73"/>
    </row>
    <row r="59" spans="3:8" ht="27.6" x14ac:dyDescent="0.3">
      <c r="C59" s="17"/>
      <c r="D59" s="19" t="s">
        <v>37</v>
      </c>
      <c r="E59" s="19" t="s">
        <v>43</v>
      </c>
      <c r="F59" s="19" t="s">
        <v>44</v>
      </c>
      <c r="G59" s="22" t="s">
        <v>45</v>
      </c>
    </row>
    <row r="60" spans="3:8" x14ac:dyDescent="0.3">
      <c r="C60" s="17" t="s">
        <v>38</v>
      </c>
      <c r="D60" s="3">
        <v>1.35</v>
      </c>
      <c r="E60" s="20">
        <v>0.7407407407407407</v>
      </c>
      <c r="F60" s="20">
        <v>0.1099273436115541</v>
      </c>
      <c r="G60" s="21">
        <v>0.35176749955697312</v>
      </c>
    </row>
    <row r="61" spans="3:8" x14ac:dyDescent="0.3">
      <c r="C61" s="17" t="s">
        <v>13</v>
      </c>
      <c r="D61" s="3">
        <v>1.25</v>
      </c>
      <c r="E61" s="20">
        <v>0.8</v>
      </c>
      <c r="F61" s="20">
        <v>0.16918660287081344</v>
      </c>
      <c r="G61" s="21">
        <v>0.5413971291866031</v>
      </c>
    </row>
    <row r="62" spans="3:8" x14ac:dyDescent="0.3">
      <c r="C62" s="17" t="s">
        <v>39</v>
      </c>
      <c r="D62" s="3">
        <v>1.1000000000000001</v>
      </c>
      <c r="E62" s="20">
        <v>0.90909090909090906</v>
      </c>
      <c r="F62" s="20">
        <v>0.27827751196172246</v>
      </c>
      <c r="G62" s="21">
        <v>0.89048803827751188</v>
      </c>
    </row>
    <row r="63" spans="3:8" x14ac:dyDescent="0.3">
      <c r="C63" s="17" t="s">
        <v>40</v>
      </c>
      <c r="D63" s="3">
        <v>0.95</v>
      </c>
      <c r="E63" s="20">
        <v>1.0526315789473684</v>
      </c>
      <c r="F63" s="20">
        <v>0.42181818181818176</v>
      </c>
      <c r="G63" s="21">
        <v>1.3498181818181818</v>
      </c>
    </row>
    <row r="64" spans="3:8" x14ac:dyDescent="0.3">
      <c r="C64" s="17" t="s">
        <v>41</v>
      </c>
      <c r="D64" s="3">
        <v>0.85</v>
      </c>
      <c r="E64" s="20">
        <v>1.1764705882352942</v>
      </c>
      <c r="F64" s="20">
        <v>0.54565719110610755</v>
      </c>
      <c r="G64" s="21">
        <v>1.7461030115395442</v>
      </c>
    </row>
    <row r="65" spans="3:7" x14ac:dyDescent="0.3">
      <c r="C65" s="17" t="s">
        <v>42</v>
      </c>
      <c r="D65" s="3">
        <v>0.7</v>
      </c>
      <c r="E65" s="20">
        <v>1.4285714285714286</v>
      </c>
      <c r="F65" s="20">
        <v>0.797758031442242</v>
      </c>
      <c r="G65" s="21">
        <v>2.5528257006151742</v>
      </c>
    </row>
    <row r="67" spans="3:7" x14ac:dyDescent="0.3">
      <c r="C67" s="70" t="s">
        <v>54</v>
      </c>
      <c r="D67" s="70"/>
      <c r="E67" s="70"/>
      <c r="F67" s="70"/>
    </row>
    <row r="68" spans="3:7" x14ac:dyDescent="0.3">
      <c r="C68" s="18"/>
      <c r="D68" s="19" t="s">
        <v>51</v>
      </c>
      <c r="E68" s="19" t="s">
        <v>52</v>
      </c>
      <c r="F68" s="19" t="s">
        <v>53</v>
      </c>
      <c r="G68" s="1" t="s">
        <v>57</v>
      </c>
    </row>
    <row r="69" spans="3:7" x14ac:dyDescent="0.3">
      <c r="C69" s="17" t="s">
        <v>38</v>
      </c>
      <c r="D69" s="3">
        <v>5.7</v>
      </c>
      <c r="E69" s="26">
        <f>(D69-(0.15*5.7))/0.85</f>
        <v>5.7000000000000011</v>
      </c>
      <c r="F69" s="3">
        <v>5.7</v>
      </c>
      <c r="G69" s="31">
        <f>(0.2*F69)+(0.8*E69)</f>
        <v>5.7000000000000011</v>
      </c>
    </row>
    <row r="70" spans="3:7" x14ac:dyDescent="0.3">
      <c r="C70" s="17" t="s">
        <v>13</v>
      </c>
      <c r="D70" s="3">
        <v>5.7</v>
      </c>
      <c r="E70" s="26">
        <f>(D70-(0.15*5.7))/0.85</f>
        <v>5.7000000000000011</v>
      </c>
      <c r="F70" s="3">
        <v>5.7</v>
      </c>
      <c r="G70" s="31">
        <f t="shared" ref="G70:G74" si="1">(0.2*F70)+(0.8*E70)</f>
        <v>5.7000000000000011</v>
      </c>
    </row>
    <row r="71" spans="3:7" x14ac:dyDescent="0.3">
      <c r="C71" s="17" t="s">
        <v>39</v>
      </c>
      <c r="D71" s="3">
        <v>4.2</v>
      </c>
      <c r="E71" s="26">
        <f>(D71-(0.15*H75))/0.85</f>
        <v>4.9411764705882355</v>
      </c>
      <c r="F71" s="3">
        <v>3.2</v>
      </c>
      <c r="G71" s="31">
        <f t="shared" si="1"/>
        <v>4.592941176470589</v>
      </c>
    </row>
    <row r="72" spans="3:7" x14ac:dyDescent="0.3">
      <c r="C72" s="17" t="s">
        <v>40</v>
      </c>
      <c r="D72" s="3">
        <v>3.1</v>
      </c>
      <c r="E72" s="26">
        <f>(D72-(0.15*H75))/0.85</f>
        <v>3.6470588235294121</v>
      </c>
      <c r="F72" s="3">
        <v>3.2</v>
      </c>
      <c r="G72" s="31">
        <f t="shared" si="1"/>
        <v>3.5576470588235298</v>
      </c>
    </row>
    <row r="73" spans="3:7" x14ac:dyDescent="0.3">
      <c r="C73" s="17" t="s">
        <v>41</v>
      </c>
      <c r="D73" s="3">
        <v>2.7</v>
      </c>
      <c r="E73" s="26">
        <f>(D73-(0.15*H75))/0.85</f>
        <v>3.1764705882352944</v>
      </c>
      <c r="F73" s="3">
        <v>3.2</v>
      </c>
      <c r="G73" s="31">
        <f t="shared" si="1"/>
        <v>3.1811764705882357</v>
      </c>
    </row>
    <row r="74" spans="3:7" x14ac:dyDescent="0.3">
      <c r="C74" s="17" t="s">
        <v>42</v>
      </c>
      <c r="D74" s="3">
        <v>2.5</v>
      </c>
      <c r="E74" s="27">
        <f>(D74-(0.15*H75))/0.85</f>
        <v>2.9411764705882355</v>
      </c>
      <c r="F74" s="3">
        <v>3.2</v>
      </c>
      <c r="G74" s="31">
        <f t="shared" si="1"/>
        <v>2.9929411764705884</v>
      </c>
    </row>
  </sheetData>
  <mergeCells count="25">
    <mergeCell ref="C4:D4"/>
    <mergeCell ref="B15:C15"/>
    <mergeCell ref="E4:F4"/>
    <mergeCell ref="G4:H4"/>
    <mergeCell ref="I4:J4"/>
    <mergeCell ref="C67:F67"/>
    <mergeCell ref="C58:G58"/>
    <mergeCell ref="C49:G49"/>
    <mergeCell ref="C40:G40"/>
    <mergeCell ref="C31:G31"/>
    <mergeCell ref="I40:M40"/>
    <mergeCell ref="F11:G11"/>
    <mergeCell ref="G12:H12"/>
    <mergeCell ref="I12:J12"/>
    <mergeCell ref="K12:L12"/>
    <mergeCell ref="M12:N12"/>
    <mergeCell ref="S4:T4"/>
    <mergeCell ref="E12:F12"/>
    <mergeCell ref="E15:K15"/>
    <mergeCell ref="O12:P12"/>
    <mergeCell ref="M13:N13"/>
    <mergeCell ref="K4:L4"/>
    <mergeCell ref="M4:N4"/>
    <mergeCell ref="O4:P4"/>
    <mergeCell ref="Q4:R4"/>
  </mergeCells>
  <pageMargins left="0.7" right="0.7" top="0.75" bottom="0.75" header="0.3" footer="0.3"/>
  <pageSetup paperSize="9" scale="53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tabSelected="1" zoomScale="85" zoomScaleNormal="85" workbookViewId="0">
      <selection activeCell="M4" sqref="M4:M5"/>
    </sheetView>
  </sheetViews>
  <sheetFormatPr baseColWidth="10" defaultRowHeight="14.4" x14ac:dyDescent="0.3"/>
  <cols>
    <col min="1" max="1" width="4.6640625" customWidth="1"/>
    <col min="2" max="2" width="21.33203125" customWidth="1"/>
    <col min="3" max="3" width="21.77734375" customWidth="1"/>
    <col min="4" max="4" width="11.21875" customWidth="1"/>
    <col min="5" max="5" width="11.5546875" style="1"/>
    <col min="6" max="6" width="15.77734375" style="1" customWidth="1"/>
    <col min="7" max="7" width="16.77734375" style="1" customWidth="1"/>
    <col min="8" max="8" width="44" style="1" customWidth="1"/>
    <col min="9" max="9" width="15.88671875" customWidth="1"/>
    <col min="11" max="12" width="17.5546875" customWidth="1"/>
    <col min="13" max="13" width="18.88671875" style="1" customWidth="1"/>
  </cols>
  <sheetData>
    <row r="1" spans="2:13" x14ac:dyDescent="0.3">
      <c r="B1" t="s">
        <v>87</v>
      </c>
    </row>
    <row r="2" spans="2:13" x14ac:dyDescent="0.3">
      <c r="B2" s="75"/>
      <c r="C2" s="75"/>
      <c r="D2" s="60" t="s">
        <v>75</v>
      </c>
      <c r="E2" s="60"/>
      <c r="F2" s="60"/>
      <c r="G2" s="60"/>
      <c r="H2" s="37"/>
      <c r="I2" s="60" t="s">
        <v>76</v>
      </c>
      <c r="J2" s="60"/>
      <c r="K2" s="60"/>
      <c r="L2" s="60"/>
    </row>
    <row r="3" spans="2:13" x14ac:dyDescent="0.3">
      <c r="B3" s="75"/>
      <c r="C3" s="75"/>
      <c r="D3" s="37" t="s">
        <v>68</v>
      </c>
      <c r="E3" s="37" t="s">
        <v>92</v>
      </c>
      <c r="F3" s="37" t="s">
        <v>70</v>
      </c>
      <c r="G3" s="37" t="s">
        <v>93</v>
      </c>
      <c r="H3" s="37" t="s">
        <v>78</v>
      </c>
      <c r="I3" s="37" t="s">
        <v>68</v>
      </c>
      <c r="J3" s="37" t="s">
        <v>69</v>
      </c>
      <c r="K3" s="37" t="s">
        <v>70</v>
      </c>
      <c r="L3" s="37" t="s">
        <v>71</v>
      </c>
      <c r="M3" s="37" t="s">
        <v>78</v>
      </c>
    </row>
    <row r="4" spans="2:13" ht="42.6" customHeight="1" x14ac:dyDescent="0.3">
      <c r="B4" s="98" t="s">
        <v>74</v>
      </c>
      <c r="C4" s="40" t="s">
        <v>73</v>
      </c>
      <c r="D4" s="41">
        <v>0.95</v>
      </c>
      <c r="E4" s="41">
        <v>0.98</v>
      </c>
      <c r="F4" s="41">
        <v>0.97</v>
      </c>
      <c r="G4" s="42">
        <f t="shared" ref="G4:G5" si="0">E4*F4</f>
        <v>0.9506</v>
      </c>
      <c r="H4" s="83" t="s">
        <v>82</v>
      </c>
      <c r="I4" s="41">
        <v>0.95</v>
      </c>
      <c r="J4" s="41">
        <v>0.95</v>
      </c>
      <c r="K4" s="41">
        <v>0.95</v>
      </c>
      <c r="L4" s="42">
        <f t="shared" ref="L4:L13" si="1">J4*K4</f>
        <v>0.90249999999999997</v>
      </c>
      <c r="M4" s="85" t="s">
        <v>89</v>
      </c>
    </row>
    <row r="5" spans="2:13" x14ac:dyDescent="0.3">
      <c r="B5" s="98"/>
      <c r="C5" s="43" t="s">
        <v>72</v>
      </c>
      <c r="D5" s="44">
        <v>0.85</v>
      </c>
      <c r="E5" s="44">
        <v>0.93</v>
      </c>
      <c r="F5" s="44">
        <v>0.95</v>
      </c>
      <c r="G5" s="45">
        <f t="shared" si="0"/>
        <v>0.88349999999999995</v>
      </c>
      <c r="H5" s="84"/>
      <c r="I5" s="44">
        <v>0.85</v>
      </c>
      <c r="J5" s="44">
        <v>0.88</v>
      </c>
      <c r="K5" s="44">
        <v>0.95</v>
      </c>
      <c r="L5" s="45">
        <f t="shared" si="1"/>
        <v>0.83599999999999997</v>
      </c>
      <c r="M5" s="86"/>
    </row>
    <row r="6" spans="2:13" x14ac:dyDescent="0.3">
      <c r="B6" s="81" t="s">
        <v>77</v>
      </c>
      <c r="C6" s="38" t="s">
        <v>73</v>
      </c>
      <c r="D6" s="3">
        <v>0.72</v>
      </c>
      <c r="E6" s="3">
        <v>0.98</v>
      </c>
      <c r="F6" s="3">
        <v>0.97</v>
      </c>
      <c r="G6" s="27">
        <f t="shared" ref="G6:G7" si="2">E6*F6</f>
        <v>0.9506</v>
      </c>
      <c r="H6" s="87" t="s">
        <v>85</v>
      </c>
      <c r="I6" s="3">
        <v>0.72</v>
      </c>
      <c r="J6" s="3">
        <v>0.95</v>
      </c>
      <c r="K6" s="3">
        <v>0.95</v>
      </c>
      <c r="L6" s="27">
        <f t="shared" si="1"/>
        <v>0.90249999999999997</v>
      </c>
      <c r="M6" s="76" t="s">
        <v>88</v>
      </c>
    </row>
    <row r="7" spans="2:13" ht="29.4" customHeight="1" x14ac:dyDescent="0.3">
      <c r="B7" s="81"/>
      <c r="C7" s="38" t="s">
        <v>72</v>
      </c>
      <c r="D7" s="3">
        <v>0.65</v>
      </c>
      <c r="E7" s="3">
        <v>0.93</v>
      </c>
      <c r="F7" s="3">
        <v>0.95</v>
      </c>
      <c r="G7" s="27">
        <f t="shared" si="2"/>
        <v>0.88349999999999995</v>
      </c>
      <c r="H7" s="88"/>
      <c r="I7" s="3">
        <v>0.65</v>
      </c>
      <c r="J7" s="3">
        <v>0.88</v>
      </c>
      <c r="K7" s="3">
        <v>0.95</v>
      </c>
      <c r="L7" s="27">
        <f t="shared" si="1"/>
        <v>0.83599999999999997</v>
      </c>
      <c r="M7" s="77"/>
    </row>
    <row r="8" spans="2:13" s="55" customFormat="1" x14ac:dyDescent="0.3">
      <c r="B8" s="98" t="s">
        <v>86</v>
      </c>
      <c r="C8" s="43" t="s">
        <v>73</v>
      </c>
      <c r="D8" s="45">
        <v>3</v>
      </c>
      <c r="E8" s="44">
        <v>0.98</v>
      </c>
      <c r="F8" s="44">
        <v>0.97</v>
      </c>
      <c r="G8" s="45">
        <f>E8*F8</f>
        <v>0.9506</v>
      </c>
      <c r="H8" s="92" t="s">
        <v>91</v>
      </c>
      <c r="I8" s="45">
        <v>3</v>
      </c>
      <c r="J8" s="44">
        <v>0.95</v>
      </c>
      <c r="K8" s="44">
        <v>0.95</v>
      </c>
      <c r="L8" s="45">
        <f>J8*K8</f>
        <v>0.90249999999999997</v>
      </c>
      <c r="M8" s="95" t="s">
        <v>83</v>
      </c>
    </row>
    <row r="9" spans="2:13" s="55" customFormat="1" x14ac:dyDescent="0.3">
      <c r="B9" s="98"/>
      <c r="C9" s="43" t="s">
        <v>79</v>
      </c>
      <c r="D9" s="45">
        <v>2.5</v>
      </c>
      <c r="E9" s="44">
        <v>0.98</v>
      </c>
      <c r="F9" s="44">
        <v>0.97</v>
      </c>
      <c r="G9" s="45">
        <f>E9*F9</f>
        <v>0.9506</v>
      </c>
      <c r="H9" s="93"/>
      <c r="I9" s="45">
        <v>2.5</v>
      </c>
      <c r="J9" s="44">
        <v>0.95</v>
      </c>
      <c r="K9" s="44">
        <v>0.95</v>
      </c>
      <c r="L9" s="45">
        <f>J9*K9</f>
        <v>0.90249999999999997</v>
      </c>
      <c r="M9" s="96"/>
    </row>
    <row r="10" spans="2:13" s="55" customFormat="1" x14ac:dyDescent="0.3">
      <c r="B10" s="98"/>
      <c r="C10" s="43" t="s">
        <v>72</v>
      </c>
      <c r="D10" s="45">
        <v>3</v>
      </c>
      <c r="E10" s="44">
        <v>0.93</v>
      </c>
      <c r="F10" s="44">
        <v>0.95</v>
      </c>
      <c r="G10" s="45">
        <f>E10*F10</f>
        <v>0.88349999999999995</v>
      </c>
      <c r="H10" s="94"/>
      <c r="I10" s="45">
        <v>3</v>
      </c>
      <c r="J10" s="44">
        <v>0.88</v>
      </c>
      <c r="K10" s="44">
        <v>0.95</v>
      </c>
      <c r="L10" s="45">
        <f>J10*K10</f>
        <v>0.83599999999999997</v>
      </c>
      <c r="M10" s="97"/>
    </row>
    <row r="11" spans="2:13" s="59" customFormat="1" x14ac:dyDescent="0.3">
      <c r="B11" s="82" t="s">
        <v>80</v>
      </c>
      <c r="C11" s="56" t="s">
        <v>73</v>
      </c>
      <c r="D11" s="57">
        <v>0.65</v>
      </c>
      <c r="E11" s="57">
        <v>0.98</v>
      </c>
      <c r="F11" s="57">
        <v>0.97</v>
      </c>
      <c r="G11" s="58">
        <f t="shared" ref="G11:G13" si="3">E11*F11</f>
        <v>0.9506</v>
      </c>
      <c r="H11" s="89" t="s">
        <v>84</v>
      </c>
      <c r="I11" s="57">
        <v>0.65</v>
      </c>
      <c r="J11" s="57">
        <v>0.95</v>
      </c>
      <c r="K11" s="57">
        <v>0.95</v>
      </c>
      <c r="L11" s="58">
        <f t="shared" si="1"/>
        <v>0.90249999999999997</v>
      </c>
      <c r="M11" s="78" t="s">
        <v>90</v>
      </c>
    </row>
    <row r="12" spans="2:13" s="59" customFormat="1" x14ac:dyDescent="0.3">
      <c r="B12" s="82"/>
      <c r="C12" s="56" t="s">
        <v>72</v>
      </c>
      <c r="D12" s="57">
        <v>0.65</v>
      </c>
      <c r="E12" s="57">
        <v>0.93</v>
      </c>
      <c r="F12" s="57">
        <v>0.95</v>
      </c>
      <c r="G12" s="58">
        <f t="shared" si="3"/>
        <v>0.88349999999999995</v>
      </c>
      <c r="H12" s="90"/>
      <c r="I12" s="57">
        <v>0.65</v>
      </c>
      <c r="J12" s="57">
        <v>0.88</v>
      </c>
      <c r="K12" s="57">
        <v>0.95</v>
      </c>
      <c r="L12" s="58">
        <f t="shared" si="1"/>
        <v>0.83599999999999997</v>
      </c>
      <c r="M12" s="79"/>
    </row>
    <row r="13" spans="2:13" s="59" customFormat="1" ht="24.6" customHeight="1" x14ac:dyDescent="0.3">
      <c r="B13" s="82"/>
      <c r="C13" s="56" t="s">
        <v>81</v>
      </c>
      <c r="D13" s="57">
        <v>0.25</v>
      </c>
      <c r="E13" s="58">
        <v>1</v>
      </c>
      <c r="F13" s="58">
        <v>1</v>
      </c>
      <c r="G13" s="58">
        <f t="shared" si="3"/>
        <v>1</v>
      </c>
      <c r="H13" s="91"/>
      <c r="I13" s="57">
        <v>0.25</v>
      </c>
      <c r="J13" s="58">
        <v>1</v>
      </c>
      <c r="K13" s="58">
        <v>1</v>
      </c>
      <c r="L13" s="58">
        <f t="shared" si="1"/>
        <v>1</v>
      </c>
      <c r="M13" s="80"/>
    </row>
    <row r="14" spans="2:13" x14ac:dyDescent="0.3">
      <c r="B14" t="s">
        <v>103</v>
      </c>
      <c r="C14" s="39"/>
    </row>
    <row r="15" spans="2:13" x14ac:dyDescent="0.3">
      <c r="B15" s="43" t="s">
        <v>99</v>
      </c>
      <c r="C15" s="54"/>
      <c r="D15" s="44">
        <v>0.3</v>
      </c>
      <c r="E15" s="44"/>
      <c r="F15" s="44"/>
      <c r="G15" s="44"/>
      <c r="H15" s="44" t="s">
        <v>102</v>
      </c>
    </row>
    <row r="16" spans="2:13" x14ac:dyDescent="0.3">
      <c r="B16" s="51" t="s">
        <v>100</v>
      </c>
      <c r="C16" s="52"/>
      <c r="D16" s="53">
        <v>0.1</v>
      </c>
      <c r="E16" s="48"/>
      <c r="F16" s="48"/>
      <c r="G16" s="48"/>
      <c r="H16" s="48" t="s">
        <v>101</v>
      </c>
    </row>
    <row r="25" spans="8:8" x14ac:dyDescent="0.3">
      <c r="H25" s="1" t="s">
        <v>98</v>
      </c>
    </row>
  </sheetData>
  <mergeCells count="15">
    <mergeCell ref="D2:G2"/>
    <mergeCell ref="B2:C3"/>
    <mergeCell ref="M6:M7"/>
    <mergeCell ref="M11:M13"/>
    <mergeCell ref="I2:L2"/>
    <mergeCell ref="B6:B7"/>
    <mergeCell ref="B11:B13"/>
    <mergeCell ref="H4:H5"/>
    <mergeCell ref="M4:M5"/>
    <mergeCell ref="H6:H7"/>
    <mergeCell ref="H11:H13"/>
    <mergeCell ref="H8:H10"/>
    <mergeCell ref="M8:M10"/>
    <mergeCell ref="B8:B10"/>
    <mergeCell ref="B4:B5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"/>
  <sheetViews>
    <sheetView zoomScaleNormal="100" workbookViewId="0">
      <selection activeCell="C12" sqref="C12"/>
    </sheetView>
  </sheetViews>
  <sheetFormatPr baseColWidth="10" defaultRowHeight="14.4" x14ac:dyDescent="0.3"/>
  <sheetData>
    <row r="2" spans="1:10" x14ac:dyDescent="0.3">
      <c r="A2" s="2" t="s">
        <v>96</v>
      </c>
    </row>
    <row r="4" spans="1:10" x14ac:dyDescent="0.3">
      <c r="A4" s="100" t="s">
        <v>97</v>
      </c>
      <c r="B4" s="101"/>
      <c r="C4" s="46">
        <v>2015</v>
      </c>
      <c r="D4" s="46">
        <v>2020</v>
      </c>
      <c r="E4" s="46">
        <v>2025</v>
      </c>
      <c r="F4" s="46">
        <v>2030</v>
      </c>
      <c r="G4" s="46">
        <v>2035</v>
      </c>
      <c r="H4" s="46">
        <v>2040</v>
      </c>
      <c r="I4" s="46">
        <v>2045</v>
      </c>
      <c r="J4" s="46">
        <v>2050</v>
      </c>
    </row>
    <row r="5" spans="1:10" x14ac:dyDescent="0.3">
      <c r="A5" s="99" t="s">
        <v>81</v>
      </c>
      <c r="B5" s="50" t="s">
        <v>94</v>
      </c>
      <c r="C5" s="47">
        <v>170</v>
      </c>
      <c r="D5" s="47">
        <v>200</v>
      </c>
      <c r="E5" s="47">
        <v>200</v>
      </c>
      <c r="F5" s="47">
        <v>203</v>
      </c>
      <c r="G5" s="47">
        <v>208</v>
      </c>
      <c r="H5" s="47">
        <v>200</v>
      </c>
      <c r="I5" s="47">
        <v>200</v>
      </c>
      <c r="J5" s="47">
        <v>200</v>
      </c>
    </row>
    <row r="6" spans="1:10" x14ac:dyDescent="0.3">
      <c r="A6" s="99"/>
      <c r="B6" s="50" t="s">
        <v>95</v>
      </c>
      <c r="C6" s="47">
        <v>170</v>
      </c>
      <c r="D6" s="47">
        <v>190</v>
      </c>
      <c r="E6" s="47">
        <v>190</v>
      </c>
      <c r="F6" s="47">
        <v>190</v>
      </c>
      <c r="G6" s="47">
        <v>190</v>
      </c>
      <c r="H6" s="47">
        <v>185</v>
      </c>
      <c r="I6" s="47">
        <v>181</v>
      </c>
      <c r="J6" s="47">
        <v>182</v>
      </c>
    </row>
    <row r="7" spans="1:10" x14ac:dyDescent="0.3">
      <c r="D7" s="1"/>
      <c r="E7" s="1"/>
      <c r="F7" s="1"/>
      <c r="G7" s="1"/>
      <c r="H7" s="1"/>
      <c r="I7" s="1"/>
      <c r="J7" s="1"/>
    </row>
    <row r="8" spans="1:10" x14ac:dyDescent="0.3">
      <c r="B8" s="49"/>
      <c r="D8" s="1"/>
      <c r="E8" s="1"/>
      <c r="F8" s="1"/>
      <c r="G8" s="1"/>
      <c r="H8" s="1"/>
      <c r="I8" s="1"/>
      <c r="J8" s="1"/>
    </row>
    <row r="9" spans="1:10" x14ac:dyDescent="0.3">
      <c r="D9" s="1"/>
      <c r="E9" s="1"/>
      <c r="F9" s="1"/>
      <c r="G9" s="1"/>
      <c r="H9" s="1"/>
      <c r="I9" s="1"/>
      <c r="J9" s="1"/>
    </row>
    <row r="10" spans="1:10" x14ac:dyDescent="0.3">
      <c r="D10" s="1"/>
      <c r="E10" s="1"/>
      <c r="F10" s="1"/>
      <c r="G10" s="1"/>
      <c r="H10" s="1"/>
      <c r="I10" s="1"/>
      <c r="J10" s="1"/>
    </row>
  </sheetData>
  <mergeCells count="2">
    <mergeCell ref="A5:A6"/>
    <mergeCell ref="A4:B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envolvente</vt:lpstr>
      <vt:lpstr>instalaciones</vt:lpstr>
      <vt:lpstr>costes_combustible</vt:lpstr>
      <vt:lpstr>envolvente!Área_de_impresión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Sorribes Gil</dc:creator>
  <cp:lastModifiedBy>Marta Sorribes Gil</cp:lastModifiedBy>
  <cp:lastPrinted>2016-11-16T14:51:22Z</cp:lastPrinted>
  <dcterms:created xsi:type="dcterms:W3CDTF">2016-11-16T10:08:09Z</dcterms:created>
  <dcterms:modified xsi:type="dcterms:W3CDTF">2017-01-13T17:25:48Z</dcterms:modified>
</cp:coreProperties>
</file>